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8 - OITO variáveis independentes/II/"/>
    </mc:Choice>
  </mc:AlternateContent>
  <xr:revisionPtr revIDLastSave="45" documentId="8_{482D01AF-4430-46CB-AE73-9864582DC954}" xr6:coauthVersionLast="47" xr6:coauthVersionMax="47" xr10:uidLastSave="{179E6375-8991-4A11-80DA-F894FD52BE60}"/>
  <bookViews>
    <workbookView xWindow="-120" yWindow="-120" windowWidth="29040" windowHeight="15720" xr2:uid="{1F4201A7-3895-4FFC-8593-79D99B2E80C2}"/>
  </bookViews>
  <sheets>
    <sheet name="REGRESSÃO LINEAR MÚLTIPLA" sheetId="1" r:id="rId1"/>
    <sheet name="LAUDO DE VISTORIA" sheetId="2" r:id="rId2"/>
  </sheets>
  <externalReferences>
    <externalReference r:id="rId3"/>
  </externalReferences>
  <definedNames>
    <definedName name="_xlnm._FilterDatabase" localSheetId="0" hidden="1">'REGRESSÃO LINEAR MÚLTIPLA'!$B$11:$J$47</definedName>
    <definedName name="_xlchart.v2.0" hidden="1">'REGRESSÃO LINEAR MÚLTIPLA'!$M$695:$N$695</definedName>
    <definedName name="_xlchart.v2.1" hidden="1">'REGRESSÃO LINEAR MÚLTIPLA'!$M$696:$N$696</definedName>
    <definedName name="_xlnm.Print_Area" localSheetId="1">'LAUDO DE VISTORIA'!$A$1:$AL$143</definedName>
    <definedName name="_xlnm.Print_Area" localSheetId="0">'REGRESSÃO LINEAR MÚLTIPLA'!$A$1:$K$720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21" i="1" l="1"/>
  <c r="I620" i="1"/>
  <c r="J610" i="1"/>
  <c r="J611" i="1"/>
  <c r="C50" i="1"/>
  <c r="D50" i="1"/>
  <c r="E50" i="1"/>
  <c r="F50" i="1"/>
  <c r="G50" i="1"/>
  <c r="H50" i="1"/>
  <c r="I50" i="1"/>
  <c r="C51" i="1"/>
  <c r="D51" i="1"/>
  <c r="E51" i="1"/>
  <c r="F51" i="1"/>
  <c r="G51" i="1"/>
  <c r="H51" i="1"/>
  <c r="I51" i="1"/>
  <c r="C54" i="1"/>
  <c r="D54" i="1"/>
  <c r="E54" i="1"/>
  <c r="F54" i="1"/>
  <c r="G54" i="1"/>
  <c r="H54" i="1"/>
  <c r="I54" i="1"/>
  <c r="C55" i="1"/>
  <c r="D55" i="1"/>
  <c r="E55" i="1"/>
  <c r="F55" i="1"/>
  <c r="G55" i="1"/>
  <c r="H55" i="1"/>
  <c r="I55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G56" i="1" l="1"/>
  <c r="G52" i="1"/>
  <c r="C56" i="1"/>
  <c r="J54" i="1"/>
  <c r="J50" i="1"/>
  <c r="F52" i="1"/>
  <c r="J51" i="1"/>
  <c r="J52" i="1" s="1"/>
  <c r="E52" i="1"/>
  <c r="D52" i="1"/>
  <c r="C52" i="1"/>
  <c r="J55" i="1"/>
  <c r="I56" i="1"/>
  <c r="H56" i="1"/>
  <c r="F56" i="1"/>
  <c r="E56" i="1"/>
  <c r="I52" i="1"/>
  <c r="D56" i="1"/>
  <c r="H52" i="1"/>
  <c r="B135" i="1"/>
  <c r="B134" i="1"/>
  <c r="B133" i="1"/>
  <c r="B132" i="1"/>
  <c r="B131" i="1"/>
  <c r="B128" i="1"/>
  <c r="B129" i="1"/>
  <c r="B130" i="1"/>
  <c r="B119" i="1"/>
  <c r="B118" i="1"/>
  <c r="B117" i="1"/>
  <c r="B116" i="1"/>
  <c r="B115" i="1"/>
  <c r="B114" i="1"/>
  <c r="B113" i="1"/>
  <c r="B112" i="1"/>
  <c r="C74" i="1"/>
  <c r="D74" i="1"/>
  <c r="E74" i="1"/>
  <c r="F74" i="1"/>
  <c r="G74" i="1"/>
  <c r="H74" i="1"/>
  <c r="I74" i="1"/>
  <c r="B74" i="1"/>
  <c r="A82" i="1"/>
  <c r="A81" i="1"/>
  <c r="A80" i="1"/>
  <c r="A79" i="1"/>
  <c r="A78" i="1"/>
  <c r="A77" i="1"/>
  <c r="A76" i="1"/>
  <c r="A75" i="1"/>
  <c r="A69" i="1"/>
  <c r="A68" i="1"/>
  <c r="A67" i="1"/>
  <c r="A66" i="1"/>
  <c r="A65" i="1"/>
  <c r="A64" i="1"/>
  <c r="A63" i="1"/>
  <c r="A62" i="1"/>
  <c r="J56" i="1" l="1"/>
  <c r="I610" i="1"/>
  <c r="I614" i="1" s="1"/>
  <c r="J614" i="1"/>
  <c r="I611" i="1"/>
  <c r="I615" i="1" s="1"/>
  <c r="J615" i="1"/>
  <c r="X113" i="1"/>
  <c r="X114" i="1"/>
  <c r="X115" i="1"/>
  <c r="X116" i="1"/>
  <c r="X117" i="1"/>
  <c r="X118" i="1"/>
  <c r="X119" i="1"/>
  <c r="X112" i="1"/>
  <c r="Z111" i="1" l="1" a="1"/>
  <c r="Z111" i="1" s="1"/>
  <c r="H82" i="1"/>
  <c r="G82" i="1"/>
  <c r="G81" i="1"/>
  <c r="F82" i="1"/>
  <c r="F81" i="1"/>
  <c r="F80" i="1"/>
  <c r="E82" i="1"/>
  <c r="E81" i="1"/>
  <c r="E80" i="1"/>
  <c r="E79" i="1"/>
  <c r="D82" i="1"/>
  <c r="D81" i="1"/>
  <c r="D80" i="1"/>
  <c r="D79" i="1"/>
  <c r="D78" i="1"/>
  <c r="C82" i="1"/>
  <c r="C81" i="1"/>
  <c r="C80" i="1"/>
  <c r="C79" i="1"/>
  <c r="C78" i="1"/>
  <c r="C77" i="1"/>
  <c r="B82" i="1"/>
  <c r="B81" i="1"/>
  <c r="B80" i="1"/>
  <c r="B79" i="1"/>
  <c r="B78" i="1"/>
  <c r="B77" i="1"/>
  <c r="B76" i="1"/>
  <c r="I635" i="1"/>
  <c r="H636" i="1"/>
  <c r="H635" i="1"/>
  <c r="I623" i="1"/>
  <c r="H572" i="1"/>
  <c r="I572" i="1"/>
  <c r="J572" i="1"/>
  <c r="H573" i="1"/>
  <c r="I573" i="1"/>
  <c r="J573" i="1"/>
  <c r="H574" i="1"/>
  <c r="I574" i="1"/>
  <c r="J574" i="1"/>
  <c r="H575" i="1"/>
  <c r="I575" i="1"/>
  <c r="J575" i="1"/>
  <c r="H576" i="1"/>
  <c r="I576" i="1"/>
  <c r="J576" i="1"/>
  <c r="H577" i="1"/>
  <c r="I577" i="1"/>
  <c r="J577" i="1"/>
  <c r="H578" i="1"/>
  <c r="I578" i="1"/>
  <c r="J578" i="1"/>
  <c r="H579" i="1"/>
  <c r="I579" i="1"/>
  <c r="J579" i="1"/>
  <c r="H580" i="1"/>
  <c r="I580" i="1"/>
  <c r="J580" i="1"/>
  <c r="H581" i="1"/>
  <c r="I581" i="1"/>
  <c r="J581" i="1"/>
  <c r="H582" i="1"/>
  <c r="I582" i="1"/>
  <c r="J582" i="1"/>
  <c r="H583" i="1"/>
  <c r="I583" i="1"/>
  <c r="J583" i="1"/>
  <c r="H584" i="1"/>
  <c r="I584" i="1"/>
  <c r="J584" i="1"/>
  <c r="H585" i="1"/>
  <c r="I585" i="1"/>
  <c r="J585" i="1"/>
  <c r="H586" i="1"/>
  <c r="I586" i="1"/>
  <c r="J586" i="1"/>
  <c r="H587" i="1"/>
  <c r="I587" i="1"/>
  <c r="J587" i="1"/>
  <c r="H588" i="1"/>
  <c r="I588" i="1"/>
  <c r="J588" i="1"/>
  <c r="H589" i="1"/>
  <c r="I589" i="1"/>
  <c r="J589" i="1"/>
  <c r="H590" i="1"/>
  <c r="I590" i="1"/>
  <c r="J590" i="1"/>
  <c r="H591" i="1"/>
  <c r="I591" i="1"/>
  <c r="J591" i="1"/>
  <c r="H592" i="1"/>
  <c r="I592" i="1"/>
  <c r="J592" i="1"/>
  <c r="H593" i="1"/>
  <c r="I593" i="1"/>
  <c r="J593" i="1"/>
  <c r="H594" i="1"/>
  <c r="I594" i="1"/>
  <c r="J594" i="1"/>
  <c r="H595" i="1"/>
  <c r="I595" i="1"/>
  <c r="J595" i="1"/>
  <c r="H596" i="1"/>
  <c r="I596" i="1"/>
  <c r="J596" i="1"/>
  <c r="H597" i="1"/>
  <c r="I597" i="1"/>
  <c r="J597" i="1"/>
  <c r="H598" i="1"/>
  <c r="I598" i="1"/>
  <c r="J598" i="1"/>
  <c r="H599" i="1"/>
  <c r="I599" i="1"/>
  <c r="J599" i="1"/>
  <c r="H600" i="1"/>
  <c r="I600" i="1"/>
  <c r="J600" i="1"/>
  <c r="H601" i="1"/>
  <c r="I601" i="1"/>
  <c r="J601" i="1"/>
  <c r="H602" i="1"/>
  <c r="I602" i="1"/>
  <c r="J602" i="1"/>
  <c r="H603" i="1"/>
  <c r="I603" i="1"/>
  <c r="J603" i="1"/>
  <c r="H604" i="1"/>
  <c r="I604" i="1"/>
  <c r="J604" i="1"/>
  <c r="H605" i="1"/>
  <c r="I605" i="1"/>
  <c r="J605" i="1"/>
  <c r="H606" i="1"/>
  <c r="I606" i="1"/>
  <c r="J606" i="1"/>
  <c r="I571" i="1"/>
  <c r="J571" i="1"/>
  <c r="I570" i="1"/>
  <c r="J570" i="1"/>
  <c r="Y13" i="1"/>
  <c r="Z13" i="1"/>
  <c r="AA13" i="1"/>
  <c r="AB13" i="1"/>
  <c r="AC13" i="1"/>
  <c r="AD13" i="1"/>
  <c r="AE13" i="1"/>
  <c r="AF13" i="1"/>
  <c r="Y14" i="1"/>
  <c r="Z14" i="1"/>
  <c r="AA14" i="1"/>
  <c r="AB14" i="1"/>
  <c r="AC14" i="1"/>
  <c r="AD14" i="1"/>
  <c r="AE14" i="1"/>
  <c r="AF14" i="1"/>
  <c r="Y15" i="1"/>
  <c r="Z15" i="1"/>
  <c r="AA15" i="1"/>
  <c r="AB15" i="1"/>
  <c r="AC15" i="1"/>
  <c r="AD15" i="1"/>
  <c r="AE15" i="1"/>
  <c r="AF15" i="1"/>
  <c r="Y16" i="1"/>
  <c r="Z16" i="1"/>
  <c r="AA16" i="1"/>
  <c r="AB16" i="1"/>
  <c r="AC16" i="1"/>
  <c r="AD16" i="1"/>
  <c r="AE16" i="1"/>
  <c r="AF16" i="1"/>
  <c r="Y17" i="1"/>
  <c r="Z17" i="1"/>
  <c r="AA17" i="1"/>
  <c r="AB17" i="1"/>
  <c r="AC17" i="1"/>
  <c r="AD17" i="1"/>
  <c r="AE17" i="1"/>
  <c r="AF17" i="1"/>
  <c r="Y18" i="1"/>
  <c r="Z18" i="1"/>
  <c r="AA18" i="1"/>
  <c r="AB18" i="1"/>
  <c r="AC18" i="1"/>
  <c r="AD18" i="1"/>
  <c r="AE18" i="1"/>
  <c r="AF18" i="1"/>
  <c r="Y19" i="1"/>
  <c r="Z19" i="1"/>
  <c r="AA19" i="1"/>
  <c r="AB19" i="1"/>
  <c r="AC19" i="1"/>
  <c r="AD19" i="1"/>
  <c r="AE19" i="1"/>
  <c r="AF19" i="1"/>
  <c r="Y20" i="1"/>
  <c r="Z20" i="1"/>
  <c r="AA20" i="1"/>
  <c r="AB20" i="1"/>
  <c r="AC20" i="1"/>
  <c r="AD20" i="1"/>
  <c r="AE20" i="1"/>
  <c r="AF20" i="1"/>
  <c r="Y21" i="1"/>
  <c r="Z21" i="1"/>
  <c r="AA21" i="1"/>
  <c r="AB21" i="1"/>
  <c r="AC21" i="1"/>
  <c r="AD21" i="1"/>
  <c r="AE21" i="1"/>
  <c r="AF21" i="1"/>
  <c r="Y22" i="1"/>
  <c r="Z22" i="1"/>
  <c r="AA22" i="1"/>
  <c r="AB22" i="1"/>
  <c r="AC22" i="1"/>
  <c r="AD22" i="1"/>
  <c r="AE22" i="1"/>
  <c r="AF22" i="1"/>
  <c r="Y23" i="1"/>
  <c r="Z23" i="1"/>
  <c r="AA23" i="1"/>
  <c r="AB23" i="1"/>
  <c r="AC23" i="1"/>
  <c r="AD23" i="1"/>
  <c r="AE23" i="1"/>
  <c r="AF23" i="1"/>
  <c r="Y24" i="1"/>
  <c r="Z24" i="1"/>
  <c r="AA24" i="1"/>
  <c r="AB24" i="1"/>
  <c r="AC24" i="1"/>
  <c r="AD24" i="1"/>
  <c r="AE24" i="1"/>
  <c r="AF24" i="1"/>
  <c r="Y25" i="1"/>
  <c r="Z25" i="1"/>
  <c r="AA25" i="1"/>
  <c r="AB25" i="1"/>
  <c r="AC25" i="1"/>
  <c r="AD25" i="1"/>
  <c r="AE25" i="1"/>
  <c r="AF25" i="1"/>
  <c r="Y26" i="1"/>
  <c r="Z26" i="1"/>
  <c r="AA26" i="1"/>
  <c r="AB26" i="1"/>
  <c r="AC26" i="1"/>
  <c r="AD26" i="1"/>
  <c r="AE26" i="1"/>
  <c r="AF26" i="1"/>
  <c r="Y27" i="1"/>
  <c r="Z27" i="1"/>
  <c r="AA27" i="1"/>
  <c r="AB27" i="1"/>
  <c r="AC27" i="1"/>
  <c r="AD27" i="1"/>
  <c r="AE27" i="1"/>
  <c r="AF27" i="1"/>
  <c r="Y28" i="1"/>
  <c r="Z28" i="1"/>
  <c r="AA28" i="1"/>
  <c r="AB28" i="1"/>
  <c r="AC28" i="1"/>
  <c r="AD28" i="1"/>
  <c r="AE28" i="1"/>
  <c r="AF28" i="1"/>
  <c r="Y29" i="1"/>
  <c r="Z29" i="1"/>
  <c r="AA29" i="1"/>
  <c r="AB29" i="1"/>
  <c r="AC29" i="1"/>
  <c r="AD29" i="1"/>
  <c r="AE29" i="1"/>
  <c r="AF29" i="1"/>
  <c r="Y30" i="1"/>
  <c r="Z30" i="1"/>
  <c r="AA30" i="1"/>
  <c r="AB30" i="1"/>
  <c r="AC30" i="1"/>
  <c r="AD30" i="1"/>
  <c r="AE30" i="1"/>
  <c r="AF30" i="1"/>
  <c r="Y31" i="1"/>
  <c r="Z31" i="1"/>
  <c r="AA31" i="1"/>
  <c r="AB31" i="1"/>
  <c r="AC31" i="1"/>
  <c r="AD31" i="1"/>
  <c r="AE31" i="1"/>
  <c r="AF31" i="1"/>
  <c r="Y32" i="1"/>
  <c r="Z32" i="1"/>
  <c r="AA32" i="1"/>
  <c r="AB32" i="1"/>
  <c r="AC32" i="1"/>
  <c r="AD32" i="1"/>
  <c r="AE32" i="1"/>
  <c r="AF32" i="1"/>
  <c r="Y33" i="1"/>
  <c r="Z33" i="1"/>
  <c r="AA33" i="1"/>
  <c r="AB33" i="1"/>
  <c r="AC33" i="1"/>
  <c r="AD33" i="1"/>
  <c r="AE33" i="1"/>
  <c r="AF33" i="1"/>
  <c r="Y34" i="1"/>
  <c r="Z34" i="1"/>
  <c r="AA34" i="1"/>
  <c r="AB34" i="1"/>
  <c r="AC34" i="1"/>
  <c r="AD34" i="1"/>
  <c r="AE34" i="1"/>
  <c r="AF34" i="1"/>
  <c r="Y35" i="1"/>
  <c r="Z35" i="1"/>
  <c r="AA35" i="1"/>
  <c r="AB35" i="1"/>
  <c r="AC35" i="1"/>
  <c r="AD35" i="1"/>
  <c r="AE35" i="1"/>
  <c r="AF35" i="1"/>
  <c r="Y36" i="1"/>
  <c r="Z36" i="1"/>
  <c r="AA36" i="1"/>
  <c r="AB36" i="1"/>
  <c r="AC36" i="1"/>
  <c r="AD36" i="1"/>
  <c r="AE36" i="1"/>
  <c r="AF36" i="1"/>
  <c r="Y37" i="1"/>
  <c r="Z37" i="1"/>
  <c r="AA37" i="1"/>
  <c r="AB37" i="1"/>
  <c r="AC37" i="1"/>
  <c r="AD37" i="1"/>
  <c r="AE37" i="1"/>
  <c r="AF37" i="1"/>
  <c r="Y38" i="1"/>
  <c r="Z38" i="1"/>
  <c r="AA38" i="1"/>
  <c r="AB38" i="1"/>
  <c r="AC38" i="1"/>
  <c r="AD38" i="1"/>
  <c r="AE38" i="1"/>
  <c r="AF38" i="1"/>
  <c r="Y39" i="1"/>
  <c r="Z39" i="1"/>
  <c r="AA39" i="1"/>
  <c r="AB39" i="1"/>
  <c r="AC39" i="1"/>
  <c r="AD39" i="1"/>
  <c r="AE39" i="1"/>
  <c r="AF39" i="1"/>
  <c r="Y40" i="1"/>
  <c r="Z40" i="1"/>
  <c r="AA40" i="1"/>
  <c r="AB40" i="1"/>
  <c r="AC40" i="1"/>
  <c r="AD40" i="1"/>
  <c r="AE40" i="1"/>
  <c r="AF40" i="1"/>
  <c r="Y41" i="1"/>
  <c r="Z41" i="1"/>
  <c r="AA41" i="1"/>
  <c r="AB41" i="1"/>
  <c r="AC41" i="1"/>
  <c r="AD41" i="1"/>
  <c r="AE41" i="1"/>
  <c r="AF41" i="1"/>
  <c r="Y42" i="1"/>
  <c r="Z42" i="1"/>
  <c r="AA42" i="1"/>
  <c r="AB42" i="1"/>
  <c r="AC42" i="1"/>
  <c r="AD42" i="1"/>
  <c r="AE42" i="1"/>
  <c r="AF42" i="1"/>
  <c r="Y43" i="1"/>
  <c r="Z43" i="1"/>
  <c r="AA43" i="1"/>
  <c r="AB43" i="1"/>
  <c r="AC43" i="1"/>
  <c r="AD43" i="1"/>
  <c r="AE43" i="1"/>
  <c r="AF43" i="1"/>
  <c r="Y44" i="1"/>
  <c r="Z44" i="1"/>
  <c r="AA44" i="1"/>
  <c r="AB44" i="1"/>
  <c r="AC44" i="1"/>
  <c r="AD44" i="1"/>
  <c r="AE44" i="1"/>
  <c r="AF44" i="1"/>
  <c r="Y45" i="1"/>
  <c r="Z45" i="1"/>
  <c r="AA45" i="1"/>
  <c r="AB45" i="1"/>
  <c r="AC45" i="1"/>
  <c r="AD45" i="1"/>
  <c r="AE45" i="1"/>
  <c r="AF45" i="1"/>
  <c r="Y46" i="1"/>
  <c r="Z46" i="1"/>
  <c r="AA46" i="1"/>
  <c r="AB46" i="1"/>
  <c r="AC46" i="1"/>
  <c r="AD46" i="1"/>
  <c r="AE46" i="1"/>
  <c r="AF46" i="1"/>
  <c r="Y47" i="1"/>
  <c r="Z47" i="1"/>
  <c r="AA47" i="1"/>
  <c r="AB47" i="1"/>
  <c r="AC47" i="1"/>
  <c r="AD47" i="1"/>
  <c r="AE47" i="1"/>
  <c r="AF47" i="1"/>
  <c r="AF12" i="1"/>
  <c r="Z12" i="1"/>
  <c r="AA12" i="1"/>
  <c r="AB12" i="1"/>
  <c r="AC12" i="1"/>
  <c r="AD12" i="1"/>
  <c r="AE12" i="1"/>
  <c r="Y12" i="1"/>
  <c r="A467" i="1"/>
  <c r="A466" i="1"/>
  <c r="P68" i="1"/>
  <c r="Q68" i="1" s="1"/>
  <c r="AE740" i="1"/>
  <c r="C453" i="1"/>
  <c r="D611" i="1"/>
  <c r="E611" i="1"/>
  <c r="F611" i="1"/>
  <c r="G611" i="1"/>
  <c r="H611" i="1"/>
  <c r="D610" i="1"/>
  <c r="E610" i="1"/>
  <c r="F610" i="1"/>
  <c r="G610" i="1"/>
  <c r="H610" i="1"/>
  <c r="C611" i="1"/>
  <c r="C610" i="1"/>
  <c r="AK13" i="1" l="1" a="1"/>
  <c r="AK13" i="1" s="1"/>
  <c r="B239" i="1"/>
  <c r="B247" i="1"/>
  <c r="AH19" i="1"/>
  <c r="AH38" i="1"/>
  <c r="AH12" i="1"/>
  <c r="B256" i="1"/>
  <c r="AH36" i="1"/>
  <c r="B236" i="1"/>
  <c r="AH39" i="1"/>
  <c r="B238" i="1"/>
  <c r="B226" i="1"/>
  <c r="B259" i="1"/>
  <c r="AH20" i="1"/>
  <c r="B237" i="1"/>
  <c r="AH22" i="1"/>
  <c r="B260" i="1"/>
  <c r="AH45" i="1"/>
  <c r="B246" i="1"/>
  <c r="AH21" i="1"/>
  <c r="AH44" i="1"/>
  <c r="AH32" i="1"/>
  <c r="AH47" i="1"/>
  <c r="B255" i="1"/>
  <c r="B243" i="1"/>
  <c r="AH18" i="1"/>
  <c r="B254" i="1"/>
  <c r="AH29" i="1"/>
  <c r="AH17" i="1"/>
  <c r="B250" i="1"/>
  <c r="B248" i="1"/>
  <c r="AH31" i="1"/>
  <c r="AH40" i="1"/>
  <c r="B241" i="1"/>
  <c r="B229" i="1"/>
  <c r="AH27" i="1"/>
  <c r="AH15" i="1"/>
  <c r="C192" i="1"/>
  <c r="C204" i="1"/>
  <c r="C216" i="1"/>
  <c r="C198" i="1"/>
  <c r="C187" i="1"/>
  <c r="C211" i="1"/>
  <c r="C200" i="1"/>
  <c r="C201" i="1"/>
  <c r="C214" i="1"/>
  <c r="C191" i="1"/>
  <c r="C193" i="1"/>
  <c r="C205" i="1"/>
  <c r="C217" i="1"/>
  <c r="C196" i="1"/>
  <c r="C209" i="1"/>
  <c r="C210" i="1"/>
  <c r="C212" i="1"/>
  <c r="C189" i="1"/>
  <c r="C190" i="1"/>
  <c r="C215" i="1"/>
  <c r="C194" i="1"/>
  <c r="C206" i="1"/>
  <c r="C218" i="1"/>
  <c r="C208" i="1"/>
  <c r="C185" i="1"/>
  <c r="C186" i="1"/>
  <c r="C199" i="1"/>
  <c r="C188" i="1"/>
  <c r="C213" i="1"/>
  <c r="C195" i="1"/>
  <c r="C207" i="1"/>
  <c r="C219" i="1"/>
  <c r="C197" i="1"/>
  <c r="C202" i="1"/>
  <c r="C203" i="1"/>
  <c r="AH23" i="1"/>
  <c r="B231" i="1"/>
  <c r="AH42" i="1"/>
  <c r="AH35" i="1"/>
  <c r="B242" i="1"/>
  <c r="B234" i="1"/>
  <c r="AH41" i="1"/>
  <c r="B235" i="1"/>
  <c r="B233" i="1"/>
  <c r="B232" i="1"/>
  <c r="AH46" i="1"/>
  <c r="B230" i="1"/>
  <c r="AH30" i="1"/>
  <c r="B253" i="1"/>
  <c r="AH34" i="1"/>
  <c r="B244" i="1"/>
  <c r="B245" i="1"/>
  <c r="B228" i="1"/>
  <c r="B252" i="1"/>
  <c r="AH28" i="1"/>
  <c r="AH16" i="1"/>
  <c r="B227" i="1"/>
  <c r="AH24" i="1"/>
  <c r="B251" i="1"/>
  <c r="AH43" i="1"/>
  <c r="AH37" i="1"/>
  <c r="AH25" i="1"/>
  <c r="AH13" i="1"/>
  <c r="B258" i="1"/>
  <c r="I622" i="1"/>
  <c r="B257" i="1"/>
  <c r="B249" i="1"/>
  <c r="B240" i="1"/>
  <c r="AH26" i="1"/>
  <c r="AH14" i="1"/>
  <c r="AH33" i="1"/>
  <c r="I651" i="1"/>
  <c r="I650" i="1"/>
  <c r="B55" i="1"/>
  <c r="B54" i="1"/>
  <c r="B51" i="1"/>
  <c r="B50" i="1"/>
  <c r="M36" i="1"/>
  <c r="M37" i="1"/>
  <c r="M38" i="1"/>
  <c r="M39" i="1"/>
  <c r="M40" i="1"/>
  <c r="M41" i="1"/>
  <c r="M42" i="1"/>
  <c r="M43" i="1"/>
  <c r="M44" i="1"/>
  <c r="M45" i="1"/>
  <c r="M46" i="1"/>
  <c r="M47" i="1"/>
  <c r="D595" i="1"/>
  <c r="E595" i="1"/>
  <c r="F595" i="1"/>
  <c r="G595" i="1"/>
  <c r="D596" i="1"/>
  <c r="E596" i="1"/>
  <c r="F596" i="1"/>
  <c r="G596" i="1"/>
  <c r="D597" i="1"/>
  <c r="E597" i="1"/>
  <c r="F597" i="1"/>
  <c r="G597" i="1"/>
  <c r="D598" i="1"/>
  <c r="E598" i="1"/>
  <c r="F598" i="1"/>
  <c r="G598" i="1"/>
  <c r="D599" i="1"/>
  <c r="E599" i="1"/>
  <c r="F599" i="1"/>
  <c r="G599" i="1"/>
  <c r="D600" i="1"/>
  <c r="E600" i="1"/>
  <c r="F600" i="1"/>
  <c r="G600" i="1"/>
  <c r="D601" i="1"/>
  <c r="E601" i="1"/>
  <c r="F601" i="1"/>
  <c r="G601" i="1"/>
  <c r="D602" i="1"/>
  <c r="E602" i="1"/>
  <c r="F602" i="1"/>
  <c r="G602" i="1"/>
  <c r="D603" i="1"/>
  <c r="E603" i="1"/>
  <c r="F603" i="1"/>
  <c r="G603" i="1"/>
  <c r="D604" i="1"/>
  <c r="E604" i="1"/>
  <c r="F604" i="1"/>
  <c r="G604" i="1"/>
  <c r="D605" i="1"/>
  <c r="E605" i="1"/>
  <c r="F605" i="1"/>
  <c r="G605" i="1"/>
  <c r="D606" i="1"/>
  <c r="E606" i="1"/>
  <c r="F606" i="1"/>
  <c r="G606" i="1"/>
  <c r="K413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265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24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465" i="1"/>
  <c r="A464" i="1"/>
  <c r="A463" i="1"/>
  <c r="A462" i="1"/>
  <c r="A461" i="1"/>
  <c r="A460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39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183" i="1"/>
  <c r="H634" i="1"/>
  <c r="H633" i="1"/>
  <c r="H632" i="1"/>
  <c r="H631" i="1"/>
  <c r="H630" i="1"/>
  <c r="H629" i="1"/>
  <c r="I630" i="1"/>
  <c r="I631" i="1"/>
  <c r="I632" i="1"/>
  <c r="I633" i="1"/>
  <c r="I634" i="1"/>
  <c r="I636" i="1"/>
  <c r="I629" i="1"/>
  <c r="H621" i="1"/>
  <c r="G621" i="1"/>
  <c r="F621" i="1"/>
  <c r="E621" i="1"/>
  <c r="D621" i="1"/>
  <c r="C621" i="1"/>
  <c r="M10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AK50" i="1" l="1" a="1"/>
  <c r="AK50" i="1" s="1"/>
  <c r="AK25" i="1" a="1"/>
  <c r="AK25" i="1" s="1"/>
  <c r="B225" i="1"/>
  <c r="B294" i="1"/>
  <c r="B279" i="1"/>
  <c r="B293" i="1"/>
  <c r="B289" i="1"/>
  <c r="B285" i="1"/>
  <c r="B284" i="1"/>
  <c r="B266" i="1"/>
  <c r="B280" i="1"/>
  <c r="B278" i="1"/>
  <c r="B270" i="1"/>
  <c r="B269" i="1"/>
  <c r="B274" i="1"/>
  <c r="B297" i="1"/>
  <c r="B292" i="1"/>
  <c r="B287" i="1"/>
  <c r="B273" i="1"/>
  <c r="B268" i="1"/>
  <c r="B282" i="1"/>
  <c r="B288" i="1"/>
  <c r="B301" i="1"/>
  <c r="B296" i="1"/>
  <c r="B291" i="1"/>
  <c r="B277" i="1"/>
  <c r="B272" i="1"/>
  <c r="B267" i="1"/>
  <c r="B275" i="1"/>
  <c r="B283" i="1"/>
  <c r="B286" i="1"/>
  <c r="B299" i="1"/>
  <c r="B298" i="1"/>
  <c r="B300" i="1"/>
  <c r="B295" i="1"/>
  <c r="B281" i="1"/>
  <c r="B276" i="1"/>
  <c r="B271" i="1"/>
  <c r="B290" i="1"/>
  <c r="C292" i="1"/>
  <c r="C274" i="1"/>
  <c r="C298" i="1"/>
  <c r="C284" i="1"/>
  <c r="C267" i="1"/>
  <c r="C286" i="1"/>
  <c r="C285" i="1"/>
  <c r="C283" i="1"/>
  <c r="C271" i="1"/>
  <c r="C291" i="1"/>
  <c r="C273" i="1"/>
  <c r="C301" i="1"/>
  <c r="C282" i="1"/>
  <c r="C281" i="1"/>
  <c r="C269" i="1"/>
  <c r="C297" i="1"/>
  <c r="C280" i="1"/>
  <c r="C268" i="1"/>
  <c r="C300" i="1"/>
  <c r="C290" i="1"/>
  <c r="C295" i="1"/>
  <c r="C272" i="1"/>
  <c r="C279" i="1"/>
  <c r="C293" i="1"/>
  <c r="C184" i="1"/>
  <c r="C266" i="1" s="1"/>
  <c r="C278" i="1"/>
  <c r="C296" i="1"/>
  <c r="C270" i="1"/>
  <c r="C294" i="1"/>
  <c r="C289" i="1"/>
  <c r="C277" i="1"/>
  <c r="C299" i="1"/>
  <c r="C288" i="1"/>
  <c r="C276" i="1"/>
  <c r="C287" i="1"/>
  <c r="C275" i="1"/>
  <c r="AF751" i="1"/>
  <c r="AF752" i="1"/>
  <c r="AM752" i="1"/>
  <c r="AM753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2012" i="1"/>
  <c r="AO2013" i="1"/>
  <c r="AO2014" i="1"/>
  <c r="AO2015" i="1"/>
  <c r="AO2016" i="1"/>
  <c r="AO2017" i="1"/>
  <c r="AO2018" i="1"/>
  <c r="AO2019" i="1"/>
  <c r="AO2020" i="1"/>
  <c r="AO2021" i="1"/>
  <c r="AO2022" i="1"/>
  <c r="AO2023" i="1"/>
  <c r="AO2024" i="1"/>
  <c r="AO2025" i="1"/>
  <c r="AO2026" i="1"/>
  <c r="AO2027" i="1"/>
  <c r="AO2028" i="1"/>
  <c r="AO2029" i="1"/>
  <c r="AO2030" i="1"/>
  <c r="AO2031" i="1"/>
  <c r="AO2032" i="1"/>
  <c r="AO2033" i="1"/>
  <c r="AO2034" i="1"/>
  <c r="AO2035" i="1"/>
  <c r="AO2036" i="1"/>
  <c r="AO2037" i="1"/>
  <c r="AO2038" i="1"/>
  <c r="AO2039" i="1"/>
  <c r="AO2040" i="1"/>
  <c r="AO2041" i="1"/>
  <c r="AO2042" i="1"/>
  <c r="AO2043" i="1"/>
  <c r="AO2044" i="1"/>
  <c r="AO2045" i="1"/>
  <c r="AO2046" i="1"/>
  <c r="AO2047" i="1"/>
  <c r="AO2048" i="1"/>
  <c r="AO2049" i="1"/>
  <c r="AO2050" i="1"/>
  <c r="AO2051" i="1"/>
  <c r="AO2052" i="1"/>
  <c r="AO2053" i="1"/>
  <c r="AO2054" i="1"/>
  <c r="AO2055" i="1"/>
  <c r="AO2056" i="1"/>
  <c r="AO2057" i="1"/>
  <c r="AO2058" i="1"/>
  <c r="AO2059" i="1"/>
  <c r="AO2060" i="1"/>
  <c r="AO2061" i="1"/>
  <c r="AO2062" i="1"/>
  <c r="AO2063" i="1"/>
  <c r="AO2064" i="1"/>
  <c r="AO2065" i="1"/>
  <c r="AO2066" i="1"/>
  <c r="AO2067" i="1"/>
  <c r="AO2068" i="1"/>
  <c r="AO2069" i="1"/>
  <c r="AO2070" i="1"/>
  <c r="AO2071" i="1"/>
  <c r="AO2072" i="1"/>
  <c r="AO2073" i="1"/>
  <c r="AO2074" i="1"/>
  <c r="AO2075" i="1"/>
  <c r="AO2076" i="1"/>
  <c r="AO2077" i="1"/>
  <c r="AO2078" i="1"/>
  <c r="AO2079" i="1"/>
  <c r="AO2080" i="1"/>
  <c r="AO2081" i="1"/>
  <c r="AO2082" i="1"/>
  <c r="AO2083" i="1"/>
  <c r="AO2084" i="1"/>
  <c r="AO2085" i="1"/>
  <c r="AO2086" i="1"/>
  <c r="AO2087" i="1"/>
  <c r="AO2088" i="1"/>
  <c r="AO2089" i="1"/>
  <c r="AO2090" i="1"/>
  <c r="AO2091" i="1"/>
  <c r="AO2092" i="1"/>
  <c r="AO2093" i="1"/>
  <c r="AO2094" i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O2115" i="1"/>
  <c r="AO2116" i="1"/>
  <c r="AO2117" i="1"/>
  <c r="AO2118" i="1"/>
  <c r="AO2119" i="1"/>
  <c r="AO2120" i="1"/>
  <c r="AO2121" i="1"/>
  <c r="AO2122" i="1"/>
  <c r="AO2123" i="1"/>
  <c r="AO2124" i="1"/>
  <c r="AO2125" i="1"/>
  <c r="AO2126" i="1"/>
  <c r="AO2127" i="1"/>
  <c r="AO2128" i="1"/>
  <c r="AO2129" i="1"/>
  <c r="AO2130" i="1"/>
  <c r="AO2131" i="1"/>
  <c r="AO2132" i="1"/>
  <c r="AO2133" i="1"/>
  <c r="AO2134" i="1"/>
  <c r="AO2135" i="1"/>
  <c r="AO2136" i="1"/>
  <c r="AO2137" i="1"/>
  <c r="AO2138" i="1"/>
  <c r="AO2139" i="1"/>
  <c r="AO2140" i="1"/>
  <c r="AO2141" i="1"/>
  <c r="AO2142" i="1"/>
  <c r="AO2143" i="1"/>
  <c r="AO2144" i="1"/>
  <c r="AO2145" i="1"/>
  <c r="AO2146" i="1"/>
  <c r="AO2147" i="1"/>
  <c r="AO2148" i="1"/>
  <c r="AO2149" i="1"/>
  <c r="AO2150" i="1"/>
  <c r="AO2151" i="1"/>
  <c r="AO2152" i="1"/>
  <c r="AO2153" i="1"/>
  <c r="AO2154" i="1"/>
  <c r="AO2155" i="1"/>
  <c r="AO2156" i="1"/>
  <c r="AO2157" i="1"/>
  <c r="AO2158" i="1"/>
  <c r="AO2159" i="1"/>
  <c r="AO2160" i="1"/>
  <c r="AO2161" i="1"/>
  <c r="AO2162" i="1"/>
  <c r="AO2163" i="1"/>
  <c r="AO2164" i="1"/>
  <c r="AO2165" i="1"/>
  <c r="AO2166" i="1"/>
  <c r="AO2167" i="1"/>
  <c r="AO2168" i="1"/>
  <c r="AO2169" i="1"/>
  <c r="AO2170" i="1"/>
  <c r="AO2171" i="1"/>
  <c r="AO2172" i="1"/>
  <c r="AO2173" i="1"/>
  <c r="AO2174" i="1"/>
  <c r="AO2175" i="1"/>
  <c r="AO2176" i="1"/>
  <c r="AO2177" i="1"/>
  <c r="AO2178" i="1"/>
  <c r="AO2179" i="1"/>
  <c r="AO2180" i="1"/>
  <c r="AO2181" i="1"/>
  <c r="AO2182" i="1"/>
  <c r="AO2183" i="1"/>
  <c r="AO2184" i="1"/>
  <c r="AO2185" i="1"/>
  <c r="AO2186" i="1"/>
  <c r="AO2187" i="1"/>
  <c r="AO2188" i="1"/>
  <c r="AO2189" i="1"/>
  <c r="AO2190" i="1"/>
  <c r="AO2191" i="1"/>
  <c r="AO2192" i="1"/>
  <c r="AO2193" i="1"/>
  <c r="AO2194" i="1"/>
  <c r="AO2195" i="1"/>
  <c r="AO2196" i="1"/>
  <c r="AO2197" i="1"/>
  <c r="AO2198" i="1"/>
  <c r="AO2199" i="1"/>
  <c r="AO2200" i="1"/>
  <c r="AO2201" i="1"/>
  <c r="AO2202" i="1"/>
  <c r="AO2203" i="1"/>
  <c r="AO2204" i="1"/>
  <c r="AO2205" i="1"/>
  <c r="AO2206" i="1"/>
  <c r="AO2207" i="1"/>
  <c r="AO2208" i="1"/>
  <c r="AO2209" i="1"/>
  <c r="AO2210" i="1"/>
  <c r="AO2211" i="1"/>
  <c r="AO2212" i="1"/>
  <c r="AO2213" i="1"/>
  <c r="AO2214" i="1"/>
  <c r="AO2215" i="1"/>
  <c r="AO2216" i="1"/>
  <c r="AO2217" i="1"/>
  <c r="AO2218" i="1"/>
  <c r="AO2219" i="1"/>
  <c r="AO2220" i="1"/>
  <c r="AO2221" i="1"/>
  <c r="AO2222" i="1"/>
  <c r="AO2223" i="1"/>
  <c r="AO2224" i="1"/>
  <c r="AO2225" i="1"/>
  <c r="AO2226" i="1"/>
  <c r="AO2227" i="1"/>
  <c r="AO2228" i="1"/>
  <c r="AO2229" i="1"/>
  <c r="AO2230" i="1"/>
  <c r="AO2231" i="1"/>
  <c r="AO2232" i="1"/>
  <c r="AO2233" i="1"/>
  <c r="AO2234" i="1"/>
  <c r="AO2235" i="1"/>
  <c r="AO2236" i="1"/>
  <c r="AO2237" i="1"/>
  <c r="AO2238" i="1"/>
  <c r="AO2239" i="1"/>
  <c r="AO2240" i="1"/>
  <c r="AO2241" i="1"/>
  <c r="AO2242" i="1"/>
  <c r="AO2243" i="1"/>
  <c r="AO2244" i="1"/>
  <c r="AO2245" i="1"/>
  <c r="AO2246" i="1"/>
  <c r="AO2247" i="1"/>
  <c r="AO2248" i="1"/>
  <c r="AO2249" i="1"/>
  <c r="AO2250" i="1"/>
  <c r="AO2251" i="1"/>
  <c r="AO2252" i="1"/>
  <c r="AO2253" i="1"/>
  <c r="AO2254" i="1"/>
  <c r="AO2255" i="1"/>
  <c r="AO2256" i="1"/>
  <c r="AO2257" i="1"/>
  <c r="AO2258" i="1"/>
  <c r="AO2259" i="1"/>
  <c r="AO2260" i="1"/>
  <c r="AO2261" i="1"/>
  <c r="AO2262" i="1"/>
  <c r="AO2263" i="1"/>
  <c r="AO2264" i="1"/>
  <c r="AO2265" i="1"/>
  <c r="AO2266" i="1"/>
  <c r="AO2267" i="1"/>
  <c r="AO2268" i="1"/>
  <c r="AO2269" i="1"/>
  <c r="AO2270" i="1"/>
  <c r="AO2271" i="1"/>
  <c r="AO2272" i="1"/>
  <c r="AO2273" i="1"/>
  <c r="AO2274" i="1"/>
  <c r="AO2275" i="1"/>
  <c r="AO2276" i="1"/>
  <c r="AO2277" i="1"/>
  <c r="AO2278" i="1"/>
  <c r="AO2279" i="1"/>
  <c r="AO2280" i="1"/>
  <c r="AO2281" i="1"/>
  <c r="AO2282" i="1"/>
  <c r="AO2283" i="1"/>
  <c r="AO2284" i="1"/>
  <c r="AO2285" i="1"/>
  <c r="AO2286" i="1"/>
  <c r="AO2287" i="1"/>
  <c r="AO2288" i="1"/>
  <c r="AO2289" i="1"/>
  <c r="AO2290" i="1"/>
  <c r="AO2291" i="1"/>
  <c r="AO2292" i="1"/>
  <c r="AO2293" i="1"/>
  <c r="AO2294" i="1"/>
  <c r="AO2295" i="1"/>
  <c r="AO2296" i="1"/>
  <c r="AO2297" i="1"/>
  <c r="AO2298" i="1"/>
  <c r="AO2299" i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O2318" i="1"/>
  <c r="AO2319" i="1"/>
  <c r="AO2320" i="1"/>
  <c r="AO2321" i="1"/>
  <c r="AO2322" i="1"/>
  <c r="AO2323" i="1"/>
  <c r="AO2324" i="1"/>
  <c r="AO2325" i="1"/>
  <c r="AO2326" i="1"/>
  <c r="AO2327" i="1"/>
  <c r="AO2328" i="1"/>
  <c r="AO2329" i="1"/>
  <c r="AO2330" i="1"/>
  <c r="AO2331" i="1"/>
  <c r="AO2332" i="1"/>
  <c r="AO2333" i="1"/>
  <c r="AO2334" i="1"/>
  <c r="AO2335" i="1"/>
  <c r="AO2336" i="1"/>
  <c r="AO2337" i="1"/>
  <c r="AO2338" i="1"/>
  <c r="AO2339" i="1"/>
  <c r="AO2340" i="1"/>
  <c r="AO2341" i="1"/>
  <c r="AO2342" i="1"/>
  <c r="AO2343" i="1"/>
  <c r="AO2344" i="1"/>
  <c r="AO2345" i="1"/>
  <c r="AO2346" i="1"/>
  <c r="AO2347" i="1"/>
  <c r="AO2348" i="1"/>
  <c r="AO2349" i="1"/>
  <c r="AO2350" i="1"/>
  <c r="AO2351" i="1"/>
  <c r="AO2352" i="1"/>
  <c r="AO2353" i="1"/>
  <c r="AO2354" i="1"/>
  <c r="AO2355" i="1"/>
  <c r="AO2356" i="1"/>
  <c r="AO2357" i="1"/>
  <c r="AO2358" i="1"/>
  <c r="AO2359" i="1"/>
  <c r="AO2360" i="1"/>
  <c r="AO2361" i="1"/>
  <c r="AO2362" i="1"/>
  <c r="AO2363" i="1"/>
  <c r="AO2364" i="1"/>
  <c r="AO2365" i="1"/>
  <c r="AO2366" i="1"/>
  <c r="AO2367" i="1"/>
  <c r="AO2368" i="1"/>
  <c r="AO2369" i="1"/>
  <c r="AO2370" i="1"/>
  <c r="AO2371" i="1"/>
  <c r="AO2372" i="1"/>
  <c r="AO2373" i="1"/>
  <c r="AO2374" i="1"/>
  <c r="AO2375" i="1"/>
  <c r="AO2376" i="1"/>
  <c r="AO2377" i="1"/>
  <c r="AO2378" i="1"/>
  <c r="AO2379" i="1"/>
  <c r="AO2380" i="1"/>
  <c r="AO2381" i="1"/>
  <c r="AO2382" i="1"/>
  <c r="AO2383" i="1"/>
  <c r="AO2384" i="1"/>
  <c r="AO2385" i="1"/>
  <c r="AO2386" i="1"/>
  <c r="AO2387" i="1"/>
  <c r="AO2388" i="1"/>
  <c r="AO2389" i="1"/>
  <c r="AO2390" i="1"/>
  <c r="AO2391" i="1"/>
  <c r="AO2392" i="1"/>
  <c r="AO2393" i="1"/>
  <c r="AO2394" i="1"/>
  <c r="AO2395" i="1"/>
  <c r="AO2396" i="1"/>
  <c r="AO2397" i="1"/>
  <c r="AO2398" i="1"/>
  <c r="AO2399" i="1"/>
  <c r="AO2400" i="1"/>
  <c r="AO2401" i="1"/>
  <c r="AO2402" i="1"/>
  <c r="AO2403" i="1"/>
  <c r="AO2404" i="1"/>
  <c r="AO2405" i="1"/>
  <c r="AO2406" i="1"/>
  <c r="AO2407" i="1"/>
  <c r="AO2408" i="1"/>
  <c r="AO2409" i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O2422" i="1"/>
  <c r="AO2423" i="1"/>
  <c r="AO2424" i="1"/>
  <c r="AO2425" i="1"/>
  <c r="AO2426" i="1"/>
  <c r="AO2427" i="1"/>
  <c r="AO2428" i="1"/>
  <c r="AO2429" i="1"/>
  <c r="AO2430" i="1"/>
  <c r="AO2431" i="1"/>
  <c r="AO2432" i="1"/>
  <c r="AO2433" i="1"/>
  <c r="AO2434" i="1"/>
  <c r="AO2435" i="1"/>
  <c r="AO2436" i="1"/>
  <c r="AO2437" i="1"/>
  <c r="AO2438" i="1"/>
  <c r="AO2439" i="1"/>
  <c r="AO2440" i="1"/>
  <c r="AO2441" i="1"/>
  <c r="AO2442" i="1"/>
  <c r="AO2443" i="1"/>
  <c r="AO2444" i="1"/>
  <c r="AO2445" i="1"/>
  <c r="AO2446" i="1"/>
  <c r="AO2447" i="1"/>
  <c r="AO2448" i="1"/>
  <c r="AO2449" i="1"/>
  <c r="AO2450" i="1"/>
  <c r="AO2451" i="1"/>
  <c r="AO2452" i="1"/>
  <c r="AO2453" i="1"/>
  <c r="AO2454" i="1"/>
  <c r="AO2455" i="1"/>
  <c r="AO2456" i="1"/>
  <c r="AO2457" i="1"/>
  <c r="AO2458" i="1"/>
  <c r="AO2459" i="1"/>
  <c r="AO2460" i="1"/>
  <c r="AO2461" i="1"/>
  <c r="AO2462" i="1"/>
  <c r="AO2463" i="1"/>
  <c r="AO2464" i="1"/>
  <c r="AO2465" i="1"/>
  <c r="AO2466" i="1"/>
  <c r="AO2467" i="1"/>
  <c r="AO2468" i="1"/>
  <c r="AO2469" i="1"/>
  <c r="AO2470" i="1"/>
  <c r="AO2471" i="1"/>
  <c r="AO2472" i="1"/>
  <c r="AO2473" i="1"/>
  <c r="AO2474" i="1"/>
  <c r="AO2475" i="1"/>
  <c r="AO2476" i="1"/>
  <c r="AO2477" i="1"/>
  <c r="AO2478" i="1"/>
  <c r="AO2479" i="1"/>
  <c r="AO2480" i="1"/>
  <c r="AO2481" i="1"/>
  <c r="AO2482" i="1"/>
  <c r="AO2483" i="1"/>
  <c r="AO2484" i="1"/>
  <c r="AO2485" i="1"/>
  <c r="AO2486" i="1"/>
  <c r="AO2487" i="1"/>
  <c r="AO2488" i="1"/>
  <c r="AO2489" i="1"/>
  <c r="AO2490" i="1"/>
  <c r="AO2491" i="1"/>
  <c r="AO2492" i="1"/>
  <c r="AO2493" i="1"/>
  <c r="AO2494" i="1"/>
  <c r="AO2495" i="1"/>
  <c r="AO2496" i="1"/>
  <c r="AO2497" i="1"/>
  <c r="AO2498" i="1"/>
  <c r="AO2499" i="1"/>
  <c r="AO2500" i="1"/>
  <c r="AO2501" i="1"/>
  <c r="AO2502" i="1"/>
  <c r="AO2503" i="1"/>
  <c r="AO2504" i="1"/>
  <c r="AO2505" i="1"/>
  <c r="AO2506" i="1"/>
  <c r="AO2507" i="1"/>
  <c r="AO2508" i="1"/>
  <c r="AO2509" i="1"/>
  <c r="AO2510" i="1"/>
  <c r="AO2511" i="1"/>
  <c r="AO2512" i="1"/>
  <c r="AO2513" i="1"/>
  <c r="AO2514" i="1"/>
  <c r="AO2515" i="1"/>
  <c r="AO2516" i="1"/>
  <c r="AO2517" i="1"/>
  <c r="AO2518" i="1"/>
  <c r="AO2519" i="1"/>
  <c r="AO2520" i="1"/>
  <c r="AO2521" i="1"/>
  <c r="AO2522" i="1"/>
  <c r="AO2523" i="1"/>
  <c r="AO2524" i="1"/>
  <c r="AO2525" i="1"/>
  <c r="AO2526" i="1"/>
  <c r="AO2527" i="1"/>
  <c r="AO2528" i="1"/>
  <c r="AO2529" i="1"/>
  <c r="AO2530" i="1"/>
  <c r="AO2531" i="1"/>
  <c r="AO2532" i="1"/>
  <c r="AO2533" i="1"/>
  <c r="AO2534" i="1"/>
  <c r="AO2535" i="1"/>
  <c r="AO2536" i="1"/>
  <c r="AO2537" i="1"/>
  <c r="AO2538" i="1"/>
  <c r="AO2539" i="1"/>
  <c r="AO2540" i="1"/>
  <c r="AO2541" i="1"/>
  <c r="AO2542" i="1"/>
  <c r="AO2543" i="1"/>
  <c r="AO2544" i="1"/>
  <c r="AO2545" i="1"/>
  <c r="AO2546" i="1"/>
  <c r="AO2547" i="1"/>
  <c r="AO2548" i="1"/>
  <c r="AO2549" i="1"/>
  <c r="AO2550" i="1"/>
  <c r="AO2551" i="1"/>
  <c r="AO2552" i="1"/>
  <c r="AO2553" i="1"/>
  <c r="AO2554" i="1"/>
  <c r="AO2555" i="1"/>
  <c r="AO2556" i="1"/>
  <c r="AO2557" i="1"/>
  <c r="AO2558" i="1"/>
  <c r="AO2559" i="1"/>
  <c r="AO2560" i="1"/>
  <c r="AO2561" i="1"/>
  <c r="AO2562" i="1"/>
  <c r="AO2563" i="1"/>
  <c r="AO2564" i="1"/>
  <c r="AO2565" i="1"/>
  <c r="AO2566" i="1"/>
  <c r="AO2567" i="1"/>
  <c r="AO2568" i="1"/>
  <c r="AO2569" i="1"/>
  <c r="AO2570" i="1"/>
  <c r="AO2571" i="1"/>
  <c r="AO2572" i="1"/>
  <c r="AO2573" i="1"/>
  <c r="AO2574" i="1"/>
  <c r="AO2575" i="1"/>
  <c r="AO2576" i="1"/>
  <c r="AO2577" i="1"/>
  <c r="AO2578" i="1"/>
  <c r="AO2579" i="1"/>
  <c r="AO2580" i="1"/>
  <c r="AO2581" i="1"/>
  <c r="AO2582" i="1"/>
  <c r="AO2583" i="1"/>
  <c r="AO2584" i="1"/>
  <c r="AO2585" i="1"/>
  <c r="AO2586" i="1"/>
  <c r="AO2587" i="1"/>
  <c r="AO2588" i="1"/>
  <c r="AO2589" i="1"/>
  <c r="AO2590" i="1"/>
  <c r="AO2591" i="1"/>
  <c r="AO2592" i="1"/>
  <c r="AO2593" i="1"/>
  <c r="AO2594" i="1"/>
  <c r="AO2595" i="1"/>
  <c r="AO2596" i="1"/>
  <c r="AO2597" i="1"/>
  <c r="AO2598" i="1"/>
  <c r="AO2599" i="1"/>
  <c r="AO2600" i="1"/>
  <c r="AO2601" i="1"/>
  <c r="AO2602" i="1"/>
  <c r="AO2603" i="1"/>
  <c r="AO2604" i="1"/>
  <c r="AO2605" i="1"/>
  <c r="AO2606" i="1"/>
  <c r="AO2607" i="1"/>
  <c r="AO2608" i="1"/>
  <c r="AO2609" i="1"/>
  <c r="AO2610" i="1"/>
  <c r="AO2611" i="1"/>
  <c r="AO2612" i="1"/>
  <c r="AO2613" i="1"/>
  <c r="AO2614" i="1"/>
  <c r="AO2615" i="1"/>
  <c r="AO2616" i="1"/>
  <c r="AO2617" i="1"/>
  <c r="AO2618" i="1"/>
  <c r="AO2619" i="1"/>
  <c r="AO2620" i="1"/>
  <c r="AO2621" i="1"/>
  <c r="AO2622" i="1"/>
  <c r="AO2623" i="1"/>
  <c r="AO2624" i="1"/>
  <c r="AO2625" i="1"/>
  <c r="AO2626" i="1"/>
  <c r="AO2627" i="1"/>
  <c r="AO2628" i="1"/>
  <c r="AO2629" i="1"/>
  <c r="AO2630" i="1"/>
  <c r="AO2631" i="1"/>
  <c r="AO2632" i="1"/>
  <c r="AO2633" i="1"/>
  <c r="AO2634" i="1"/>
  <c r="AO2635" i="1"/>
  <c r="AO2636" i="1"/>
  <c r="AO2637" i="1"/>
  <c r="AO2638" i="1"/>
  <c r="AO2639" i="1"/>
  <c r="AO2640" i="1"/>
  <c r="AO2641" i="1"/>
  <c r="AO2642" i="1"/>
  <c r="AO2643" i="1"/>
  <c r="AO2644" i="1"/>
  <c r="AO2645" i="1"/>
  <c r="AO2646" i="1"/>
  <c r="AO2647" i="1"/>
  <c r="AO2648" i="1"/>
  <c r="AO2649" i="1"/>
  <c r="AO2650" i="1"/>
  <c r="AO2651" i="1"/>
  <c r="AO2652" i="1"/>
  <c r="AO2653" i="1"/>
  <c r="AO2654" i="1"/>
  <c r="AO2655" i="1"/>
  <c r="AO2656" i="1"/>
  <c r="AO2657" i="1"/>
  <c r="AO2658" i="1"/>
  <c r="AO2659" i="1"/>
  <c r="AO2660" i="1"/>
  <c r="AO2661" i="1"/>
  <c r="AO2662" i="1"/>
  <c r="AO2663" i="1"/>
  <c r="AO2664" i="1"/>
  <c r="AO2665" i="1"/>
  <c r="AO2666" i="1"/>
  <c r="AO2667" i="1"/>
  <c r="AO2668" i="1"/>
  <c r="AO2669" i="1"/>
  <c r="AO2670" i="1"/>
  <c r="AO2671" i="1"/>
  <c r="AO2672" i="1"/>
  <c r="AO2673" i="1"/>
  <c r="AO2674" i="1"/>
  <c r="AO2675" i="1"/>
  <c r="AO2676" i="1"/>
  <c r="AO2677" i="1"/>
  <c r="AO2678" i="1"/>
  <c r="AO2679" i="1"/>
  <c r="AO2680" i="1"/>
  <c r="AO2681" i="1"/>
  <c r="AO2682" i="1"/>
  <c r="AO2683" i="1"/>
  <c r="AO2684" i="1"/>
  <c r="AO2685" i="1"/>
  <c r="AO2686" i="1"/>
  <c r="AO2687" i="1"/>
  <c r="AO2688" i="1"/>
  <c r="AO2689" i="1"/>
  <c r="AO2690" i="1"/>
  <c r="AO2691" i="1"/>
  <c r="AO2692" i="1"/>
  <c r="AO2693" i="1"/>
  <c r="AO2694" i="1"/>
  <c r="AO2695" i="1"/>
  <c r="AO2696" i="1"/>
  <c r="AO2697" i="1"/>
  <c r="AO2698" i="1"/>
  <c r="AO2699" i="1"/>
  <c r="AO2700" i="1"/>
  <c r="AO2701" i="1"/>
  <c r="AO2702" i="1"/>
  <c r="AO2703" i="1"/>
  <c r="AO2704" i="1"/>
  <c r="AO2705" i="1"/>
  <c r="AO2706" i="1"/>
  <c r="AO2707" i="1"/>
  <c r="AO2708" i="1"/>
  <c r="AO2709" i="1"/>
  <c r="AO2710" i="1"/>
  <c r="AO2711" i="1"/>
  <c r="AO2712" i="1"/>
  <c r="AO2713" i="1"/>
  <c r="AO2714" i="1"/>
  <c r="AO2715" i="1"/>
  <c r="AO2716" i="1"/>
  <c r="AO2717" i="1"/>
  <c r="AO2718" i="1"/>
  <c r="AO2719" i="1"/>
  <c r="AO2720" i="1"/>
  <c r="AO2721" i="1"/>
  <c r="AO2722" i="1"/>
  <c r="AO2723" i="1"/>
  <c r="AO2724" i="1"/>
  <c r="AO2725" i="1"/>
  <c r="AO2726" i="1"/>
  <c r="AO2727" i="1"/>
  <c r="AO2728" i="1"/>
  <c r="AO2729" i="1"/>
  <c r="AO2730" i="1"/>
  <c r="AO2731" i="1"/>
  <c r="AO2732" i="1"/>
  <c r="AO2733" i="1"/>
  <c r="AO2734" i="1"/>
  <c r="AO2735" i="1"/>
  <c r="AO2736" i="1"/>
  <c r="AO2737" i="1"/>
  <c r="AO2738" i="1"/>
  <c r="AO2739" i="1"/>
  <c r="AO2740" i="1"/>
  <c r="AO2741" i="1"/>
  <c r="AO2742" i="1"/>
  <c r="AO2743" i="1"/>
  <c r="AO2744" i="1"/>
  <c r="AO2745" i="1"/>
  <c r="AO2746" i="1"/>
  <c r="AO2747" i="1"/>
  <c r="AO2748" i="1"/>
  <c r="AO2749" i="1"/>
  <c r="AO2750" i="1"/>
  <c r="AO2751" i="1"/>
  <c r="AO2752" i="1"/>
  <c r="AO2753" i="1"/>
  <c r="AO2754" i="1"/>
  <c r="AO2755" i="1"/>
  <c r="AO2756" i="1"/>
  <c r="AO2757" i="1"/>
  <c r="D280" i="1" l="1"/>
  <c r="D285" i="1"/>
  <c r="D276" i="1"/>
  <c r="D298" i="1"/>
  <c r="D282" i="1"/>
  <c r="D293" i="1"/>
  <c r="D279" i="1"/>
  <c r="D284" i="1"/>
  <c r="D288" i="1"/>
  <c r="D294" i="1"/>
  <c r="D286" i="1"/>
  <c r="D270" i="1"/>
  <c r="D290" i="1"/>
  <c r="D283" i="1"/>
  <c r="D278" i="1"/>
  <c r="D269" i="1"/>
  <c r="D287" i="1"/>
  <c r="D266" i="1"/>
  <c r="D292" i="1"/>
  <c r="D297" i="1"/>
  <c r="D296" i="1"/>
  <c r="D301" i="1"/>
  <c r="D289" i="1"/>
  <c r="D299" i="1"/>
  <c r="D277" i="1"/>
  <c r="D273" i="1"/>
  <c r="D271" i="1"/>
  <c r="D291" i="1"/>
  <c r="D274" i="1"/>
  <c r="D281" i="1"/>
  <c r="D275" i="1"/>
  <c r="D295" i="1"/>
  <c r="D267" i="1"/>
  <c r="D300" i="1"/>
  <c r="D272" i="1"/>
  <c r="D268" i="1"/>
  <c r="AM754" i="1"/>
  <c r="AF754" i="1"/>
  <c r="AF1121" i="1" s="1"/>
  <c r="AP2632" i="1"/>
  <c r="AP1649" i="1"/>
  <c r="AP2509" i="1"/>
  <c r="AP2507" i="1"/>
  <c r="AP2694" i="1"/>
  <c r="AP2737" i="1"/>
  <c r="AP2422" i="1"/>
  <c r="AP2554" i="1"/>
  <c r="AP2517" i="1"/>
  <c r="AP2345" i="1"/>
  <c r="AP2177" i="1"/>
  <c r="AP2577" i="1"/>
  <c r="AP2321" i="1"/>
  <c r="AP2666" i="1"/>
  <c r="AP2713" i="1"/>
  <c r="AP1961" i="1"/>
  <c r="AP2407" i="1"/>
  <c r="AP2721" i="1"/>
  <c r="AP2047" i="1"/>
  <c r="AP2696" i="1"/>
  <c r="AP2431" i="1"/>
  <c r="AP2614" i="1"/>
  <c r="AP2689" i="1"/>
  <c r="AP2654" i="1"/>
  <c r="AP2251" i="1"/>
  <c r="AP2241" i="1"/>
  <c r="AP2671" i="1"/>
  <c r="AP2525" i="1"/>
  <c r="AP2441" i="1"/>
  <c r="AP2214" i="1"/>
  <c r="AP2113" i="1"/>
  <c r="AP2106" i="1"/>
  <c r="AP2322" i="1"/>
  <c r="AP2702" i="1"/>
  <c r="AP2623" i="1"/>
  <c r="AP2562" i="1"/>
  <c r="AP2481" i="1"/>
  <c r="AP1006" i="1"/>
  <c r="AP2591" i="1"/>
  <c r="AP2629" i="1"/>
  <c r="AP2657" i="1"/>
  <c r="AP2730" i="1"/>
  <c r="AP2419" i="1"/>
  <c r="AP2539" i="1"/>
  <c r="AP2580" i="1"/>
  <c r="AP2705" i="1"/>
  <c r="AP2714" i="1"/>
  <c r="AP2011" i="1"/>
  <c r="AP1304" i="1"/>
  <c r="AP1998" i="1"/>
  <c r="AP2365" i="1"/>
  <c r="AP2409" i="1"/>
  <c r="AP2596" i="1"/>
  <c r="AP2221" i="1"/>
  <c r="AP2301" i="1"/>
  <c r="AP2548" i="1"/>
  <c r="AP2616" i="1"/>
  <c r="AP2650" i="1"/>
  <c r="AP2669" i="1"/>
  <c r="AP2704" i="1"/>
  <c r="AP2583" i="1"/>
  <c r="AP2547" i="1"/>
  <c r="AP2435" i="1"/>
  <c r="AP2213" i="1"/>
  <c r="AP1819" i="1"/>
  <c r="AP2659" i="1"/>
  <c r="AP2059" i="1"/>
  <c r="AP2687" i="1"/>
  <c r="AP2553" i="1"/>
  <c r="AP2176" i="1"/>
  <c r="AP1297" i="1"/>
  <c r="AP2751" i="1"/>
  <c r="AP2710" i="1"/>
  <c r="AP2708" i="1"/>
  <c r="AP2697" i="1"/>
  <c r="AP2667" i="1"/>
  <c r="AP2585" i="1"/>
  <c r="AP2104" i="1"/>
  <c r="AP2095" i="1"/>
  <c r="AP2685" i="1"/>
  <c r="AP2566" i="1"/>
  <c r="AP2522" i="1"/>
  <c r="AP2381" i="1"/>
  <c r="AP2212" i="1"/>
  <c r="AP2608" i="1"/>
  <c r="AP2194" i="1"/>
  <c r="AP1581" i="1"/>
  <c r="AP2690" i="1"/>
  <c r="AP2660" i="1"/>
  <c r="AP2491" i="1"/>
  <c r="AP2382" i="1"/>
  <c r="AP1141" i="1"/>
  <c r="AP2743" i="1"/>
  <c r="AP2531" i="1"/>
  <c r="AP2375" i="1"/>
  <c r="AP2082" i="1"/>
  <c r="AP2061" i="1"/>
  <c r="AP1204" i="1"/>
  <c r="AP895" i="1"/>
  <c r="AP981" i="1"/>
  <c r="AP1043" i="1"/>
  <c r="AP1115" i="1"/>
  <c r="AP1176" i="1"/>
  <c r="AP1240" i="1"/>
  <c r="AP1243" i="1"/>
  <c r="AP1380" i="1"/>
  <c r="AP1401" i="1"/>
  <c r="AP1425" i="1"/>
  <c r="AP1449" i="1"/>
  <c r="AP1473" i="1"/>
  <c r="AP1098" i="1"/>
  <c r="AP1122" i="1"/>
  <c r="AP1142" i="1"/>
  <c r="AP1208" i="1"/>
  <c r="AP1220" i="1"/>
  <c r="AP1266" i="1"/>
  <c r="AP1334" i="1"/>
  <c r="AP1358" i="1"/>
  <c r="AP1396" i="1"/>
  <c r="AP1397" i="1"/>
  <c r="AP1271" i="1"/>
  <c r="AP1372" i="1"/>
  <c r="AP1399" i="1"/>
  <c r="AP1423" i="1"/>
  <c r="AP1447" i="1"/>
  <c r="AP966" i="1"/>
  <c r="AP993" i="1"/>
  <c r="AP1082" i="1"/>
  <c r="AP1210" i="1"/>
  <c r="AP1265" i="1"/>
  <c r="AP1277" i="1"/>
  <c r="AP1298" i="1"/>
  <c r="AP1313" i="1"/>
  <c r="AP1328" i="1"/>
  <c r="AP1333" i="1"/>
  <c r="AP1356" i="1"/>
  <c r="AP1185" i="1"/>
  <c r="AP1190" i="1"/>
  <c r="AP1252" i="1"/>
  <c r="AP1268" i="1"/>
  <c r="AP1337" i="1"/>
  <c r="AP1411" i="1"/>
  <c r="AP1435" i="1"/>
  <c r="AP953" i="1"/>
  <c r="AP1039" i="1"/>
  <c r="AP1106" i="1"/>
  <c r="AP1244" i="1"/>
  <c r="AP1262" i="1"/>
  <c r="AP1279" i="1"/>
  <c r="AP1331" i="1"/>
  <c r="AP1343" i="1"/>
  <c r="AP1351" i="1"/>
  <c r="AP914" i="1"/>
  <c r="AP1026" i="1"/>
  <c r="AP1308" i="1"/>
  <c r="AP1390" i="1"/>
  <c r="AP1417" i="1"/>
  <c r="AP1445" i="1"/>
  <c r="AP1487" i="1"/>
  <c r="AP1502" i="1"/>
  <c r="AP1526" i="1"/>
  <c r="AP1550" i="1"/>
  <c r="AP1574" i="1"/>
  <c r="AP1598" i="1"/>
  <c r="AP1636" i="1"/>
  <c r="AP1684" i="1"/>
  <c r="AP1774" i="1"/>
  <c r="AP890" i="1"/>
  <c r="AP1109" i="1"/>
  <c r="AP1154" i="1"/>
  <c r="AP1203" i="1"/>
  <c r="AP1219" i="1"/>
  <c r="AP1288" i="1"/>
  <c r="AP1290" i="1"/>
  <c r="AP1336" i="1"/>
  <c r="AP1344" i="1"/>
  <c r="AP1352" i="1"/>
  <c r="AP1369" i="1"/>
  <c r="AP1427" i="1"/>
  <c r="AP1433" i="1"/>
  <c r="AP1444" i="1"/>
  <c r="AP1461" i="1"/>
  <c r="AP940" i="1"/>
  <c r="AP1228" i="1"/>
  <c r="AP1273" i="1"/>
  <c r="AP1325" i="1"/>
  <c r="AP1406" i="1"/>
  <c r="AP1485" i="1"/>
  <c r="AP1786" i="1"/>
  <c r="AP867" i="1"/>
  <c r="AP1104" i="1"/>
  <c r="AP1188" i="1"/>
  <c r="AP1295" i="1"/>
  <c r="AP1307" i="1"/>
  <c r="AP1385" i="1"/>
  <c r="AP1421" i="1"/>
  <c r="AP1432" i="1"/>
  <c r="AP1468" i="1"/>
  <c r="AP1493" i="1"/>
  <c r="AP1103" i="1"/>
  <c r="AP1198" i="1"/>
  <c r="AP1326" i="1"/>
  <c r="AP1366" i="1"/>
  <c r="AP1489" i="1"/>
  <c r="AP1315" i="1"/>
  <c r="AP1381" i="1"/>
  <c r="AP1413" i="1"/>
  <c r="AP1483" i="1"/>
  <c r="AP1528" i="1"/>
  <c r="AP1588" i="1"/>
  <c r="AP1644" i="1"/>
  <c r="AP1689" i="1"/>
  <c r="AP1775" i="1"/>
  <c r="AP1798" i="1"/>
  <c r="AP1822" i="1"/>
  <c r="AP1828" i="1"/>
  <c r="AP894" i="1"/>
  <c r="AP1166" i="1"/>
  <c r="AP1264" i="1"/>
  <c r="AP1310" i="1"/>
  <c r="AP1393" i="1"/>
  <c r="AP1437" i="1"/>
  <c r="AP1480" i="1"/>
  <c r="AP1497" i="1"/>
  <c r="AP1532" i="1"/>
  <c r="AP1602" i="1"/>
  <c r="AP1619" i="1"/>
  <c r="AP1628" i="1"/>
  <c r="AP1643" i="1"/>
  <c r="AP1136" i="1"/>
  <c r="AP1196" i="1"/>
  <c r="AP1486" i="1"/>
  <c r="AP1496" i="1"/>
  <c r="AP1516" i="1"/>
  <c r="AP1545" i="1"/>
  <c r="AP1642" i="1"/>
  <c r="AP1720" i="1"/>
  <c r="AP1292" i="1"/>
  <c r="AP1409" i="1"/>
  <c r="AP1415" i="1"/>
  <c r="AP1439" i="1"/>
  <c r="AP1462" i="1"/>
  <c r="AP1492" i="1"/>
  <c r="AP1506" i="1"/>
  <c r="AP1511" i="1"/>
  <c r="AP1538" i="1"/>
  <c r="AP1544" i="1"/>
  <c r="AP1565" i="1"/>
  <c r="AP1580" i="1"/>
  <c r="AP1148" i="1"/>
  <c r="AP1218" i="1"/>
  <c r="AP1229" i="1"/>
  <c r="AP1324" i="1"/>
  <c r="AP1370" i="1"/>
  <c r="AP1405" i="1"/>
  <c r="AP1429" i="1"/>
  <c r="AP1441" i="1"/>
  <c r="AP1504" i="1"/>
  <c r="AP1514" i="1"/>
  <c r="AP1569" i="1"/>
  <c r="AP1648" i="1"/>
  <c r="AP1302" i="1"/>
  <c r="AP1414" i="1"/>
  <c r="AP1540" i="1"/>
  <c r="AP1672" i="1"/>
  <c r="AP1690" i="1"/>
  <c r="AP1696" i="1"/>
  <c r="AP1754" i="1"/>
  <c r="AP1804" i="1"/>
  <c r="AP1834" i="1"/>
  <c r="AP1858" i="1"/>
  <c r="AP1882" i="1"/>
  <c r="AP1906" i="1"/>
  <c r="AP1930" i="1"/>
  <c r="AP1013" i="1"/>
  <c r="AP1159" i="1"/>
  <c r="AP1167" i="1"/>
  <c r="AP1345" i="1"/>
  <c r="AP1350" i="1"/>
  <c r="AP1418" i="1"/>
  <c r="AP1617" i="1"/>
  <c r="AP1677" i="1"/>
  <c r="AP1706" i="1"/>
  <c r="AP1725" i="1"/>
  <c r="AP1732" i="1"/>
  <c r="AP1761" i="1"/>
  <c r="AP1788" i="1"/>
  <c r="AP1789" i="1"/>
  <c r="AP1081" i="1"/>
  <c r="AP1111" i="1"/>
  <c r="AP1241" i="1"/>
  <c r="AP1339" i="1"/>
  <c r="AP1420" i="1"/>
  <c r="AP1576" i="1"/>
  <c r="AP1624" i="1"/>
  <c r="AP1646" i="1"/>
  <c r="AP1650" i="1"/>
  <c r="AP1701" i="1"/>
  <c r="AP1766" i="1"/>
  <c r="AP1856" i="1"/>
  <c r="AP1880" i="1"/>
  <c r="AP1904" i="1"/>
  <c r="AP1928" i="1"/>
  <c r="AP1467" i="1"/>
  <c r="AP1479" i="1"/>
  <c r="AP1530" i="1"/>
  <c r="AP1568" i="1"/>
  <c r="AP1584" i="1"/>
  <c r="AP1600" i="1"/>
  <c r="AP1676" i="1"/>
  <c r="AP1700" i="1"/>
  <c r="AP1718" i="1"/>
  <c r="AP1283" i="1"/>
  <c r="AP1332" i="1"/>
  <c r="AP1368" i="1"/>
  <c r="AP1394" i="1"/>
  <c r="AP1442" i="1"/>
  <c r="AP1517" i="1"/>
  <c r="AP1547" i="1"/>
  <c r="AP1652" i="1"/>
  <c r="AP1673" i="1"/>
  <c r="AP1708" i="1"/>
  <c r="AP1739" i="1"/>
  <c r="AP1769" i="1"/>
  <c r="AP1134" i="1"/>
  <c r="AP1403" i="1"/>
  <c r="AP1457" i="1"/>
  <c r="AP1592" i="1"/>
  <c r="AP1606" i="1"/>
  <c r="AP1616" i="1"/>
  <c r="AP1626" i="1"/>
  <c r="AP1704" i="1"/>
  <c r="AP1723" i="1"/>
  <c r="AP1742" i="1"/>
  <c r="AP1785" i="1"/>
  <c r="AP1852" i="1"/>
  <c r="AP1924" i="1"/>
  <c r="AP1932" i="1"/>
  <c r="AP1956" i="1"/>
  <c r="AP1980" i="1"/>
  <c r="AP2004" i="1"/>
  <c r="AP2028" i="1"/>
  <c r="AP2052" i="1"/>
  <c r="AP2076" i="1"/>
  <c r="AP2117" i="1"/>
  <c r="AP2118" i="1"/>
  <c r="AP2141" i="1"/>
  <c r="AP2142" i="1"/>
  <c r="AP2165" i="1"/>
  <c r="AP2166" i="1"/>
  <c r="AP2225" i="1"/>
  <c r="AP2226" i="1"/>
  <c r="AP1225" i="1"/>
  <c r="AP1267" i="1"/>
  <c r="AP1670" i="1"/>
  <c r="AP1762" i="1"/>
  <c r="AP1807" i="1"/>
  <c r="AP1844" i="1"/>
  <c r="AP1851" i="1"/>
  <c r="AP1137" i="1"/>
  <c r="AP1231" i="1"/>
  <c r="AP1521" i="1"/>
  <c r="AP1692" i="1"/>
  <c r="AP1698" i="1"/>
  <c r="AP1738" i="1"/>
  <c r="AP1741" i="1"/>
  <c r="AP1744" i="1"/>
  <c r="AP1795" i="1"/>
  <c r="AP1818" i="1"/>
  <c r="AP1850" i="1"/>
  <c r="AP1922" i="1"/>
  <c r="AP2195" i="1"/>
  <c r="AP2196" i="1"/>
  <c r="AP2231" i="1"/>
  <c r="AP2232" i="1"/>
  <c r="AP1197" i="1"/>
  <c r="AP1430" i="1"/>
  <c r="AP1459" i="1"/>
  <c r="AP1481" i="1"/>
  <c r="AP1535" i="1"/>
  <c r="AP1552" i="1"/>
  <c r="AP1557" i="1"/>
  <c r="AP1589" i="1"/>
  <c r="AP1601" i="1"/>
  <c r="AP1660" i="1"/>
  <c r="AP1674" i="1"/>
  <c r="AP1709" i="1"/>
  <c r="AP1728" i="1"/>
  <c r="AP1735" i="1"/>
  <c r="AP1748" i="1"/>
  <c r="AP1778" i="1"/>
  <c r="AP1799" i="1"/>
  <c r="AP1806" i="1"/>
  <c r="AP1810" i="1"/>
  <c r="AP1835" i="1"/>
  <c r="AP1291" i="1"/>
  <c r="AP1466" i="1"/>
  <c r="AP1536" i="1"/>
  <c r="AP1541" i="1"/>
  <c r="AP1612" i="1"/>
  <c r="AP1846" i="1"/>
  <c r="AP1868" i="1"/>
  <c r="AP1875" i="1"/>
  <c r="AP1183" i="1"/>
  <c r="AP1726" i="1"/>
  <c r="AP1746" i="1"/>
  <c r="AP1756" i="1"/>
  <c r="AP1808" i="1"/>
  <c r="AP1820" i="1"/>
  <c r="AP1944" i="1"/>
  <c r="AP1950" i="1"/>
  <c r="AP1958" i="1"/>
  <c r="AP2016" i="1"/>
  <c r="AP2022" i="1"/>
  <c r="AP2030" i="1"/>
  <c r="AP2088" i="1"/>
  <c r="AP2135" i="1"/>
  <c r="AP2145" i="1"/>
  <c r="AP2170" i="1"/>
  <c r="AP2184" i="1"/>
  <c r="AP2201" i="1"/>
  <c r="AP2237" i="1"/>
  <c r="AP2249" i="1"/>
  <c r="AP1378" i="1"/>
  <c r="AP1523" i="1"/>
  <c r="AP1554" i="1"/>
  <c r="AP1763" i="1"/>
  <c r="AP1840" i="1"/>
  <c r="AP1849" i="1"/>
  <c r="AP1897" i="1"/>
  <c r="AP1907" i="1"/>
  <c r="AP1971" i="1"/>
  <c r="AP2043" i="1"/>
  <c r="AP1478" i="1"/>
  <c r="AP1578" i="1"/>
  <c r="AP1607" i="1"/>
  <c r="AP1916" i="1"/>
  <c r="AP2000" i="1"/>
  <c r="AP2072" i="1"/>
  <c r="AP2183" i="1"/>
  <c r="AP1327" i="1"/>
  <c r="AP1454" i="1"/>
  <c r="AP1593" i="1"/>
  <c r="AP1653" i="1"/>
  <c r="AP1664" i="1"/>
  <c r="AP1730" i="1"/>
  <c r="AP1833" i="1"/>
  <c r="AP1900" i="1"/>
  <c r="AP1911" i="1"/>
  <c r="AP1963" i="1"/>
  <c r="AP1964" i="1"/>
  <c r="AP1970" i="1"/>
  <c r="AP1999" i="1"/>
  <c r="AP2035" i="1"/>
  <c r="AP2036" i="1"/>
  <c r="AP2042" i="1"/>
  <c r="AP1562" i="1"/>
  <c r="AP1586" i="1"/>
  <c r="AP1604" i="1"/>
  <c r="AP1631" i="1"/>
  <c r="AP1691" i="1"/>
  <c r="AP1792" i="1"/>
  <c r="AP1794" i="1"/>
  <c r="AP1870" i="1"/>
  <c r="AP1874" i="1"/>
  <c r="AP1898" i="1"/>
  <c r="AP1918" i="1"/>
  <c r="AP1995" i="1"/>
  <c r="AP2067" i="1"/>
  <c r="AP1259" i="1"/>
  <c r="AP1731" i="1"/>
  <c r="AP1740" i="1"/>
  <c r="AP1797" i="1"/>
  <c r="AP1816" i="1"/>
  <c r="AP1838" i="1"/>
  <c r="AP1864" i="1"/>
  <c r="AP1892" i="1"/>
  <c r="AP1962" i="1"/>
  <c r="AP1974" i="1"/>
  <c r="AP2024" i="1"/>
  <c r="AP2070" i="1"/>
  <c r="AP2093" i="1"/>
  <c r="AP2097" i="1"/>
  <c r="AP2111" i="1"/>
  <c r="AP2122" i="1"/>
  <c r="AP2149" i="1"/>
  <c r="AP2182" i="1"/>
  <c r="AP2211" i="1"/>
  <c r="AP2313" i="1"/>
  <c r="AP1534" i="1"/>
  <c r="AP1694" i="1"/>
  <c r="AP1793" i="1"/>
  <c r="AP1814" i="1"/>
  <c r="AP1946" i="1"/>
  <c r="AP1959" i="1"/>
  <c r="AP2048" i="1"/>
  <c r="AP2154" i="1"/>
  <c r="AP2192" i="1"/>
  <c r="AP2210" i="1"/>
  <c r="AP2220" i="1"/>
  <c r="AP2234" i="1"/>
  <c r="AP2238" i="1"/>
  <c r="AP2268" i="1"/>
  <c r="AP2269" i="1"/>
  <c r="AP2290" i="1"/>
  <c r="AP2311" i="1"/>
  <c r="AP2331" i="1"/>
  <c r="AP2351" i="1"/>
  <c r="AP2373" i="1"/>
  <c r="AP2392" i="1"/>
  <c r="AP2393" i="1"/>
  <c r="AP2395" i="1"/>
  <c r="AP1520" i="1"/>
  <c r="AP1572" i="1"/>
  <c r="AP1656" i="1"/>
  <c r="AP1679" i="1"/>
  <c r="AP1968" i="1"/>
  <c r="AP1992" i="1"/>
  <c r="AP2023" i="1"/>
  <c r="AP2064" i="1"/>
  <c r="AP2131" i="1"/>
  <c r="AP2160" i="1"/>
  <c r="AP2191" i="1"/>
  <c r="AP2209" i="1"/>
  <c r="AP2248" i="1"/>
  <c r="AP2289" i="1"/>
  <c r="AP2371" i="1"/>
  <c r="AP2397" i="1"/>
  <c r="AP2445" i="1"/>
  <c r="AP1716" i="1"/>
  <c r="AP1734" i="1"/>
  <c r="AP1768" i="1"/>
  <c r="AP1780" i="1"/>
  <c r="AP1899" i="1"/>
  <c r="AP1939" i="1"/>
  <c r="AP2010" i="1"/>
  <c r="AP2054" i="1"/>
  <c r="AP2121" i="1"/>
  <c r="AP2125" i="1"/>
  <c r="AP2126" i="1"/>
  <c r="AP2148" i="1"/>
  <c r="AP2153" i="1"/>
  <c r="AP2204" i="1"/>
  <c r="AP2219" i="1"/>
  <c r="AP2242" i="1"/>
  <c r="AP2258" i="1"/>
  <c r="AP2259" i="1"/>
  <c r="AP2266" i="1"/>
  <c r="AP2287" i="1"/>
  <c r="AP2307" i="1"/>
  <c r="AP2327" i="1"/>
  <c r="AP2349" i="1"/>
  <c r="AP1680" i="1"/>
  <c r="AP1697" i="1"/>
  <c r="AP1923" i="1"/>
  <c r="AP1934" i="1"/>
  <c r="AP1975" i="1"/>
  <c r="AP2018" i="1"/>
  <c r="AP2031" i="1"/>
  <c r="AP2071" i="1"/>
  <c r="AP2078" i="1"/>
  <c r="AP2112" i="1"/>
  <c r="AP2123" i="1"/>
  <c r="AP2134" i="1"/>
  <c r="AP2156" i="1"/>
  <c r="AP2172" i="1"/>
  <c r="AP2244" i="1"/>
  <c r="AP2250" i="1"/>
  <c r="AP2277" i="1"/>
  <c r="AP2359" i="1"/>
  <c r="AP2019" i="1"/>
  <c r="AP2046" i="1"/>
  <c r="AP2124" i="1"/>
  <c r="AP2169" i="1"/>
  <c r="AP2180" i="1"/>
  <c r="AP2185" i="1"/>
  <c r="AP2218" i="1"/>
  <c r="AP2261" i="1"/>
  <c r="AP2284" i="1"/>
  <c r="AP2299" i="1"/>
  <c r="AP2385" i="1"/>
  <c r="AP2388" i="1"/>
  <c r="AP2567" i="1"/>
  <c r="AP2568" i="1"/>
  <c r="AP2603" i="1"/>
  <c r="AP2604" i="1"/>
  <c r="AP2639" i="1"/>
  <c r="AP2640" i="1"/>
  <c r="AP2675" i="1"/>
  <c r="AP2676" i="1"/>
  <c r="AP2711" i="1"/>
  <c r="AP2712" i="1"/>
  <c r="AP2747" i="1"/>
  <c r="AP2748" i="1"/>
  <c r="AP1889" i="1"/>
  <c r="AP1951" i="1"/>
  <c r="AP2102" i="1"/>
  <c r="AP2105" i="1"/>
  <c r="AP2147" i="1"/>
  <c r="AP2175" i="1"/>
  <c r="AP2188" i="1"/>
  <c r="AP2198" i="1"/>
  <c r="AP2239" i="1"/>
  <c r="AP2275" i="1"/>
  <c r="AP2323" i="1"/>
  <c r="AP2411" i="1"/>
  <c r="AP2424" i="1"/>
  <c r="AP2459" i="1"/>
  <c r="AP2471" i="1"/>
  <c r="AP2472" i="1"/>
  <c r="AP2500" i="1"/>
  <c r="AP2514" i="1"/>
  <c r="AP2529" i="1"/>
  <c r="AP1750" i="1"/>
  <c r="AP1871" i="1"/>
  <c r="AP1941" i="1"/>
  <c r="AP1976" i="1"/>
  <c r="AP2012" i="1"/>
  <c r="AP2034" i="1"/>
  <c r="AP2055" i="1"/>
  <c r="AP2305" i="1"/>
  <c r="AP2406" i="1"/>
  <c r="AP2573" i="1"/>
  <c r="AP2574" i="1"/>
  <c r="AP2609" i="1"/>
  <c r="AP2610" i="1"/>
  <c r="AP2645" i="1"/>
  <c r="AP2646" i="1"/>
  <c r="AP2681" i="1"/>
  <c r="AP2682" i="1"/>
  <c r="AP2717" i="1"/>
  <c r="AP2718" i="1"/>
  <c r="AP2753" i="1"/>
  <c r="AP2754" i="1"/>
  <c r="AP1242" i="1"/>
  <c r="AP1721" i="1"/>
  <c r="AP1821" i="1"/>
  <c r="AP1841" i="1"/>
  <c r="AP1861" i="1"/>
  <c r="AP1876" i="1"/>
  <c r="AP1894" i="1"/>
  <c r="AP2009" i="1"/>
  <c r="AP2157" i="1"/>
  <c r="AP2171" i="1"/>
  <c r="AP2179" i="1"/>
  <c r="AP2190" i="1"/>
  <c r="AP2252" i="1"/>
  <c r="AP2255" i="1"/>
  <c r="AP2257" i="1"/>
  <c r="AP2280" i="1"/>
  <c r="AP2362" i="1"/>
  <c r="AP2410" i="1"/>
  <c r="AP2423" i="1"/>
  <c r="AP2457" i="1"/>
  <c r="AP2469" i="1"/>
  <c r="AP2483" i="1"/>
  <c r="AP2484" i="1"/>
  <c r="AP1625" i="1"/>
  <c r="AP1641" i="1"/>
  <c r="AP1895" i="1"/>
  <c r="AP2040" i="1"/>
  <c r="AP2066" i="1"/>
  <c r="AP2081" i="1"/>
  <c r="AP2161" i="1"/>
  <c r="AP2189" i="1"/>
  <c r="AP2216" i="1"/>
  <c r="AP2245" i="1"/>
  <c r="AP2335" i="1"/>
  <c r="AP2356" i="1"/>
  <c r="AP2368" i="1"/>
  <c r="AP2403" i="1"/>
  <c r="AP2421" i="1"/>
  <c r="AP2452" i="1"/>
  <c r="AP2476" i="1"/>
  <c r="AP1714" i="1"/>
  <c r="AP1952" i="1"/>
  <c r="AP2006" i="1"/>
  <c r="AP2265" i="1"/>
  <c r="AP2369" i="1"/>
  <c r="AP2387" i="1"/>
  <c r="AP2512" i="1"/>
  <c r="AP2628" i="1"/>
  <c r="AP2664" i="1"/>
  <c r="AP2700" i="1"/>
  <c r="AP2736" i="1"/>
  <c r="AP1392" i="1"/>
  <c r="AP1564" i="1"/>
  <c r="AP1665" i="1"/>
  <c r="AP1839" i="1"/>
  <c r="AP1937" i="1"/>
  <c r="AP2130" i="1"/>
  <c r="AP2279" i="1"/>
  <c r="AP2376" i="1"/>
  <c r="AP2413" i="1"/>
  <c r="AP2443" i="1"/>
  <c r="AP2464" i="1"/>
  <c r="AP2536" i="1"/>
  <c r="AP2545" i="1"/>
  <c r="AP2576" i="1"/>
  <c r="AP2582" i="1"/>
  <c r="AP2587" i="1"/>
  <c r="AP2613" i="1"/>
  <c r="AP2619" i="1"/>
  <c r="AP2627" i="1"/>
  <c r="AP2663" i="1"/>
  <c r="AP2699" i="1"/>
  <c r="AP2735" i="1"/>
  <c r="AP1571" i="1"/>
  <c r="AP1759" i="1"/>
  <c r="AP1947" i="1"/>
  <c r="AP2100" i="1"/>
  <c r="AP2159" i="1"/>
  <c r="AP2174" i="1"/>
  <c r="AP2256" i="1"/>
  <c r="AP2304" i="1"/>
  <c r="AP2326" i="1"/>
  <c r="AP2405" i="1"/>
  <c r="AP2433" i="1"/>
  <c r="AP2570" i="1"/>
  <c r="AP2612" i="1"/>
  <c r="AP2652" i="1"/>
  <c r="AP2688" i="1"/>
  <c r="AP2724" i="1"/>
  <c r="AP2090" i="1"/>
  <c r="AP2128" i="1"/>
  <c r="AP2235" i="1"/>
  <c r="AP2243" i="1"/>
  <c r="AP2293" i="1"/>
  <c r="AP2302" i="1"/>
  <c r="AP2416" i="1"/>
  <c r="AP2451" i="1"/>
  <c r="AP2454" i="1"/>
  <c r="AP2482" i="1"/>
  <c r="AP2489" i="1"/>
  <c r="AP2494" i="1"/>
  <c r="AP2526" i="1"/>
  <c r="AP2550" i="1"/>
  <c r="AP2564" i="1"/>
  <c r="AP2593" i="1"/>
  <c r="AP2606" i="1"/>
  <c r="AP2617" i="1"/>
  <c r="AP2626" i="1"/>
  <c r="AP2634" i="1"/>
  <c r="AP2662" i="1"/>
  <c r="AP2670" i="1"/>
  <c r="AP2698" i="1"/>
  <c r="AP2706" i="1"/>
  <c r="AP2734" i="1"/>
  <c r="AP2742" i="1"/>
  <c r="AP1847" i="1"/>
  <c r="AP1994" i="1"/>
  <c r="AP2091" i="1"/>
  <c r="AP2240" i="1"/>
  <c r="AP2315" i="1"/>
  <c r="AP2347" i="1"/>
  <c r="AP2377" i="1"/>
  <c r="AP2383" i="1"/>
  <c r="AP2560" i="1"/>
  <c r="AP2615" i="1"/>
  <c r="AP2648" i="1"/>
  <c r="AP2684" i="1"/>
  <c r="AP2720" i="1"/>
  <c r="AP2756" i="1"/>
  <c r="AP1982" i="1"/>
  <c r="AP2262" i="1"/>
  <c r="AP2404" i="1"/>
  <c r="AP2544" i="1"/>
  <c r="AP2556" i="1"/>
  <c r="AP2559" i="1"/>
  <c r="AP2599" i="1"/>
  <c r="AP2723" i="1"/>
  <c r="AP2303" i="1"/>
  <c r="AP2488" i="1"/>
  <c r="AP2496" i="1"/>
  <c r="AP2595" i="1"/>
  <c r="AP2621" i="1"/>
  <c r="AP2624" i="1"/>
  <c r="AP2631" i="1"/>
  <c r="AP2661" i="1"/>
  <c r="AP2668" i="1"/>
  <c r="AP2678" i="1"/>
  <c r="AP2695" i="1"/>
  <c r="AP2729" i="1"/>
  <c r="AP2732" i="1"/>
  <c r="AP2739" i="1"/>
  <c r="AP2208" i="1"/>
  <c r="AP2228" i="1"/>
  <c r="AP2344" i="1"/>
  <c r="AP2453" i="1"/>
  <c r="AP2508" i="1"/>
  <c r="AP2549" i="1"/>
  <c r="AP2579" i="1"/>
  <c r="AP2586" i="1"/>
  <c r="AP2633" i="1"/>
  <c r="AP2658" i="1"/>
  <c r="AP2692" i="1"/>
  <c r="AP2701" i="1"/>
  <c r="AP2741" i="1"/>
  <c r="AP1771" i="1"/>
  <c r="AP2129" i="1"/>
  <c r="AP2146" i="1"/>
  <c r="AP2178" i="1"/>
  <c r="AP2295" i="1"/>
  <c r="AP2337" i="1"/>
  <c r="AP2339" i="1"/>
  <c r="AP2412" i="1"/>
  <c r="AP2415" i="1"/>
  <c r="AP2478" i="1"/>
  <c r="AP2493" i="1"/>
  <c r="AP2503" i="1"/>
  <c r="AP2541" i="1"/>
  <c r="AP2555" i="1"/>
  <c r="AP2592" i="1"/>
  <c r="AP2598" i="1"/>
  <c r="AP2649" i="1"/>
  <c r="AP1782" i="1"/>
  <c r="AP2013" i="1"/>
  <c r="AP2173" i="1"/>
  <c r="AP2319" i="1"/>
  <c r="AP2340" i="1"/>
  <c r="AP2343" i="1"/>
  <c r="AP2361" i="1"/>
  <c r="AP2389" i="1"/>
  <c r="AP2477" i="1"/>
  <c r="AP2524" i="1"/>
  <c r="AP2532" i="1"/>
  <c r="AP2642" i="1"/>
  <c r="AP2693" i="1"/>
  <c r="AP2750" i="1"/>
  <c r="AP1757" i="1"/>
  <c r="AP2578" i="1"/>
  <c r="AP2597" i="1"/>
  <c r="AP2622" i="1"/>
  <c r="AP1558" i="1"/>
  <c r="AP2202" i="1"/>
  <c r="AP2222" i="1"/>
  <c r="AP2418" i="1"/>
  <c r="AP2436" i="1"/>
  <c r="AP2543" i="1"/>
  <c r="AP2563" i="1"/>
  <c r="AP2731" i="1"/>
  <c r="AP1508" i="1"/>
  <c r="AP2136" i="1"/>
  <c r="AP2150" i="1"/>
  <c r="AP2283" i="1"/>
  <c r="AP2285" i="1"/>
  <c r="AP2325" i="1"/>
  <c r="AP2386" i="1"/>
  <c r="AP2518" i="1"/>
  <c r="AP2651" i="1"/>
  <c r="AP2665" i="1"/>
  <c r="AP1596" i="1"/>
  <c r="AP1703" i="1"/>
  <c r="AP2083" i="1"/>
  <c r="AP2108" i="1"/>
  <c r="AP2263" i="1"/>
  <c r="AP2538" i="1"/>
  <c r="AP2561" i="1"/>
  <c r="AP2656" i="1"/>
  <c r="AP2728" i="1"/>
  <c r="AP1722" i="1"/>
  <c r="AP1809" i="1"/>
  <c r="AP2206" i="1"/>
  <c r="AP2273" i="1"/>
  <c r="AP2495" i="1"/>
  <c r="AP2600" i="1"/>
  <c r="AP2620" i="1"/>
  <c r="AP2757" i="1"/>
  <c r="AP1787" i="1"/>
  <c r="AP2199" i="1"/>
  <c r="AP2253" i="1"/>
  <c r="AP2292" i="1"/>
  <c r="AP2357" i="1"/>
  <c r="AP2460" i="1"/>
  <c r="AP2466" i="1"/>
  <c r="AP2537" i="1"/>
  <c r="AP844" i="1"/>
  <c r="AP2722" i="1"/>
  <c r="AP2641" i="1"/>
  <c r="AP2417" i="1"/>
  <c r="AP2625" i="1"/>
  <c r="AP2502" i="1"/>
  <c r="AP2480" i="1"/>
  <c r="AP2552" i="1"/>
  <c r="AP2521" i="1"/>
  <c r="AP2458" i="1"/>
  <c r="AP2217" i="1"/>
  <c r="AP2103" i="1"/>
  <c r="AP1685" i="1"/>
  <c r="AP2425" i="1"/>
  <c r="AP2653" i="1"/>
  <c r="AP2465" i="1"/>
  <c r="AP2461" i="1"/>
  <c r="AP2446" i="1"/>
  <c r="AP2428" i="1"/>
  <c r="AP2358" i="1"/>
  <c r="AP2272" i="1"/>
  <c r="AP2187" i="1"/>
  <c r="AP2119" i="1"/>
  <c r="AP1510" i="1"/>
  <c r="AP1500" i="1"/>
  <c r="AP2749" i="1"/>
  <c r="AP2740" i="1"/>
  <c r="AP2672" i="1"/>
  <c r="AP2434" i="1"/>
  <c r="AP2329" i="1"/>
  <c r="AP2752" i="1"/>
  <c r="AP2733" i="1"/>
  <c r="AP2691" i="1"/>
  <c r="AP2686" i="1"/>
  <c r="AP2643" i="1"/>
  <c r="AP2635" i="1"/>
  <c r="AP2590" i="1"/>
  <c r="AP2516" i="1"/>
  <c r="AP2492" i="1"/>
  <c r="AP2402" i="1"/>
  <c r="AP2394" i="1"/>
  <c r="AP2380" i="1"/>
  <c r="AP2138" i="1"/>
  <c r="AP2060" i="1"/>
  <c r="AP2033" i="1"/>
  <c r="AP1938" i="1"/>
  <c r="AP1921" i="1"/>
  <c r="AP1613" i="1"/>
  <c r="AP2703" i="1"/>
  <c r="AP2588" i="1"/>
  <c r="AP2557" i="1"/>
  <c r="AP2501" i="1"/>
  <c r="AP2450" i="1"/>
  <c r="AP2168" i="1"/>
  <c r="AP1764" i="1"/>
  <c r="AP2746" i="1"/>
  <c r="AP2727" i="1"/>
  <c r="AP2679" i="1"/>
  <c r="AP2638" i="1"/>
  <c r="AP2542" i="1"/>
  <c r="AP2479" i="1"/>
  <c r="AP2463" i="1"/>
  <c r="AP2447" i="1"/>
  <c r="AP2309" i="1"/>
  <c r="AP2223" i="1"/>
  <c r="AP2181" i="1"/>
  <c r="AP2162" i="1"/>
  <c r="AP2107" i="1"/>
  <c r="AP1988" i="1"/>
  <c r="AP1967" i="1"/>
  <c r="AP1909" i="1"/>
  <c r="AP1883" i="1"/>
  <c r="AP1879" i="1"/>
  <c r="AP2744" i="1"/>
  <c r="AP2738" i="1"/>
  <c r="AP2725" i="1"/>
  <c r="AP2636" i="1"/>
  <c r="AP2630" i="1"/>
  <c r="AP2589" i="1"/>
  <c r="AP2558" i="1"/>
  <c r="AP2551" i="1"/>
  <c r="AP2546" i="1"/>
  <c r="AP2467" i="1"/>
  <c r="AP2399" i="1"/>
  <c r="AP2355" i="1"/>
  <c r="AP2334" i="1"/>
  <c r="AP2332" i="1"/>
  <c r="AP2152" i="1"/>
  <c r="AP1955" i="1"/>
  <c r="AP1910" i="1"/>
  <c r="AP2707" i="1"/>
  <c r="AP2677" i="1"/>
  <c r="AP2581" i="1"/>
  <c r="AP2455" i="1"/>
  <c r="AP2437" i="1"/>
  <c r="AP2320" i="1"/>
  <c r="AP2114" i="1"/>
  <c r="AP1783" i="1"/>
  <c r="AP1749" i="1"/>
  <c r="AP1633" i="1"/>
  <c r="AP2715" i="1"/>
  <c r="AP2674" i="1"/>
  <c r="AP2655" i="1"/>
  <c r="AP2618" i="1"/>
  <c r="AP2584" i="1"/>
  <c r="AP2520" i="1"/>
  <c r="AP2513" i="1"/>
  <c r="AP2506" i="1"/>
  <c r="AP2353" i="1"/>
  <c r="AP2062" i="1"/>
  <c r="AP1888" i="1"/>
  <c r="AP1863" i="1"/>
  <c r="AP1854" i="1"/>
  <c r="AP2726" i="1"/>
  <c r="AP2602" i="1"/>
  <c r="AP2378" i="1"/>
  <c r="AP2364" i="1"/>
  <c r="AP2278" i="1"/>
  <c r="AP2158" i="1"/>
  <c r="AP2084" i="1"/>
  <c r="AP2755" i="1"/>
  <c r="AP2719" i="1"/>
  <c r="AP2683" i="1"/>
  <c r="AP2647" i="1"/>
  <c r="AP2572" i="1"/>
  <c r="AP2510" i="1"/>
  <c r="AP2498" i="1"/>
  <c r="AP2487" i="1"/>
  <c r="AP2462" i="1"/>
  <c r="AP2430" i="1"/>
  <c r="AP2367" i="1"/>
  <c r="AP2352" i="1"/>
  <c r="AP2317" i="1"/>
  <c r="AP2297" i="1"/>
  <c r="AP2246" i="1"/>
  <c r="AP2127" i="1"/>
  <c r="AP2041" i="1"/>
  <c r="AP1990" i="1"/>
  <c r="AP1773" i="1"/>
  <c r="AP2716" i="1"/>
  <c r="AP2680" i="1"/>
  <c r="AP2644" i="1"/>
  <c r="AP2605" i="1"/>
  <c r="AP2530" i="1"/>
  <c r="AP2511" i="1"/>
  <c r="AP2366" i="1"/>
  <c r="AP2363" i="1"/>
  <c r="AP2328" i="1"/>
  <c r="AP2306" i="1"/>
  <c r="AP2296" i="1"/>
  <c r="AP2281" i="1"/>
  <c r="AP2186" i="1"/>
  <c r="AP2167" i="1"/>
  <c r="AP2079" i="1"/>
  <c r="AP1823" i="1"/>
  <c r="AP1790" i="1"/>
  <c r="AP1657" i="1"/>
  <c r="AP2611" i="1"/>
  <c r="AP2569" i="1"/>
  <c r="AP2535" i="1"/>
  <c r="AP2473" i="1"/>
  <c r="AP2442" i="1"/>
  <c r="AP2314" i="1"/>
  <c r="AP2254" i="1"/>
  <c r="AP2203" i="1"/>
  <c r="AP2069" i="1"/>
  <c r="AP1659" i="1"/>
  <c r="AP2607" i="1"/>
  <c r="AP2601" i="1"/>
  <c r="AP2575" i="1"/>
  <c r="AP2519" i="1"/>
  <c r="AP2515" i="1"/>
  <c r="AP2497" i="1"/>
  <c r="AP2470" i="1"/>
  <c r="AP2427" i="1"/>
  <c r="AP2414" i="1"/>
  <c r="AP2151" i="1"/>
  <c r="AP2120" i="1"/>
  <c r="AP2056" i="1"/>
  <c r="AP2026" i="1"/>
  <c r="AP1989" i="1"/>
  <c r="AP1987" i="1"/>
  <c r="AP1954" i="1"/>
  <c r="AP2745" i="1"/>
  <c r="AP2709" i="1"/>
  <c r="AP2673" i="1"/>
  <c r="AP2637" i="1"/>
  <c r="AP2594" i="1"/>
  <c r="AP2571" i="1"/>
  <c r="AP2565" i="1"/>
  <c r="AP2540" i="1"/>
  <c r="AP2527" i="1"/>
  <c r="AP2523" i="1"/>
  <c r="AP2505" i="1"/>
  <c r="AP2490" i="1"/>
  <c r="AP2474" i="1"/>
  <c r="AP2400" i="1"/>
  <c r="AP2390" i="1"/>
  <c r="AP2341" i="1"/>
  <c r="AP2291" i="1"/>
  <c r="AP2282" i="1"/>
  <c r="AP2267" i="1"/>
  <c r="AP2139" i="1"/>
  <c r="AP2133" i="1"/>
  <c r="AP2038" i="1"/>
  <c r="AP1935" i="1"/>
  <c r="AP1919" i="1"/>
  <c r="AP1886" i="1"/>
  <c r="AP1802" i="1"/>
  <c r="AP2534" i="1"/>
  <c r="AP2533" i="1"/>
  <c r="AP2504" i="1"/>
  <c r="AP2475" i="1"/>
  <c r="AP2398" i="1"/>
  <c r="AP2271" i="1"/>
  <c r="AP2224" i="1"/>
  <c r="AP2164" i="1"/>
  <c r="AP2037" i="1"/>
  <c r="AP2025" i="1"/>
  <c r="AP2005" i="1"/>
  <c r="AP1991" i="1"/>
  <c r="AP1940" i="1"/>
  <c r="AP1832" i="1"/>
  <c r="AP1813" i="1"/>
  <c r="AP1582" i="1"/>
  <c r="AP1488" i="1"/>
  <c r="AP1280" i="1"/>
  <c r="AP2391" i="1"/>
  <c r="AP2379" i="1"/>
  <c r="AP2350" i="1"/>
  <c r="AP2333" i="1"/>
  <c r="AP2236" i="1"/>
  <c r="AP2193" i="1"/>
  <c r="AP1997" i="1"/>
  <c r="AP1985" i="1"/>
  <c r="AP1736" i="1"/>
  <c r="AP1162" i="1"/>
  <c r="AP2448" i="1"/>
  <c r="AP2374" i="1"/>
  <c r="AP2316" i="1"/>
  <c r="AP2308" i="1"/>
  <c r="AP2294" i="1"/>
  <c r="AP2260" i="1"/>
  <c r="AP2163" i="1"/>
  <c r="AP2137" i="1"/>
  <c r="AP2085" i="1"/>
  <c r="AP2032" i="1"/>
  <c r="AP1983" i="1"/>
  <c r="AP1953" i="1"/>
  <c r="AP1912" i="1"/>
  <c r="AP1827" i="1"/>
  <c r="AP2528" i="1"/>
  <c r="AP2499" i="1"/>
  <c r="AP2486" i="1"/>
  <c r="AP2485" i="1"/>
  <c r="AP2439" i="1"/>
  <c r="AP2429" i="1"/>
  <c r="AP2401" i="1"/>
  <c r="AP2342" i="1"/>
  <c r="AP2338" i="1"/>
  <c r="AP2298" i="1"/>
  <c r="AP2140" i="1"/>
  <c r="AP2058" i="1"/>
  <c r="AP2002" i="1"/>
  <c r="AP1960" i="1"/>
  <c r="AP1848" i="1"/>
  <c r="AP1727" i="1"/>
  <c r="AP1667" i="1"/>
  <c r="AP2449" i="1"/>
  <c r="AP2440" i="1"/>
  <c r="AP2215" i="1"/>
  <c r="AP2205" i="1"/>
  <c r="AP2063" i="1"/>
  <c r="AP1729" i="1"/>
  <c r="AP1384" i="1"/>
  <c r="AP2426" i="1"/>
  <c r="AP2318" i="1"/>
  <c r="AP2274" i="1"/>
  <c r="AP2197" i="1"/>
  <c r="AP2155" i="1"/>
  <c r="AP2086" i="1"/>
  <c r="AP1984" i="1"/>
  <c r="AP1969" i="1"/>
  <c r="AP1966" i="1"/>
  <c r="AP1873" i="1"/>
  <c r="AP1800" i="1"/>
  <c r="AP1767" i="1"/>
  <c r="AP1455" i="1"/>
  <c r="AP1426" i="1"/>
  <c r="AP2346" i="1"/>
  <c r="AP2247" i="1"/>
  <c r="AP2229" i="1"/>
  <c r="AP2115" i="1"/>
  <c r="AP2096" i="1"/>
  <c r="AP2057" i="1"/>
  <c r="AP1913" i="1"/>
  <c r="AP1908" i="1"/>
  <c r="AP1901" i="1"/>
  <c r="AP1887" i="1"/>
  <c r="AP1885" i="1"/>
  <c r="AP1845" i="1"/>
  <c r="AP1710" i="1"/>
  <c r="AP1666" i="1"/>
  <c r="AP1627" i="1"/>
  <c r="AP1524" i="1"/>
  <c r="AP1512" i="1"/>
  <c r="AP1100" i="1"/>
  <c r="AP2330" i="1"/>
  <c r="AP2286" i="1"/>
  <c r="AP2233" i="1"/>
  <c r="AP2200" i="1"/>
  <c r="AP2109" i="1"/>
  <c r="AP2077" i="1"/>
  <c r="AP2073" i="1"/>
  <c r="AP2027" i="1"/>
  <c r="AP1933" i="1"/>
  <c r="AP1891" i="1"/>
  <c r="AP1877" i="1"/>
  <c r="AP2370" i="1"/>
  <c r="AP2270" i="1"/>
  <c r="AP2007" i="1"/>
  <c r="AP1914" i="1"/>
  <c r="AP1859" i="1"/>
  <c r="AP1831" i="1"/>
  <c r="AP1702" i="1"/>
  <c r="AP1614" i="1"/>
  <c r="AP1605" i="1"/>
  <c r="AP1570" i="1"/>
  <c r="AP1546" i="1"/>
  <c r="AP2438" i="1"/>
  <c r="AP2354" i="1"/>
  <c r="AP2310" i="1"/>
  <c r="AP2230" i="1"/>
  <c r="AP2132" i="1"/>
  <c r="AP2116" i="1"/>
  <c r="AP2101" i="1"/>
  <c r="AP2074" i="1"/>
  <c r="AP2039" i="1"/>
  <c r="AP2001" i="1"/>
  <c r="AP1986" i="1"/>
  <c r="AP1965" i="1"/>
  <c r="AP1927" i="1"/>
  <c r="AP1917" i="1"/>
  <c r="AP1862" i="1"/>
  <c r="AP1829" i="1"/>
  <c r="AP1770" i="1"/>
  <c r="AP1499" i="1"/>
  <c r="AP1377" i="1"/>
  <c r="AP2089" i="1"/>
  <c r="AP2075" i="1"/>
  <c r="AP2053" i="1"/>
  <c r="AP2045" i="1"/>
  <c r="AP2017" i="1"/>
  <c r="AP2003" i="1"/>
  <c r="AP1981" i="1"/>
  <c r="AP1973" i="1"/>
  <c r="AP1945" i="1"/>
  <c r="AP1931" i="1"/>
  <c r="AP1890" i="1"/>
  <c r="AP1878" i="1"/>
  <c r="AP1837" i="1"/>
  <c r="AP1811" i="1"/>
  <c r="AP1661" i="1"/>
  <c r="AP1548" i="1"/>
  <c r="AP1312" i="1"/>
  <c r="AP2050" i="1"/>
  <c r="AP2049" i="1"/>
  <c r="AP2014" i="1"/>
  <c r="AP1978" i="1"/>
  <c r="AP1977" i="1"/>
  <c r="AP1942" i="1"/>
  <c r="AP1915" i="1"/>
  <c r="AP1884" i="1"/>
  <c r="AP1855" i="1"/>
  <c r="AP1842" i="1"/>
  <c r="AP1812" i="1"/>
  <c r="AP1760" i="1"/>
  <c r="AP1662" i="1"/>
  <c r="AP1595" i="1"/>
  <c r="AP1556" i="1"/>
  <c r="AP1518" i="1"/>
  <c r="AP1491" i="1"/>
  <c r="AP1353" i="1"/>
  <c r="AP2468" i="1"/>
  <c r="AP2456" i="1"/>
  <c r="AP2444" i="1"/>
  <c r="AP2432" i="1"/>
  <c r="AP2420" i="1"/>
  <c r="AP2408" i="1"/>
  <c r="AP2396" i="1"/>
  <c r="AP2384" i="1"/>
  <c r="AP2372" i="1"/>
  <c r="AP2360" i="1"/>
  <c r="AP2348" i="1"/>
  <c r="AP2336" i="1"/>
  <c r="AP2324" i="1"/>
  <c r="AP2312" i="1"/>
  <c r="AP2300" i="1"/>
  <c r="AP2288" i="1"/>
  <c r="AP2276" i="1"/>
  <c r="AP2264" i="1"/>
  <c r="AP2227" i="1"/>
  <c r="AP1920" i="1"/>
  <c r="AP1872" i="1"/>
  <c r="AP1817" i="1"/>
  <c r="AP1777" i="1"/>
  <c r="AP1743" i="1"/>
  <c r="AP1719" i="1"/>
  <c r="AP1678" i="1"/>
  <c r="AP1651" i="1"/>
  <c r="AP1438" i="1"/>
  <c r="AP1408" i="1"/>
  <c r="AP2065" i="1"/>
  <c r="AP2051" i="1"/>
  <c r="AP2029" i="1"/>
  <c r="AP2021" i="1"/>
  <c r="AP1993" i="1"/>
  <c r="AP1979" i="1"/>
  <c r="AP1957" i="1"/>
  <c r="AP1949" i="1"/>
  <c r="AP1925" i="1"/>
  <c r="AP1805" i="1"/>
  <c r="AP1779" i="1"/>
  <c r="AP1753" i="1"/>
  <c r="AP1737" i="1"/>
  <c r="AP1713" i="1"/>
  <c r="AP1563" i="1"/>
  <c r="AP1450" i="1"/>
  <c r="AP1276" i="1"/>
  <c r="AP1274" i="1"/>
  <c r="AP1169" i="1"/>
  <c r="AP2144" i="1"/>
  <c r="AP2143" i="1"/>
  <c r="AP2110" i="1"/>
  <c r="AP2094" i="1"/>
  <c r="AP2087" i="1"/>
  <c r="AP2080" i="1"/>
  <c r="AP2015" i="1"/>
  <c r="AP2008" i="1"/>
  <c r="AP1943" i="1"/>
  <c r="AP1936" i="1"/>
  <c r="AP1926" i="1"/>
  <c r="AP1869" i="1"/>
  <c r="AP1865" i="1"/>
  <c r="AP1801" i="1"/>
  <c r="AP1758" i="1"/>
  <c r="AP1715" i="1"/>
  <c r="AP1583" i="1"/>
  <c r="AP1531" i="1"/>
  <c r="AP1456" i="1"/>
  <c r="AP1348" i="1"/>
  <c r="AP1289" i="1"/>
  <c r="AP1903" i="1"/>
  <c r="AP1896" i="1"/>
  <c r="AP1867" i="1"/>
  <c r="AP1860" i="1"/>
  <c r="AP1853" i="1"/>
  <c r="AP1776" i="1"/>
  <c r="AP1752" i="1"/>
  <c r="AP1632" i="1"/>
  <c r="AP1551" i="1"/>
  <c r="AP1357" i="1"/>
  <c r="AP1285" i="1"/>
  <c r="AP1824" i="1"/>
  <c r="AP1791" i="1"/>
  <c r="AP1784" i="1"/>
  <c r="AP1781" i="1"/>
  <c r="AP1717" i="1"/>
  <c r="AP1668" i="1"/>
  <c r="AP1654" i="1"/>
  <c r="AP1436" i="1"/>
  <c r="AP1318" i="1"/>
  <c r="AP2098" i="1"/>
  <c r="AP2092" i="1"/>
  <c r="AP2068" i="1"/>
  <c r="AP2044" i="1"/>
  <c r="AP2020" i="1"/>
  <c r="AP1996" i="1"/>
  <c r="AP1972" i="1"/>
  <c r="AP1948" i="1"/>
  <c r="AP1893" i="1"/>
  <c r="AP1825" i="1"/>
  <c r="AP1683" i="1"/>
  <c r="AP1669" i="1"/>
  <c r="AP1663" i="1"/>
  <c r="AP1599" i="1"/>
  <c r="AP1577" i="1"/>
  <c r="AP1503" i="1"/>
  <c r="AP1463" i="1"/>
  <c r="AP1362" i="1"/>
  <c r="AP1269" i="1"/>
  <c r="AP1843" i="1"/>
  <c r="AP1836" i="1"/>
  <c r="AP1826" i="1"/>
  <c r="AP1803" i="1"/>
  <c r="AP1765" i="1"/>
  <c r="AP1751" i="1"/>
  <c r="AP1681" i="1"/>
  <c r="AP1658" i="1"/>
  <c r="AP1630" i="1"/>
  <c r="AP1611" i="1"/>
  <c r="AP1608" i="1"/>
  <c r="AP1515" i="1"/>
  <c r="AP1469" i="1"/>
  <c r="AP1294" i="1"/>
  <c r="AP1263" i="1"/>
  <c r="AP1237" i="1"/>
  <c r="AP1052" i="1"/>
  <c r="AP2099" i="1"/>
  <c r="AP1902" i="1"/>
  <c r="AP1866" i="1"/>
  <c r="AP1830" i="1"/>
  <c r="AP1772" i="1"/>
  <c r="AP1712" i="1"/>
  <c r="AP1707" i="1"/>
  <c r="AP1637" i="1"/>
  <c r="AP1555" i="1"/>
  <c r="AP1490" i="1"/>
  <c r="AP1258" i="1"/>
  <c r="AP1755" i="1"/>
  <c r="AP1747" i="1"/>
  <c r="AP1733" i="1"/>
  <c r="AP1622" i="1"/>
  <c r="AP1618" i="1"/>
  <c r="AP1615" i="1"/>
  <c r="AP1560" i="1"/>
  <c r="AP1509" i="1"/>
  <c r="AP1477" i="1"/>
  <c r="AP1464" i="1"/>
  <c r="AP1070" i="1"/>
  <c r="AP1724" i="1"/>
  <c r="AP1688" i="1"/>
  <c r="AP1682" i="1"/>
  <c r="AP1671" i="1"/>
  <c r="AP1629" i="1"/>
  <c r="AP1590" i="1"/>
  <c r="AP1458" i="1"/>
  <c r="AP1360" i="1"/>
  <c r="AP1335" i="1"/>
  <c r="AP1321" i="1"/>
  <c r="AP1272" i="1"/>
  <c r="AP1705" i="1"/>
  <c r="AP1635" i="1"/>
  <c r="AP1620" i="1"/>
  <c r="AP1559" i="1"/>
  <c r="AP1542" i="1"/>
  <c r="AP1533" i="1"/>
  <c r="AP1387" i="1"/>
  <c r="AP1286" i="1"/>
  <c r="AP1249" i="1"/>
  <c r="AP1745" i="1"/>
  <c r="AP1655" i="1"/>
  <c r="AP1638" i="1"/>
  <c r="AP1579" i="1"/>
  <c r="AP1553" i="1"/>
  <c r="AP1465" i="1"/>
  <c r="AP1402" i="1"/>
  <c r="AP1364" i="1"/>
  <c r="AP1354" i="1"/>
  <c r="AP1316" i="1"/>
  <c r="AP1172" i="1"/>
  <c r="AP1069" i="1"/>
  <c r="AP1929" i="1"/>
  <c r="AP1905" i="1"/>
  <c r="AP1881" i="1"/>
  <c r="AP1857" i="1"/>
  <c r="AP1815" i="1"/>
  <c r="AP1796" i="1"/>
  <c r="AP1610" i="1"/>
  <c r="AP1505" i="1"/>
  <c r="AP1101" i="1"/>
  <c r="AP1099" i="1"/>
  <c r="AP1634" i="1"/>
  <c r="AP1623" i="1"/>
  <c r="AP1529" i="1"/>
  <c r="AP1498" i="1"/>
  <c r="AP1451" i="1"/>
  <c r="AP1374" i="1"/>
  <c r="AP1160" i="1"/>
  <c r="AP1144" i="1"/>
  <c r="AP1475" i="1"/>
  <c r="AP1363" i="1"/>
  <c r="AP1361" i="1"/>
  <c r="AP1275" i="1"/>
  <c r="AP1261" i="1"/>
  <c r="AP1153" i="1"/>
  <c r="AP1041" i="1"/>
  <c r="AP1699" i="1"/>
  <c r="AP1640" i="1"/>
  <c r="AP1587" i="1"/>
  <c r="AP1404" i="1"/>
  <c r="AP1116" i="1"/>
  <c r="AP1594" i="1"/>
  <c r="AP1527" i="1"/>
  <c r="AP1507" i="1"/>
  <c r="AP1453" i="1"/>
  <c r="AP1431" i="1"/>
  <c r="AP1395" i="1"/>
  <c r="AP1388" i="1"/>
  <c r="AP1386" i="1"/>
  <c r="AP1711" i="1"/>
  <c r="AP1686" i="1"/>
  <c r="AP1675" i="1"/>
  <c r="AP1621" i="1"/>
  <c r="AP1609" i="1"/>
  <c r="AP1603" i="1"/>
  <c r="AP1575" i="1"/>
  <c r="AP1566" i="1"/>
  <c r="AP1539" i="1"/>
  <c r="AP1522" i="1"/>
  <c r="AP1419" i="1"/>
  <c r="AP1407" i="1"/>
  <c r="AP1391" i="1"/>
  <c r="AP1168" i="1"/>
  <c r="AP1080" i="1"/>
  <c r="AP1022" i="1"/>
  <c r="AP1012" i="1"/>
  <c r="AP1474" i="1"/>
  <c r="AP1440" i="1"/>
  <c r="AP1383" i="1"/>
  <c r="AP1376" i="1"/>
  <c r="AP1342" i="1"/>
  <c r="AP1309" i="1"/>
  <c r="AP1301" i="1"/>
  <c r="AP1296" i="1"/>
  <c r="AP1224" i="1"/>
  <c r="AP1128" i="1"/>
  <c r="AP1118" i="1"/>
  <c r="AP1092" i="1"/>
  <c r="AP1470" i="1"/>
  <c r="AP1416" i="1"/>
  <c r="AP1349" i="1"/>
  <c r="AP1330" i="1"/>
  <c r="AP1300" i="1"/>
  <c r="AP1281" i="1"/>
  <c r="AP1230" i="1"/>
  <c r="AP1199" i="1"/>
  <c r="AP1042" i="1"/>
  <c r="AP1021" i="1"/>
  <c r="AP1695" i="1"/>
  <c r="AP1693" i="1"/>
  <c r="AP1647" i="1"/>
  <c r="AP1645" i="1"/>
  <c r="AP1591" i="1"/>
  <c r="AP1567" i="1"/>
  <c r="AP1543" i="1"/>
  <c r="AP1519" i="1"/>
  <c r="AP1495" i="1"/>
  <c r="AP1494" i="1"/>
  <c r="AP1471" i="1"/>
  <c r="AP1460" i="1"/>
  <c r="AP1452" i="1"/>
  <c r="AP1443" i="1"/>
  <c r="AP1371" i="1"/>
  <c r="AP1338" i="1"/>
  <c r="AP1314" i="1"/>
  <c r="AP1311" i="1"/>
  <c r="AP1278" i="1"/>
  <c r="AP1201" i="1"/>
  <c r="AP1075" i="1"/>
  <c r="AP1389" i="1"/>
  <c r="AP1355" i="1"/>
  <c r="AP1346" i="1"/>
  <c r="AP1305" i="1"/>
  <c r="AP1284" i="1"/>
  <c r="AP1138" i="1"/>
  <c r="AP1127" i="1"/>
  <c r="AP1124" i="1"/>
  <c r="AP1687" i="1"/>
  <c r="AP1639" i="1"/>
  <c r="AP1472" i="1"/>
  <c r="AP1428" i="1"/>
  <c r="AP1412" i="1"/>
  <c r="AP1382" i="1"/>
  <c r="AP1303" i="1"/>
  <c r="AP1282" i="1"/>
  <c r="AP1260" i="1"/>
  <c r="AP1158" i="1"/>
  <c r="AP963" i="1"/>
  <c r="AP1322" i="1"/>
  <c r="AP1257" i="1"/>
  <c r="AP1221" i="1"/>
  <c r="AP1215" i="1"/>
  <c r="AP1212" i="1"/>
  <c r="AP1091" i="1"/>
  <c r="AP1060" i="1"/>
  <c r="AP1049" i="1"/>
  <c r="AP1005" i="1"/>
  <c r="AP939" i="1"/>
  <c r="AP937" i="1"/>
  <c r="AP833" i="1"/>
  <c r="AP1375" i="1"/>
  <c r="AP1182" i="1"/>
  <c r="AP1156" i="1"/>
  <c r="AP1151" i="1"/>
  <c r="AP1329" i="1"/>
  <c r="AP1299" i="1"/>
  <c r="AP1270" i="1"/>
  <c r="AP1175" i="1"/>
  <c r="AP1135" i="1"/>
  <c r="AP1133" i="1"/>
  <c r="AP1102" i="1"/>
  <c r="AP1035" i="1"/>
  <c r="AP876" i="1"/>
  <c r="AP1484" i="1"/>
  <c r="AP1482" i="1"/>
  <c r="AP1320" i="1"/>
  <c r="AP1293" i="1"/>
  <c r="AP1238" i="1"/>
  <c r="AP1202" i="1"/>
  <c r="AP1191" i="1"/>
  <c r="AP1145" i="1"/>
  <c r="AP1110" i="1"/>
  <c r="AP1065" i="1"/>
  <c r="AP1040" i="1"/>
  <c r="AP1379" i="1"/>
  <c r="AP1359" i="1"/>
  <c r="AP1340" i="1"/>
  <c r="AP1306" i="1"/>
  <c r="AP1250" i="1"/>
  <c r="AP1234" i="1"/>
  <c r="AP1227" i="1"/>
  <c r="AP1195" i="1"/>
  <c r="AP1186" i="1"/>
  <c r="AP1184" i="1"/>
  <c r="AP1171" i="1"/>
  <c r="AP1164" i="1"/>
  <c r="AP1117" i="1"/>
  <c r="AP1068" i="1"/>
  <c r="AP879" i="1"/>
  <c r="AP1019" i="1"/>
  <c r="AP1223" i="1"/>
  <c r="AP997" i="1"/>
  <c r="AP1074" i="1"/>
  <c r="AP1140" i="1"/>
  <c r="AP1146" i="1"/>
  <c r="AP1150" i="1"/>
  <c r="AP1206" i="1"/>
  <c r="AP1207" i="1"/>
  <c r="AP1232" i="1"/>
  <c r="AP1254" i="1"/>
  <c r="AP1255" i="1"/>
  <c r="AP1256" i="1"/>
  <c r="AP1253" i="1"/>
  <c r="AP934" i="1"/>
  <c r="AP983" i="1"/>
  <c r="AP1016" i="1"/>
  <c r="AP1028" i="1"/>
  <c r="AP1067" i="1"/>
  <c r="AP1076" i="1"/>
  <c r="AP1094" i="1"/>
  <c r="AP1139" i="1"/>
  <c r="AP1149" i="1"/>
  <c r="AP1161" i="1"/>
  <c r="AP1173" i="1"/>
  <c r="AP1192" i="1"/>
  <c r="AP1200" i="1"/>
  <c r="AP881" i="1"/>
  <c r="AP883" i="1"/>
  <c r="AP911" i="1"/>
  <c r="AP1130" i="1"/>
  <c r="AP1147" i="1"/>
  <c r="AP1152" i="1"/>
  <c r="AP1170" i="1"/>
  <c r="AP1216" i="1"/>
  <c r="AP1226" i="1"/>
  <c r="AP1597" i="1"/>
  <c r="AP1585" i="1"/>
  <c r="AP1573" i="1"/>
  <c r="AP1561" i="1"/>
  <c r="AP1549" i="1"/>
  <c r="AP1537" i="1"/>
  <c r="AP1525" i="1"/>
  <c r="AP1513" i="1"/>
  <c r="AP1501" i="1"/>
  <c r="AP1476" i="1"/>
  <c r="AP1448" i="1"/>
  <c r="AP1424" i="1"/>
  <c r="AP1400" i="1"/>
  <c r="AP1373" i="1"/>
  <c r="AP1347" i="1"/>
  <c r="AP1287" i="1"/>
  <c r="AP1096" i="1"/>
  <c r="AP1093" i="1"/>
  <c r="AP1087" i="1"/>
  <c r="AP1073" i="1"/>
  <c r="AP1033" i="1"/>
  <c r="AP1031" i="1"/>
  <c r="AP802" i="1"/>
  <c r="AP1165" i="1"/>
  <c r="AP1157" i="1"/>
  <c r="AP1084" i="1"/>
  <c r="AP933" i="1"/>
  <c r="AP820" i="1"/>
  <c r="AP932" i="1"/>
  <c r="AP955" i="1"/>
  <c r="AP961" i="1"/>
  <c r="AP980" i="1"/>
  <c r="AP990" i="1"/>
  <c r="AP996" i="1"/>
  <c r="AP868" i="1"/>
  <c r="AP908" i="1"/>
  <c r="AP938" i="1"/>
  <c r="AP965" i="1"/>
  <c r="AP995" i="1"/>
  <c r="AP1003" i="1"/>
  <c r="AP888" i="1"/>
  <c r="AP892" i="1"/>
  <c r="AP954" i="1"/>
  <c r="AP969" i="1"/>
  <c r="AP989" i="1"/>
  <c r="AP1002" i="1"/>
  <c r="AP839" i="1"/>
  <c r="AP957" i="1"/>
  <c r="AP977" i="1"/>
  <c r="AP885" i="1"/>
  <c r="AP930" i="1"/>
  <c r="AP947" i="1"/>
  <c r="AP972" i="1"/>
  <c r="AP991" i="1"/>
  <c r="AP1008" i="1"/>
  <c r="AP1010" i="1"/>
  <c r="AP915" i="1"/>
  <c r="AP973" i="1"/>
  <c r="AP984" i="1"/>
  <c r="AP992" i="1"/>
  <c r="AP1007" i="1"/>
  <c r="AP1194" i="1"/>
  <c r="AP1214" i="1"/>
  <c r="AP1235" i="1"/>
  <c r="AP959" i="1"/>
  <c r="AP998" i="1"/>
  <c r="AP1034" i="1"/>
  <c r="AP1045" i="1"/>
  <c r="AP1046" i="1"/>
  <c r="AP1062" i="1"/>
  <c r="AP1079" i="1"/>
  <c r="AP1086" i="1"/>
  <c r="AP1097" i="1"/>
  <c r="AP1113" i="1"/>
  <c r="AP941" i="1"/>
  <c r="AP956" i="1"/>
  <c r="AP967" i="1"/>
  <c r="AP1178" i="1"/>
  <c r="AP1247" i="1"/>
  <c r="AP1319" i="1"/>
  <c r="AP774" i="1"/>
  <c r="AP927" i="1"/>
  <c r="AP948" i="1"/>
  <c r="AP978" i="1"/>
  <c r="AP1027" i="1"/>
  <c r="AP1032" i="1"/>
  <c r="AP1044" i="1"/>
  <c r="AP1050" i="1"/>
  <c r="AP1061" i="1"/>
  <c r="AP1077" i="1"/>
  <c r="AP1105" i="1"/>
  <c r="AP1112" i="1"/>
  <c r="AP766" i="1"/>
  <c r="AP971" i="1"/>
  <c r="AP1058" i="1"/>
  <c r="AP928" i="1"/>
  <c r="AP949" i="1"/>
  <c r="AP968" i="1"/>
  <c r="AP1025" i="1"/>
  <c r="AP1029" i="1"/>
  <c r="AP1064" i="1"/>
  <c r="AP1248" i="1"/>
  <c r="AP1236" i="1"/>
  <c r="AP1217" i="1"/>
  <c r="AP1209" i="1"/>
  <c r="AP1143" i="1"/>
  <c r="AP1125" i="1"/>
  <c r="AP1036" i="1"/>
  <c r="AP1017" i="1"/>
  <c r="AP1001" i="1"/>
  <c r="AP904" i="1"/>
  <c r="AP1205" i="1"/>
  <c r="AP1179" i="1"/>
  <c r="AP1119" i="1"/>
  <c r="AP1047" i="1"/>
  <c r="AP856" i="1"/>
  <c r="AP762" i="1"/>
  <c r="AP1155" i="1"/>
  <c r="AP1063" i="1"/>
  <c r="AP1057" i="1"/>
  <c r="AP1000" i="1"/>
  <c r="AP958" i="1"/>
  <c r="AP912" i="1"/>
  <c r="AP1222" i="1"/>
  <c r="AP1180" i="1"/>
  <c r="AP1163" i="1"/>
  <c r="AP1053" i="1"/>
  <c r="AP1004" i="1"/>
  <c r="AP1446" i="1"/>
  <c r="AP1434" i="1"/>
  <c r="AP1422" i="1"/>
  <c r="AP1410" i="1"/>
  <c r="AP1398" i="1"/>
  <c r="AP1367" i="1"/>
  <c r="AP1365" i="1"/>
  <c r="AP1341" i="1"/>
  <c r="AP1246" i="1"/>
  <c r="AP1174" i="1"/>
  <c r="AP1129" i="1"/>
  <c r="AP1071" i="1"/>
  <c r="AP1048" i="1"/>
  <c r="AP1009" i="1"/>
  <c r="AP865" i="1"/>
  <c r="AP828" i="1"/>
  <c r="AP1088" i="1"/>
  <c r="AP1055" i="1"/>
  <c r="AP988" i="1"/>
  <c r="AP974" i="1"/>
  <c r="AP920" i="1"/>
  <c r="AP891" i="1"/>
  <c r="AP859" i="1"/>
  <c r="AP1123" i="1"/>
  <c r="AP1089" i="1"/>
  <c r="AP1083" i="1"/>
  <c r="AP1066" i="1"/>
  <c r="AP1056" i="1"/>
  <c r="AP1030" i="1"/>
  <c r="AP1020" i="1"/>
  <c r="AP1015" i="1"/>
  <c r="AP944" i="1"/>
  <c r="AP901" i="1"/>
  <c r="AP823" i="1"/>
  <c r="AP1120" i="1"/>
  <c r="AP1072" i="1"/>
  <c r="AP1037" i="1"/>
  <c r="AP1023" i="1"/>
  <c r="AP964" i="1"/>
  <c r="AP873" i="1"/>
  <c r="AP812" i="1"/>
  <c r="AP1323" i="1"/>
  <c r="AP1317" i="1"/>
  <c r="AP1251" i="1"/>
  <c r="AP1245" i="1"/>
  <c r="AP1211" i="1"/>
  <c r="AP1181" i="1"/>
  <c r="AP1177" i="1"/>
  <c r="AP1132" i="1"/>
  <c r="AP1107" i="1"/>
  <c r="AP1085" i="1"/>
  <c r="AP1078" i="1"/>
  <c r="AP1108" i="1"/>
  <c r="AP1024" i="1"/>
  <c r="AP1018" i="1"/>
  <c r="AP1011" i="1"/>
  <c r="AP923" i="1"/>
  <c r="AP862" i="1"/>
  <c r="AP1239" i="1"/>
  <c r="AP1233" i="1"/>
  <c r="AP1213" i="1"/>
  <c r="AP1193" i="1"/>
  <c r="AP1121" i="1"/>
  <c r="AP1114" i="1"/>
  <c r="AP1051" i="1"/>
  <c r="AP1038" i="1"/>
  <c r="AP1014" i="1"/>
  <c r="AP976" i="1"/>
  <c r="AP962" i="1"/>
  <c r="AP987" i="1"/>
  <c r="AP952" i="1"/>
  <c r="AP837" i="1"/>
  <c r="AP999" i="1"/>
  <c r="AP982" i="1"/>
  <c r="AP943" i="1"/>
  <c r="AP896" i="1"/>
  <c r="AP887" i="1"/>
  <c r="AP877" i="1"/>
  <c r="AP807" i="1"/>
  <c r="AP936" i="1"/>
  <c r="AP845" i="1"/>
  <c r="AP857" i="1"/>
  <c r="AP893" i="1"/>
  <c r="AP910" i="1"/>
  <c r="AP836" i="1"/>
  <c r="AP866" i="1"/>
  <c r="AP880" i="1"/>
  <c r="AP909" i="1"/>
  <c r="AP917" i="1"/>
  <c r="AP918" i="1"/>
  <c r="AP907" i="1"/>
  <c r="AP931" i="1"/>
  <c r="AP858" i="1"/>
  <c r="AP886" i="1"/>
  <c r="AP929" i="1"/>
  <c r="AP942" i="1"/>
  <c r="AP946" i="1"/>
  <c r="AP994" i="1"/>
  <c r="AP950" i="1"/>
  <c r="AP884" i="1"/>
  <c r="AP761" i="1"/>
  <c r="AP1189" i="1"/>
  <c r="AP1187" i="1"/>
  <c r="AP985" i="1"/>
  <c r="AP979" i="1"/>
  <c r="AP975" i="1"/>
  <c r="AP960" i="1"/>
  <c r="AP882" i="1"/>
  <c r="AP821" i="1"/>
  <c r="AP970" i="1"/>
  <c r="AP897" i="1"/>
  <c r="AP1131" i="1"/>
  <c r="AP1126" i="1"/>
  <c r="AP1095" i="1"/>
  <c r="AP1090" i="1"/>
  <c r="AP1059" i="1"/>
  <c r="AP1054" i="1"/>
  <c r="AP986" i="1"/>
  <c r="AP951" i="1"/>
  <c r="AP916" i="1"/>
  <c r="AP818" i="1"/>
  <c r="AP768" i="1"/>
  <c r="AP945" i="1"/>
  <c r="AP921" i="1"/>
  <c r="AP905" i="1"/>
  <c r="AP861" i="1"/>
  <c r="AP826" i="1"/>
  <c r="AP792" i="1"/>
  <c r="AP922" i="1"/>
  <c r="AP874" i="1"/>
  <c r="AP871" i="1"/>
  <c r="AP777" i="1"/>
  <c r="AP770" i="1"/>
  <c r="AP790" i="1"/>
  <c r="AP900" i="1"/>
  <c r="AP902" i="1"/>
  <c r="AP906" i="1"/>
  <c r="AP834" i="1"/>
  <c r="AP848" i="1"/>
  <c r="AP855" i="1"/>
  <c r="AP872" i="1"/>
  <c r="AP788" i="1"/>
  <c r="AP803" i="1"/>
  <c r="AP758" i="1"/>
  <c r="AP846" i="1"/>
  <c r="AP864" i="1"/>
  <c r="AP832" i="1"/>
  <c r="AP898" i="1"/>
  <c r="AP875" i="1"/>
  <c r="AP860" i="1"/>
  <c r="AP813" i="1"/>
  <c r="AP935" i="1"/>
  <c r="AP925" i="1"/>
  <c r="AP919" i="1"/>
  <c r="AP903" i="1"/>
  <c r="AP889" i="1"/>
  <c r="AP869" i="1"/>
  <c r="AP838" i="1"/>
  <c r="AP806" i="1"/>
  <c r="AP786" i="1"/>
  <c r="AP778" i="1"/>
  <c r="AP773" i="1"/>
  <c r="AP899" i="1"/>
  <c r="AP878" i="1"/>
  <c r="AP852" i="1"/>
  <c r="AP841" i="1"/>
  <c r="AP822" i="1"/>
  <c r="AP800" i="1"/>
  <c r="AP760" i="1"/>
  <c r="AP849" i="1"/>
  <c r="AP798" i="1"/>
  <c r="AP863" i="1"/>
  <c r="AP850" i="1"/>
  <c r="AP847" i="1"/>
  <c r="AP816" i="1"/>
  <c r="AP810" i="1"/>
  <c r="AP799" i="1"/>
  <c r="AP793" i="1"/>
  <c r="AP926" i="1"/>
  <c r="AP924" i="1"/>
  <c r="AP870" i="1"/>
  <c r="AP854" i="1"/>
  <c r="AP853" i="1"/>
  <c r="AP913" i="1"/>
  <c r="AP827" i="1"/>
  <c r="AP817" i="1"/>
  <c r="AP785" i="1"/>
  <c r="AP779" i="1"/>
  <c r="AP767" i="1"/>
  <c r="AP830" i="1"/>
  <c r="AP851" i="1"/>
  <c r="AP769" i="1"/>
  <c r="AP784" i="1"/>
  <c r="AP791" i="1"/>
  <c r="AP794" i="1"/>
  <c r="AP835" i="1"/>
  <c r="AP776" i="1"/>
  <c r="AP787" i="1"/>
  <c r="AP804" i="1"/>
  <c r="AP814" i="1"/>
  <c r="AP782" i="1"/>
  <c r="AP843" i="1"/>
  <c r="AP831" i="1"/>
  <c r="AP781" i="1"/>
  <c r="AP797" i="1"/>
  <c r="AP809" i="1"/>
  <c r="AP815" i="1"/>
  <c r="AP840" i="1"/>
  <c r="AP757" i="1"/>
  <c r="AP763" i="1"/>
  <c r="AP842" i="1"/>
  <c r="AP796" i="1"/>
  <c r="AP789" i="1"/>
  <c r="AP775" i="1"/>
  <c r="AP819" i="1"/>
  <c r="AP811" i="1"/>
  <c r="AP780" i="1"/>
  <c r="AP772" i="1"/>
  <c r="AP764" i="1"/>
  <c r="AP829" i="1"/>
  <c r="AP824" i="1"/>
  <c r="AP808" i="1"/>
  <c r="AP805" i="1"/>
  <c r="AP801" i="1"/>
  <c r="AF861" i="1"/>
  <c r="AF855" i="1"/>
  <c r="AP783" i="1"/>
  <c r="AP771" i="1"/>
  <c r="AP759" i="1"/>
  <c r="AF787" i="1"/>
  <c r="AF843" i="1"/>
  <c r="AP825" i="1"/>
  <c r="AP795" i="1"/>
  <c r="AP765" i="1"/>
  <c r="AF758" i="1" l="1"/>
  <c r="AK758" i="1" s="1"/>
  <c r="AF786" i="1"/>
  <c r="AJ786" i="1" s="1"/>
  <c r="AF837" i="1"/>
  <c r="AJ837" i="1" s="1"/>
  <c r="AF885" i="1"/>
  <c r="AJ885" i="1" s="1"/>
  <c r="AF815" i="1"/>
  <c r="AJ815" i="1" s="1"/>
  <c r="AF812" i="1"/>
  <c r="AJ812" i="1" s="1"/>
  <c r="AF891" i="1"/>
  <c r="AK891" i="1" s="1"/>
  <c r="AF801" i="1"/>
  <c r="AK801" i="1" s="1"/>
  <c r="AF867" i="1"/>
  <c r="AJ867" i="1" s="1"/>
  <c r="AF811" i="1"/>
  <c r="AJ811" i="1" s="1"/>
  <c r="AF790" i="1"/>
  <c r="AK790" i="1" s="1"/>
  <c r="AF879" i="1"/>
  <c r="AJ879" i="1" s="1"/>
  <c r="AF771" i="1"/>
  <c r="AJ771" i="1" s="1"/>
  <c r="AF769" i="1"/>
  <c r="AK769" i="1" s="1"/>
  <c r="AF897" i="1"/>
  <c r="AK897" i="1" s="1"/>
  <c r="AF759" i="1"/>
  <c r="AK759" i="1" s="1"/>
  <c r="AF903" i="1"/>
  <c r="AK903" i="1" s="1"/>
  <c r="AF788" i="1"/>
  <c r="AJ788" i="1" s="1"/>
  <c r="AF789" i="1"/>
  <c r="AK789" i="1" s="1"/>
  <c r="AF782" i="1"/>
  <c r="AK782" i="1" s="1"/>
  <c r="AF803" i="1"/>
  <c r="AJ803" i="1" s="1"/>
  <c r="AF781" i="1"/>
  <c r="AJ781" i="1" s="1"/>
  <c r="AF915" i="1"/>
  <c r="AK915" i="1" s="1"/>
  <c r="AF921" i="1"/>
  <c r="AJ921" i="1" s="1"/>
  <c r="AF806" i="1"/>
  <c r="AK806" i="1" s="1"/>
  <c r="AF775" i="1"/>
  <c r="AJ775" i="1" s="1"/>
  <c r="AF818" i="1"/>
  <c r="AK818" i="1" s="1"/>
  <c r="AF813" i="1"/>
  <c r="AK813" i="1" s="1"/>
  <c r="AF760" i="1"/>
  <c r="AK760" i="1" s="1"/>
  <c r="AF848" i="1"/>
  <c r="AJ848" i="1" s="1"/>
  <c r="D303" i="1"/>
  <c r="C107" i="1" s="1"/>
  <c r="AF849" i="1"/>
  <c r="AJ849" i="1" s="1"/>
  <c r="AF774" i="1"/>
  <c r="AK774" i="1" s="1"/>
  <c r="AF909" i="1"/>
  <c r="AK909" i="1" s="1"/>
  <c r="AF770" i="1"/>
  <c r="AJ770" i="1" s="1"/>
  <c r="AF780" i="1"/>
  <c r="AK780" i="1" s="1"/>
  <c r="AF772" i="1"/>
  <c r="AK772" i="1" s="1"/>
  <c r="AF873" i="1"/>
  <c r="AJ873" i="1" s="1"/>
  <c r="AF1068" i="1"/>
  <c r="AJ1068" i="1" s="1"/>
  <c r="AF1000" i="1"/>
  <c r="AK1000" i="1" s="1"/>
  <c r="AF1268" i="1"/>
  <c r="AK1268" i="1" s="1"/>
  <c r="AF967" i="1"/>
  <c r="AJ967" i="1" s="1"/>
  <c r="AF1288" i="1"/>
  <c r="AJ1288" i="1" s="1"/>
  <c r="AF862" i="1"/>
  <c r="AK862" i="1" s="1"/>
  <c r="AF989" i="1"/>
  <c r="AJ989" i="1" s="1"/>
  <c r="AF924" i="1"/>
  <c r="AK924" i="1" s="1"/>
  <c r="AF779" i="1"/>
  <c r="AK779" i="1" s="1"/>
  <c r="AF1142" i="1"/>
  <c r="AK1142" i="1" s="1"/>
  <c r="AF1992" i="1"/>
  <c r="AK1992" i="1" s="1"/>
  <c r="AF1010" i="1"/>
  <c r="AK1010" i="1" s="1"/>
  <c r="AF1462" i="1"/>
  <c r="AK1462" i="1" s="1"/>
  <c r="AF1446" i="1"/>
  <c r="AJ1446" i="1" s="1"/>
  <c r="AF1376" i="1"/>
  <c r="AJ1376" i="1" s="1"/>
  <c r="AF876" i="1"/>
  <c r="AK876" i="1" s="1"/>
  <c r="AF1703" i="1"/>
  <c r="AK1703" i="1" s="1"/>
  <c r="AF829" i="1"/>
  <c r="AF1497" i="1"/>
  <c r="AK1497" i="1" s="1"/>
  <c r="AF825" i="1"/>
  <c r="AJ825" i="1" s="1"/>
  <c r="AF1236" i="1"/>
  <c r="AJ1236" i="1" s="1"/>
  <c r="AF870" i="1"/>
  <c r="AK870" i="1" s="1"/>
  <c r="AF1396" i="1"/>
  <c r="AK1396" i="1" s="1"/>
  <c r="AF1569" i="1"/>
  <c r="AJ1569" i="1" s="1"/>
  <c r="AF1167" i="1"/>
  <c r="AJ1167" i="1" s="1"/>
  <c r="AF1043" i="1"/>
  <c r="AK1043" i="1" s="1"/>
  <c r="AF820" i="1"/>
  <c r="AK820" i="1" s="1"/>
  <c r="AF2003" i="1"/>
  <c r="AJ2003" i="1" s="1"/>
  <c r="AF1022" i="1"/>
  <c r="AJ1022" i="1" s="1"/>
  <c r="AF1044" i="1"/>
  <c r="AJ1044" i="1" s="1"/>
  <c r="AF1680" i="1"/>
  <c r="AJ1680" i="1" s="1"/>
  <c r="AF1359" i="1"/>
  <c r="AK1359" i="1" s="1"/>
  <c r="AF833" i="1"/>
  <c r="AK833" i="1" s="1"/>
  <c r="AF1216" i="1"/>
  <c r="AJ1216" i="1" s="1"/>
  <c r="AF1189" i="1"/>
  <c r="AJ1189" i="1" s="1"/>
  <c r="AF944" i="1"/>
  <c r="AK944" i="1" s="1"/>
  <c r="AF1186" i="1"/>
  <c r="AF952" i="1"/>
  <c r="AJ952" i="1" s="1"/>
  <c r="AF1029" i="1"/>
  <c r="AJ1029" i="1" s="1"/>
  <c r="AF1059" i="1"/>
  <c r="AK1059" i="1" s="1"/>
  <c r="AF1588" i="1"/>
  <c r="AF1173" i="1"/>
  <c r="AJ1173" i="1" s="1"/>
  <c r="AF863" i="1"/>
  <c r="AJ863" i="1" s="1"/>
  <c r="AF911" i="1"/>
  <c r="AK911" i="1" s="1"/>
  <c r="AF1674" i="1"/>
  <c r="AJ1674" i="1" s="1"/>
  <c r="AF1358" i="1"/>
  <c r="AJ1358" i="1" s="1"/>
  <c r="AF929" i="1"/>
  <c r="AF1038" i="1"/>
  <c r="AJ1038" i="1" s="1"/>
  <c r="AF785" i="1"/>
  <c r="AJ785" i="1" s="1"/>
  <c r="AF1597" i="1"/>
  <c r="AJ1597" i="1" s="1"/>
  <c r="AF1512" i="1"/>
  <c r="AF1249" i="1"/>
  <c r="AJ1249" i="1" s="1"/>
  <c r="AF1101" i="1"/>
  <c r="AK1101" i="1" s="1"/>
  <c r="AF1212" i="1"/>
  <c r="AJ1212" i="1" s="1"/>
  <c r="AF795" i="1"/>
  <c r="AK795" i="1" s="1"/>
  <c r="AF979" i="1"/>
  <c r="AJ979" i="1" s="1"/>
  <c r="AF1083" i="1"/>
  <c r="AJ1083" i="1" s="1"/>
  <c r="AF1417" i="1"/>
  <c r="AJ1417" i="1" s="1"/>
  <c r="AF1375" i="1"/>
  <c r="AJ1375" i="1" s="1"/>
  <c r="AF1005" i="1"/>
  <c r="AJ1005" i="1" s="1"/>
  <c r="AF1432" i="1"/>
  <c r="AK1432" i="1" s="1"/>
  <c r="AF1353" i="1"/>
  <c r="AJ1353" i="1" s="1"/>
  <c r="AF1395" i="1"/>
  <c r="AJ1395" i="1" s="1"/>
  <c r="AF1356" i="1"/>
  <c r="AK1356" i="1" s="1"/>
  <c r="AF1329" i="1"/>
  <c r="AK1329" i="1" s="1"/>
  <c r="AF893" i="1"/>
  <c r="AJ893" i="1" s="1"/>
  <c r="AF925" i="1"/>
  <c r="AJ925" i="1" s="1"/>
  <c r="AF857" i="1"/>
  <c r="AF1037" i="1"/>
  <c r="AK1037" i="1" s="1"/>
  <c r="AF1207" i="1"/>
  <c r="AJ1207" i="1" s="1"/>
  <c r="AF1337" i="1"/>
  <c r="AJ1337" i="1" s="1"/>
  <c r="AF1362" i="1"/>
  <c r="AJ1362" i="1" s="1"/>
  <c r="AF814" i="1"/>
  <c r="AJ814" i="1" s="1"/>
  <c r="AF1285" i="1"/>
  <c r="AJ1285" i="1" s="1"/>
  <c r="AF1139" i="1"/>
  <c r="AK1139" i="1" s="1"/>
  <c r="AF960" i="1"/>
  <c r="AJ960" i="1" s="1"/>
  <c r="AF1170" i="1"/>
  <c r="AJ1170" i="1" s="1"/>
  <c r="AF935" i="1"/>
  <c r="AJ935" i="1" s="1"/>
  <c r="AF1195" i="1"/>
  <c r="AK1195" i="1" s="1"/>
  <c r="AF1245" i="1"/>
  <c r="AJ1245" i="1" s="1"/>
  <c r="AF1193" i="1"/>
  <c r="AK1193" i="1" s="1"/>
  <c r="AF1504" i="1"/>
  <c r="AJ1504" i="1" s="1"/>
  <c r="AF1113" i="1"/>
  <c r="AJ1113" i="1" s="1"/>
  <c r="AF851" i="1"/>
  <c r="AJ851" i="1" s="1"/>
  <c r="AF2066" i="1"/>
  <c r="AK2066" i="1" s="1"/>
  <c r="AF981" i="1"/>
  <c r="AJ981" i="1" s="1"/>
  <c r="AF2027" i="1"/>
  <c r="AK2027" i="1" s="1"/>
  <c r="AF1495" i="1"/>
  <c r="AK1495" i="1" s="1"/>
  <c r="AF1453" i="1"/>
  <c r="AJ1453" i="1" s="1"/>
  <c r="AF2029" i="1"/>
  <c r="AK2029" i="1" s="1"/>
  <c r="AF1426" i="1"/>
  <c r="AK1426" i="1" s="1"/>
  <c r="AF2011" i="1"/>
  <c r="AJ2011" i="1" s="1"/>
  <c r="AF933" i="1"/>
  <c r="AJ933" i="1" s="1"/>
  <c r="AF990" i="1"/>
  <c r="AJ990" i="1" s="1"/>
  <c r="AF859" i="1"/>
  <c r="AK859" i="1" s="1"/>
  <c r="AF1153" i="1"/>
  <c r="AK1153" i="1" s="1"/>
  <c r="AF1152" i="1"/>
  <c r="AF1273" i="1"/>
  <c r="AK1273" i="1" s="1"/>
  <c r="AF1691" i="1"/>
  <c r="AJ1691" i="1" s="1"/>
  <c r="AF1578" i="1"/>
  <c r="AF1617" i="1"/>
  <c r="AJ1617" i="1" s="1"/>
  <c r="AF1595" i="1"/>
  <c r="AJ1595" i="1" s="1"/>
  <c r="AF1506" i="1"/>
  <c r="AK1506" i="1" s="1"/>
  <c r="AF1204" i="1"/>
  <c r="AK1204" i="1" s="1"/>
  <c r="AF1019" i="1"/>
  <c r="AK1019" i="1" s="1"/>
  <c r="AF922" i="1"/>
  <c r="AJ922" i="1" s="1"/>
  <c r="AF1174" i="1"/>
  <c r="AJ1174" i="1" s="1"/>
  <c r="AF1031" i="1"/>
  <c r="AJ1031" i="1" s="1"/>
  <c r="AF1066" i="1"/>
  <c r="AJ1066" i="1" s="1"/>
  <c r="AF1246" i="1"/>
  <c r="AJ1246" i="1" s="1"/>
  <c r="AF835" i="1"/>
  <c r="AF1517" i="1"/>
  <c r="AK1517" i="1" s="1"/>
  <c r="AF1097" i="1"/>
  <c r="AK1097" i="1" s="1"/>
  <c r="AF1282" i="1"/>
  <c r="AJ1282" i="1" s="1"/>
  <c r="AF850" i="1"/>
  <c r="AJ850" i="1" s="1"/>
  <c r="AF1524" i="1"/>
  <c r="AJ1524" i="1" s="1"/>
  <c r="AF1237" i="1"/>
  <c r="AK1237" i="1" s="1"/>
  <c r="AF1157" i="1"/>
  <c r="AF931" i="1"/>
  <c r="AJ931" i="1" s="1"/>
  <c r="AF1498" i="1"/>
  <c r="AJ1498" i="1" s="1"/>
  <c r="AF1972" i="1"/>
  <c r="AJ1972" i="1" s="1"/>
  <c r="AF1333" i="1"/>
  <c r="AJ1333" i="1" s="1"/>
  <c r="AF1368" i="1"/>
  <c r="AF1599" i="1"/>
  <c r="AJ1599" i="1" s="1"/>
  <c r="AF1970" i="1"/>
  <c r="AK1970" i="1" s="1"/>
  <c r="AF1084" i="1"/>
  <c r="AJ1084" i="1" s="1"/>
  <c r="AF1456" i="1"/>
  <c r="AK1456" i="1" s="1"/>
  <c r="AF1955" i="1"/>
  <c r="AK1955" i="1" s="1"/>
  <c r="AF1267" i="1"/>
  <c r="AK1267" i="1" s="1"/>
  <c r="AF1115" i="1"/>
  <c r="AJ1115" i="1" s="1"/>
  <c r="AF1591" i="1"/>
  <c r="AK1591" i="1" s="1"/>
  <c r="AF1821" i="1"/>
  <c r="AK1821" i="1" s="1"/>
  <c r="AF1028" i="1"/>
  <c r="AK1028" i="1" s="1"/>
  <c r="AF1374" i="1"/>
  <c r="AF1372" i="1"/>
  <c r="AJ1372" i="1" s="1"/>
  <c r="AF1011" i="1"/>
  <c r="AK1011" i="1" s="1"/>
  <c r="AF947" i="1"/>
  <c r="AJ947" i="1" s="1"/>
  <c r="AF920" i="1"/>
  <c r="AK920" i="1" s="1"/>
  <c r="AF1105" i="1"/>
  <c r="AJ1105" i="1" s="1"/>
  <c r="AF832" i="1"/>
  <c r="AJ832" i="1" s="1"/>
  <c r="AF1407" i="1"/>
  <c r="AJ1407" i="1" s="1"/>
  <c r="AF1875" i="1"/>
  <c r="AJ1875" i="1" s="1"/>
  <c r="AF1061" i="1"/>
  <c r="AF1086" i="1"/>
  <c r="AJ1086" i="1" s="1"/>
  <c r="AF1555" i="1"/>
  <c r="AJ1555" i="1" s="1"/>
  <c r="AF1785" i="1"/>
  <c r="AJ1785" i="1" s="1"/>
  <c r="AF1534" i="1"/>
  <c r="AK1534" i="1" s="1"/>
  <c r="AF1312" i="1"/>
  <c r="AJ1312" i="1" s="1"/>
  <c r="AF1415" i="1"/>
  <c r="AK1415" i="1" s="1"/>
  <c r="AF1367" i="1"/>
  <c r="AJ1367" i="1" s="1"/>
  <c r="AF961" i="1"/>
  <c r="AJ961" i="1" s="1"/>
  <c r="AF940" i="1"/>
  <c r="AF889" i="1"/>
  <c r="AK889" i="1" s="1"/>
  <c r="AF1102" i="1"/>
  <c r="AJ1102" i="1" s="1"/>
  <c r="AF824" i="1"/>
  <c r="AJ824" i="1" s="1"/>
  <c r="AF1262" i="1"/>
  <c r="AJ1262" i="1" s="1"/>
  <c r="AF1802" i="1"/>
  <c r="AK1802" i="1" s="1"/>
  <c r="AF1471" i="1"/>
  <c r="AJ1471" i="1" s="1"/>
  <c r="AF1079" i="1"/>
  <c r="AK1079" i="1" s="1"/>
  <c r="AF1470" i="1"/>
  <c r="AJ1470" i="1" s="1"/>
  <c r="AF1781" i="1"/>
  <c r="AJ1781" i="1" s="1"/>
  <c r="AF1530" i="1"/>
  <c r="AF1256" i="1"/>
  <c r="AJ1256" i="1" s="1"/>
  <c r="AF853" i="1"/>
  <c r="AF1643" i="1"/>
  <c r="AJ1643" i="1" s="1"/>
  <c r="AF1235" i="1"/>
  <c r="AK1235" i="1" s="1"/>
  <c r="AF1352" i="1"/>
  <c r="AF980" i="1"/>
  <c r="AJ980" i="1" s="1"/>
  <c r="AF1586" i="1"/>
  <c r="AK1586" i="1" s="1"/>
  <c r="AF1277" i="1"/>
  <c r="AF1172" i="1"/>
  <c r="AF1203" i="1"/>
  <c r="AF948" i="1"/>
  <c r="AK948" i="1" s="1"/>
  <c r="AF904" i="1"/>
  <c r="AK904" i="1" s="1"/>
  <c r="AF1148" i="1"/>
  <c r="AF1130" i="1"/>
  <c r="AJ1130" i="1" s="1"/>
  <c r="AF1087" i="1"/>
  <c r="AJ1087" i="1" s="1"/>
  <c r="AF927" i="1"/>
  <c r="AK927" i="1" s="1"/>
  <c r="AF1136" i="1"/>
  <c r="AK1136" i="1" s="1"/>
  <c r="AF1056" i="1"/>
  <c r="AJ1056" i="1" s="1"/>
  <c r="AF1774" i="1"/>
  <c r="AJ1774" i="1" s="1"/>
  <c r="AF1283" i="1"/>
  <c r="AJ1283" i="1" s="1"/>
  <c r="AF968" i="1"/>
  <c r="AK968" i="1" s="1"/>
  <c r="AF1529" i="1"/>
  <c r="AJ1529" i="1" s="1"/>
  <c r="AF1465" i="1"/>
  <c r="AF1917" i="1"/>
  <c r="AJ1917" i="1" s="1"/>
  <c r="AF1435" i="1"/>
  <c r="AJ1435" i="1" s="1"/>
  <c r="AF1351" i="1"/>
  <c r="AK1351" i="1" s="1"/>
  <c r="AF1209" i="1"/>
  <c r="AK1209" i="1" s="1"/>
  <c r="AF1075" i="1"/>
  <c r="AJ1075" i="1" s="1"/>
  <c r="AF1188" i="1"/>
  <c r="AF892" i="1"/>
  <c r="AF983" i="1"/>
  <c r="AJ983" i="1" s="1"/>
  <c r="AF1144" i="1"/>
  <c r="AK1144" i="1" s="1"/>
  <c r="AF1123" i="1"/>
  <c r="AJ1123" i="1" s="1"/>
  <c r="AF1009" i="1"/>
  <c r="AK1009" i="1" s="1"/>
  <c r="AF869" i="1"/>
  <c r="AJ869" i="1" s="1"/>
  <c r="AF1623" i="1"/>
  <c r="AK1623" i="1" s="1"/>
  <c r="AF871" i="1"/>
  <c r="AK871" i="1" s="1"/>
  <c r="AF1762" i="1"/>
  <c r="AF1272" i="1"/>
  <c r="AF1466" i="1"/>
  <c r="AJ1466" i="1" s="1"/>
  <c r="AF1390" i="1"/>
  <c r="AJ1390" i="1" s="1"/>
  <c r="AF1455" i="1"/>
  <c r="AJ1455" i="1" s="1"/>
  <c r="AF1853" i="1"/>
  <c r="AJ1853" i="1" s="1"/>
  <c r="AF1430" i="1"/>
  <c r="AJ1430" i="1" s="1"/>
  <c r="AF1295" i="1"/>
  <c r="AK1295" i="1" s="1"/>
  <c r="AF1016" i="1"/>
  <c r="AK1016" i="1" s="1"/>
  <c r="AF1373" i="1"/>
  <c r="AJ1373" i="1" s="1"/>
  <c r="AF1476" i="1"/>
  <c r="AK1476" i="1" s="1"/>
  <c r="AF805" i="1"/>
  <c r="AJ805" i="1" s="1"/>
  <c r="AF951" i="1"/>
  <c r="AJ951" i="1" s="1"/>
  <c r="AF884" i="1"/>
  <c r="AF986" i="1"/>
  <c r="AJ986" i="1" s="1"/>
  <c r="AF916" i="1"/>
  <c r="AF1094" i="1"/>
  <c r="AJ1094" i="1" s="1"/>
  <c r="AF802" i="1"/>
  <c r="AF1467" i="1"/>
  <c r="AJ1467" i="1" s="1"/>
  <c r="AF2037" i="1"/>
  <c r="AJ2037" i="1" s="1"/>
  <c r="AF1654" i="1"/>
  <c r="AJ1654" i="1" s="1"/>
  <c r="AF1380" i="1"/>
  <c r="AK1380" i="1" s="1"/>
  <c r="AF1199" i="1"/>
  <c r="AF1205" i="1"/>
  <c r="AJ1205" i="1" s="1"/>
  <c r="AF1132" i="1"/>
  <c r="AK1132" i="1" s="1"/>
  <c r="AF1685" i="1"/>
  <c r="AK1685" i="1" s="1"/>
  <c r="AF1053" i="1"/>
  <c r="AJ1053" i="1" s="1"/>
  <c r="AF1516" i="1"/>
  <c r="AJ1516" i="1" s="1"/>
  <c r="AF1447" i="1"/>
  <c r="AJ1447" i="1" s="1"/>
  <c r="AF1109" i="1"/>
  <c r="AF1300" i="1"/>
  <c r="AK1300" i="1" s="1"/>
  <c r="AF1107" i="1"/>
  <c r="AJ1107" i="1" s="1"/>
  <c r="AF791" i="1"/>
  <c r="AJ791" i="1" s="1"/>
  <c r="AF858" i="1"/>
  <c r="AJ858" i="1" s="1"/>
  <c r="AF794" i="1"/>
  <c r="AJ794" i="1" s="1"/>
  <c r="AF953" i="1"/>
  <c r="AJ953" i="1" s="1"/>
  <c r="AF1027" i="1"/>
  <c r="AF1034" i="1"/>
  <c r="AJ1034" i="1" s="1"/>
  <c r="AF1023" i="1"/>
  <c r="AJ1023" i="1" s="1"/>
  <c r="AF1402" i="1"/>
  <c r="AK1402" i="1" s="1"/>
  <c r="AF1570" i="1"/>
  <c r="AF1049" i="1"/>
  <c r="AJ1049" i="1" s="1"/>
  <c r="AF1887" i="1"/>
  <c r="AK1887" i="1" s="1"/>
  <c r="AF1627" i="1"/>
  <c r="AJ1627" i="1" s="1"/>
  <c r="AF898" i="1"/>
  <c r="AJ898" i="1" s="1"/>
  <c r="AF938" i="1"/>
  <c r="AK938" i="1" s="1"/>
  <c r="AF778" i="1"/>
  <c r="AK778" i="1" s="1"/>
  <c r="AF1160" i="1"/>
  <c r="AF1316" i="1"/>
  <c r="AJ1316" i="1" s="1"/>
  <c r="AF1896" i="1"/>
  <c r="AK1896" i="1" s="1"/>
  <c r="AF1577" i="1"/>
  <c r="AJ1577" i="1" s="1"/>
  <c r="AF1004" i="1"/>
  <c r="AK1004" i="1" s="1"/>
  <c r="AF1165" i="1"/>
  <c r="AJ1165" i="1" s="1"/>
  <c r="AF1198" i="1"/>
  <c r="AF1443" i="1"/>
  <c r="AJ1443" i="1" s="1"/>
  <c r="AF1090" i="1"/>
  <c r="AJ1090" i="1" s="1"/>
  <c r="AF1284" i="1"/>
  <c r="AJ1284" i="1" s="1"/>
  <c r="AF1096" i="1"/>
  <c r="AF783" i="1"/>
  <c r="AJ783" i="1" s="1"/>
  <c r="AF817" i="1"/>
  <c r="AJ817" i="1" s="1"/>
  <c r="AF768" i="1"/>
  <c r="AK768" i="1" s="1"/>
  <c r="AF950" i="1"/>
  <c r="AJ950" i="1" s="1"/>
  <c r="AF1002" i="1"/>
  <c r="AK1002" i="1" s="1"/>
  <c r="AF1020" i="1"/>
  <c r="AJ1020" i="1" s="1"/>
  <c r="AF949" i="1"/>
  <c r="AJ949" i="1" s="1"/>
  <c r="AF1381" i="1"/>
  <c r="AK1381" i="1" s="1"/>
  <c r="AF1508" i="1"/>
  <c r="AJ1508" i="1" s="1"/>
  <c r="AF1001" i="1"/>
  <c r="AK1001" i="1" s="1"/>
  <c r="AF1883" i="1"/>
  <c r="AJ1883" i="1" s="1"/>
  <c r="AF1540" i="1"/>
  <c r="AJ1540" i="1" s="1"/>
  <c r="AF1487" i="1"/>
  <c r="AK1487" i="1" s="1"/>
  <c r="AF799" i="1"/>
  <c r="AK799" i="1" s="1"/>
  <c r="AF1604" i="1"/>
  <c r="AJ1604" i="1" s="1"/>
  <c r="AF1042" i="1"/>
  <c r="AK1042" i="1" s="1"/>
  <c r="AF1286" i="1"/>
  <c r="AJ1286" i="1" s="1"/>
  <c r="AF1877" i="1"/>
  <c r="AK1877" i="1" s="1"/>
  <c r="AF1528" i="1"/>
  <c r="AJ1528" i="1" s="1"/>
  <c r="AF831" i="1"/>
  <c r="AK831" i="1" s="1"/>
  <c r="AF1112" i="1"/>
  <c r="AK1112" i="1" s="1"/>
  <c r="AF1110" i="1"/>
  <c r="AK1110" i="1" s="1"/>
  <c r="AF1297" i="1"/>
  <c r="AJ1297" i="1" s="1"/>
  <c r="AF1480" i="1"/>
  <c r="AJ1480" i="1" s="1"/>
  <c r="AF1099" i="1"/>
  <c r="AK1099" i="1" s="1"/>
  <c r="AF971" i="1"/>
  <c r="AK971" i="1" s="1"/>
  <c r="AF886" i="1"/>
  <c r="AK886" i="1" s="1"/>
  <c r="AF912" i="1"/>
  <c r="AJ912" i="1" s="1"/>
  <c r="AF1070" i="1"/>
  <c r="AJ1070" i="1" s="1"/>
  <c r="AF776" i="1"/>
  <c r="AJ776" i="1" s="1"/>
  <c r="AF1182" i="1"/>
  <c r="AJ1182" i="1" s="1"/>
  <c r="AF1169" i="1"/>
  <c r="AF860" i="1"/>
  <c r="AJ860" i="1" s="1"/>
  <c r="AF1163" i="1"/>
  <c r="AJ1163" i="1" s="1"/>
  <c r="AF1392" i="1"/>
  <c r="AJ1392" i="1" s="1"/>
  <c r="AF2046" i="1"/>
  <c r="AJ2046" i="1" s="1"/>
  <c r="AF1751" i="1"/>
  <c r="AF1369" i="1"/>
  <c r="AK1369" i="1" s="1"/>
  <c r="AF1287" i="1"/>
  <c r="AJ1287" i="1" s="1"/>
  <c r="AF1363" i="1"/>
  <c r="AJ1363" i="1" s="1"/>
  <c r="AF1384" i="1"/>
  <c r="AF1496" i="1"/>
  <c r="AK1496" i="1" s="1"/>
  <c r="AF840" i="1"/>
  <c r="AJ840" i="1" s="1"/>
  <c r="AF1765" i="1"/>
  <c r="AJ1765" i="1" s="1"/>
  <c r="AF1414" i="1"/>
  <c r="AJ1414" i="1" s="1"/>
  <c r="AF1428" i="1"/>
  <c r="AK1428" i="1" s="1"/>
  <c r="AF1472" i="1"/>
  <c r="AK1472" i="1" s="1"/>
  <c r="AF1341" i="1"/>
  <c r="AJ1341" i="1" s="1"/>
  <c r="AF1452" i="1"/>
  <c r="AK1452" i="1" s="1"/>
  <c r="AF865" i="1"/>
  <c r="AJ865" i="1" s="1"/>
  <c r="AF894" i="1"/>
  <c r="AF982" i="1"/>
  <c r="AJ982" i="1" s="1"/>
  <c r="AF934" i="1"/>
  <c r="AF908" i="1"/>
  <c r="AK908" i="1" s="1"/>
  <c r="AF1308" i="1"/>
  <c r="AJ1308" i="1" s="1"/>
  <c r="AF2082" i="1"/>
  <c r="AK2082" i="1" s="1"/>
  <c r="AF1835" i="1"/>
  <c r="AJ1835" i="1" s="1"/>
  <c r="AF1561" i="1"/>
  <c r="AJ1561" i="1" s="1"/>
  <c r="AF1176" i="1"/>
  <c r="AK1176" i="1" s="1"/>
  <c r="AF1161" i="1"/>
  <c r="AK1161" i="1" s="1"/>
  <c r="AF1254" i="1"/>
  <c r="AF1502" i="1"/>
  <c r="AF937" i="1"/>
  <c r="AK937" i="1" s="1"/>
  <c r="AF1296" i="1"/>
  <c r="AJ1296" i="1" s="1"/>
  <c r="AF1966" i="1"/>
  <c r="AJ1966" i="1" s="1"/>
  <c r="AF1660" i="1"/>
  <c r="AJ1660" i="1" s="1"/>
  <c r="AF1326" i="1"/>
  <c r="AF1483" i="1"/>
  <c r="AJ1483" i="1" s="1"/>
  <c r="AF905" i="1"/>
  <c r="AK905" i="1" s="1"/>
  <c r="AF1252" i="1"/>
  <c r="AJ1252" i="1" s="1"/>
  <c r="AF1187" i="1"/>
  <c r="AF852" i="1"/>
  <c r="AJ852" i="1" s="1"/>
  <c r="AF846" i="1"/>
  <c r="AJ846" i="1" s="1"/>
  <c r="AF972" i="1"/>
  <c r="AJ972" i="1" s="1"/>
  <c r="AF1008" i="1"/>
  <c r="AJ1008" i="1" s="1"/>
  <c r="AF1647" i="1"/>
  <c r="AK1647" i="1" s="1"/>
  <c r="AF1303" i="1"/>
  <c r="AJ1303" i="1" s="1"/>
  <c r="AF2078" i="1"/>
  <c r="AK2078" i="1" s="1"/>
  <c r="AF1827" i="1"/>
  <c r="AK1827" i="1" s="1"/>
  <c r="AF1552" i="1"/>
  <c r="AF1168" i="1"/>
  <c r="AJ1168" i="1" s="1"/>
  <c r="AF1134" i="1"/>
  <c r="AK1134" i="1" s="1"/>
  <c r="AF1225" i="1"/>
  <c r="AK1225" i="1" s="1"/>
  <c r="AF1451" i="1"/>
  <c r="AK1451" i="1" s="1"/>
  <c r="AF1653" i="1"/>
  <c r="AJ1653" i="1" s="1"/>
  <c r="AF1291" i="1"/>
  <c r="AJ1291" i="1" s="1"/>
  <c r="AF1950" i="1"/>
  <c r="AJ1950" i="1" s="1"/>
  <c r="AF1633" i="1"/>
  <c r="AJ1633" i="1" s="1"/>
  <c r="AF1248" i="1"/>
  <c r="AK1248" i="1" s="1"/>
  <c r="AF1436" i="1"/>
  <c r="AJ1436" i="1" s="1"/>
  <c r="AF822" i="1"/>
  <c r="AJ822" i="1" s="1"/>
  <c r="AF1244" i="1"/>
  <c r="AK1244" i="1" s="1"/>
  <c r="AF914" i="1"/>
  <c r="AK914" i="1" s="1"/>
  <c r="AF1276" i="1"/>
  <c r="AK1276" i="1" s="1"/>
  <c r="AF1520" i="1"/>
  <c r="AF1185" i="1"/>
  <c r="AF1905" i="1"/>
  <c r="AF1625" i="1"/>
  <c r="AK1625" i="1" s="1"/>
  <c r="AF1320" i="1"/>
  <c r="AJ1320" i="1" s="1"/>
  <c r="AF1492" i="1"/>
  <c r="AK1492" i="1" s="1"/>
  <c r="AF1146" i="1"/>
  <c r="AK1146" i="1" s="1"/>
  <c r="AF1331" i="1"/>
  <c r="AJ1331" i="1" s="1"/>
  <c r="AF1391" i="1"/>
  <c r="AK1391" i="1" s="1"/>
  <c r="AF1228" i="1"/>
  <c r="AK1228" i="1" s="1"/>
  <c r="AF1035" i="1"/>
  <c r="AK1035" i="1" s="1"/>
  <c r="AF1427" i="1"/>
  <c r="AK1427" i="1" s="1"/>
  <c r="AF1250" i="1"/>
  <c r="AK1250" i="1" s="1"/>
  <c r="AF978" i="1"/>
  <c r="AJ978" i="1" s="1"/>
  <c r="AF1057" i="1"/>
  <c r="AJ1057" i="1" s="1"/>
  <c r="AF945" i="1"/>
  <c r="AK945" i="1" s="1"/>
  <c r="AF964" i="1"/>
  <c r="AJ964" i="1" s="1"/>
  <c r="AF761" i="1"/>
  <c r="AK761" i="1" s="1"/>
  <c r="AF973" i="1"/>
  <c r="AJ973" i="1" s="1"/>
  <c r="AF847" i="1"/>
  <c r="AJ847" i="1" s="1"/>
  <c r="AF1166" i="1"/>
  <c r="AF1013" i="1"/>
  <c r="AF899" i="1"/>
  <c r="AK899" i="1" s="1"/>
  <c r="AF1162" i="1"/>
  <c r="AK1162" i="1" s="1"/>
  <c r="AF992" i="1"/>
  <c r="AK992" i="1" s="1"/>
  <c r="AF764" i="1"/>
  <c r="AK764" i="1" s="1"/>
  <c r="AF1080" i="1"/>
  <c r="AJ1080" i="1" s="1"/>
  <c r="AF808" i="1"/>
  <c r="AJ808" i="1" s="1"/>
  <c r="AF1062" i="1"/>
  <c r="AJ1062" i="1" s="1"/>
  <c r="AF946" i="1"/>
  <c r="AK946" i="1" s="1"/>
  <c r="AF841" i="1"/>
  <c r="AJ841" i="1" s="1"/>
  <c r="AF1433" i="1"/>
  <c r="AK1433" i="1" s="1"/>
  <c r="AF1201" i="1"/>
  <c r="AF1619" i="1"/>
  <c r="AJ1619" i="1" s="1"/>
  <c r="AF1457" i="1"/>
  <c r="AK1457" i="1" s="1"/>
  <c r="AF1241" i="1"/>
  <c r="AK1241" i="1" s="1"/>
  <c r="AF988" i="1"/>
  <c r="AK988" i="1" s="1"/>
  <c r="AF2062" i="1"/>
  <c r="AK2062" i="1" s="1"/>
  <c r="AF1931" i="1"/>
  <c r="AJ1931" i="1" s="1"/>
  <c r="AF1798" i="1"/>
  <c r="AK1798" i="1" s="1"/>
  <c r="AF1670" i="1"/>
  <c r="AK1670" i="1" s="1"/>
  <c r="AF1535" i="1"/>
  <c r="AK1535" i="1" s="1"/>
  <c r="AF1298" i="1"/>
  <c r="AJ1298" i="1" s="1"/>
  <c r="AF1007" i="1"/>
  <c r="AJ1007" i="1" s="1"/>
  <c r="AF1323" i="1"/>
  <c r="AJ1323" i="1" s="1"/>
  <c r="AF1092" i="1"/>
  <c r="AJ1092" i="1" s="1"/>
  <c r="AF1421" i="1"/>
  <c r="AK1421" i="1" s="1"/>
  <c r="AF1175" i="1"/>
  <c r="AF1630" i="1"/>
  <c r="AF1406" i="1"/>
  <c r="AJ1406" i="1" s="1"/>
  <c r="AF1229" i="1"/>
  <c r="AK1229" i="1" s="1"/>
  <c r="AF868" i="1"/>
  <c r="AJ868" i="1" s="1"/>
  <c r="AF1479" i="1"/>
  <c r="AF1306" i="1"/>
  <c r="AK1306" i="1" s="1"/>
  <c r="AF1126" i="1"/>
  <c r="AJ1126" i="1" s="1"/>
  <c r="AF1999" i="1"/>
  <c r="AJ1999" i="1" s="1"/>
  <c r="AF1889" i="1"/>
  <c r="AJ1889" i="1" s="1"/>
  <c r="AF1725" i="1"/>
  <c r="AK1725" i="1" s="1"/>
  <c r="AF1612" i="1"/>
  <c r="AJ1612" i="1" s="1"/>
  <c r="AF1460" i="1"/>
  <c r="AK1460" i="1" s="1"/>
  <c r="AF1223" i="1"/>
  <c r="AK1223" i="1" s="1"/>
  <c r="AF998" i="1"/>
  <c r="AJ998" i="1" s="1"/>
  <c r="AF1445" i="1"/>
  <c r="AK1445" i="1" s="1"/>
  <c r="AF1328" i="1"/>
  <c r="AK1328" i="1" s="1"/>
  <c r="AF1063" i="1"/>
  <c r="AF1486" i="1"/>
  <c r="AF1275" i="1"/>
  <c r="AF1060" i="1"/>
  <c r="AK1060" i="1" s="1"/>
  <c r="AF1386" i="1"/>
  <c r="AF1224" i="1"/>
  <c r="AF1030" i="1"/>
  <c r="AK1030" i="1" s="1"/>
  <c r="AF1423" i="1"/>
  <c r="AK1423" i="1" s="1"/>
  <c r="AF1239" i="1"/>
  <c r="AF965" i="1"/>
  <c r="AJ965" i="1" s="1"/>
  <c r="AF1054" i="1"/>
  <c r="AJ1054" i="1" s="1"/>
  <c r="AF918" i="1"/>
  <c r="AK918" i="1" s="1"/>
  <c r="AF954" i="1"/>
  <c r="AJ954" i="1" s="1"/>
  <c r="AF957" i="1"/>
  <c r="AJ957" i="1" s="1"/>
  <c r="AF970" i="1"/>
  <c r="AK970" i="1" s="1"/>
  <c r="AF842" i="1"/>
  <c r="AK842" i="1" s="1"/>
  <c r="AF1158" i="1"/>
  <c r="AF999" i="1"/>
  <c r="AK999" i="1" s="1"/>
  <c r="AF895" i="1"/>
  <c r="AK895" i="1" s="1"/>
  <c r="AF1133" i="1"/>
  <c r="AK1133" i="1" s="1"/>
  <c r="AF956" i="1"/>
  <c r="AK956" i="1" s="1"/>
  <c r="AF757" i="1"/>
  <c r="AF1041" i="1"/>
  <c r="AJ1041" i="1" s="1"/>
  <c r="AF793" i="1"/>
  <c r="AJ793" i="1" s="1"/>
  <c r="AF1055" i="1"/>
  <c r="AJ1055" i="1" s="1"/>
  <c r="AF939" i="1"/>
  <c r="AJ939" i="1" s="1"/>
  <c r="AF836" i="1"/>
  <c r="AF1412" i="1"/>
  <c r="AK1412" i="1" s="1"/>
  <c r="AF1190" i="1"/>
  <c r="AF1614" i="1"/>
  <c r="AK1614" i="1" s="1"/>
  <c r="AF1437" i="1"/>
  <c r="AF1231" i="1"/>
  <c r="AJ1231" i="1" s="1"/>
  <c r="AF923" i="1"/>
  <c r="AJ923" i="1" s="1"/>
  <c r="AF2058" i="1"/>
  <c r="AJ2058" i="1" s="1"/>
  <c r="AF1923" i="1"/>
  <c r="AK1923" i="1" s="1"/>
  <c r="AF1787" i="1"/>
  <c r="AK1787" i="1" s="1"/>
  <c r="AF1666" i="1"/>
  <c r="AF1531" i="1"/>
  <c r="AK1531" i="1" s="1"/>
  <c r="AF1292" i="1"/>
  <c r="AJ1292" i="1" s="1"/>
  <c r="AF975" i="1"/>
  <c r="AJ975" i="1" s="1"/>
  <c r="AF1307" i="1"/>
  <c r="AF1018" i="1"/>
  <c r="AK1018" i="1" s="1"/>
  <c r="AF1416" i="1"/>
  <c r="AK1416" i="1" s="1"/>
  <c r="AF1154" i="1"/>
  <c r="AF1608" i="1"/>
  <c r="AK1608" i="1" s="1"/>
  <c r="AF1400" i="1"/>
  <c r="AJ1400" i="1" s="1"/>
  <c r="AF1210" i="1"/>
  <c r="AF807" i="1"/>
  <c r="AK807" i="1" s="1"/>
  <c r="AF1475" i="1"/>
  <c r="AJ1475" i="1" s="1"/>
  <c r="AF1301" i="1"/>
  <c r="AF1120" i="1"/>
  <c r="AK1120" i="1" s="1"/>
  <c r="AF1978" i="1"/>
  <c r="AF1881" i="1"/>
  <c r="AJ1881" i="1" s="1"/>
  <c r="AF1721" i="1"/>
  <c r="AK1721" i="1" s="1"/>
  <c r="AF1607" i="1"/>
  <c r="AF1450" i="1"/>
  <c r="AK1450" i="1" s="1"/>
  <c r="AF1214" i="1"/>
  <c r="AK1214" i="1" s="1"/>
  <c r="AF919" i="1"/>
  <c r="AJ919" i="1" s="1"/>
  <c r="AF1441" i="1"/>
  <c r="AJ1441" i="1" s="1"/>
  <c r="AF1324" i="1"/>
  <c r="AJ1324" i="1" s="1"/>
  <c r="AF1051" i="1"/>
  <c r="AJ1051" i="1" s="1"/>
  <c r="AF1481" i="1"/>
  <c r="AJ1481" i="1" s="1"/>
  <c r="AF1261" i="1"/>
  <c r="AF1033" i="1"/>
  <c r="AK1033" i="1" s="1"/>
  <c r="AF941" i="1"/>
  <c r="AJ941" i="1" s="1"/>
  <c r="AF1485" i="1"/>
  <c r="AK1485" i="1" s="1"/>
  <c r="AF1321" i="1"/>
  <c r="AF1156" i="1"/>
  <c r="AJ1156" i="1" s="1"/>
  <c r="AF910" i="1"/>
  <c r="AK910" i="1" s="1"/>
  <c r="AF1354" i="1"/>
  <c r="AJ1354" i="1" s="1"/>
  <c r="AF1177" i="1"/>
  <c r="AJ1177" i="1" s="1"/>
  <c r="AF1135" i="1"/>
  <c r="AF997" i="1"/>
  <c r="AJ997" i="1" s="1"/>
  <c r="AF854" i="1"/>
  <c r="AK854" i="1" s="1"/>
  <c r="AF913" i="1"/>
  <c r="AK913" i="1" s="1"/>
  <c r="AF890" i="1"/>
  <c r="AF932" i="1"/>
  <c r="AF821" i="1"/>
  <c r="AF1127" i="1"/>
  <c r="AJ1127" i="1" s="1"/>
  <c r="AF976" i="1"/>
  <c r="AJ976" i="1" s="1"/>
  <c r="AF838" i="1"/>
  <c r="AK838" i="1" s="1"/>
  <c r="AF1098" i="1"/>
  <c r="AF907" i="1"/>
  <c r="AJ907" i="1" s="1"/>
  <c r="AF1147" i="1"/>
  <c r="AF1006" i="1"/>
  <c r="AJ1006" i="1" s="1"/>
  <c r="AF1140" i="1"/>
  <c r="AJ1140" i="1" s="1"/>
  <c r="AF1012" i="1"/>
  <c r="AJ1012" i="1" s="1"/>
  <c r="AF888" i="1"/>
  <c r="AJ888" i="1" s="1"/>
  <c r="AF767" i="1"/>
  <c r="AJ767" i="1" s="1"/>
  <c r="AF1365" i="1"/>
  <c r="AJ1365" i="1" s="1"/>
  <c r="AF1117" i="1"/>
  <c r="AJ1117" i="1" s="1"/>
  <c r="AF1566" i="1"/>
  <c r="AJ1566" i="1" s="1"/>
  <c r="AF1343" i="1"/>
  <c r="AF1122" i="1"/>
  <c r="AK1122" i="1" s="1"/>
  <c r="AF827" i="1"/>
  <c r="AF2025" i="1"/>
  <c r="AJ2025" i="1" s="1"/>
  <c r="AF1871" i="1"/>
  <c r="AK1871" i="1" s="1"/>
  <c r="AF1747" i="1"/>
  <c r="AJ1747" i="1" s="1"/>
  <c r="AF1609" i="1"/>
  <c r="AF1422" i="1"/>
  <c r="AK1422" i="1" s="1"/>
  <c r="AF1255" i="1"/>
  <c r="AF1442" i="1"/>
  <c r="AK1442" i="1" s="1"/>
  <c r="AF1220" i="1"/>
  <c r="AJ1220" i="1" s="1"/>
  <c r="AF930" i="1"/>
  <c r="AJ930" i="1" s="1"/>
  <c r="AF1348" i="1"/>
  <c r="AK1348" i="1" s="1"/>
  <c r="AF1067" i="1"/>
  <c r="AJ1067" i="1" s="1"/>
  <c r="AF1564" i="1"/>
  <c r="AF1332" i="1"/>
  <c r="AJ1332" i="1" s="1"/>
  <c r="AF1145" i="1"/>
  <c r="AK1145" i="1" s="1"/>
  <c r="AF1582" i="1"/>
  <c r="AJ1582" i="1" s="1"/>
  <c r="AF1425" i="1"/>
  <c r="AF1265" i="1"/>
  <c r="AF777" i="1"/>
  <c r="AK777" i="1" s="1"/>
  <c r="AF1933" i="1"/>
  <c r="AF1817" i="1"/>
  <c r="AJ1817" i="1" s="1"/>
  <c r="AF1656" i="1"/>
  <c r="AJ1656" i="1" s="1"/>
  <c r="AF1568" i="1"/>
  <c r="AK1568" i="1" s="1"/>
  <c r="AF1389" i="1"/>
  <c r="AK1389" i="1" s="1"/>
  <c r="AF1071" i="1"/>
  <c r="AJ1071" i="1" s="1"/>
  <c r="AF1522" i="1"/>
  <c r="AF1413" i="1"/>
  <c r="AF1232" i="1"/>
  <c r="AF796" i="1"/>
  <c r="AK796" i="1" s="1"/>
  <c r="AF1448" i="1"/>
  <c r="AJ1448" i="1" s="1"/>
  <c r="AF1230" i="1"/>
  <c r="AF819" i="1"/>
  <c r="AK819" i="1" s="1"/>
  <c r="AF1473" i="1"/>
  <c r="AK1473" i="1" s="1"/>
  <c r="AF1317" i="1"/>
  <c r="AJ1317" i="1" s="1"/>
  <c r="AF1150" i="1"/>
  <c r="AK1150" i="1" s="1"/>
  <c r="AF845" i="1"/>
  <c r="AF1346" i="1"/>
  <c r="AK1346" i="1" s="1"/>
  <c r="AF1155" i="1"/>
  <c r="AF1125" i="1"/>
  <c r="AJ1125" i="1" s="1"/>
  <c r="AF994" i="1"/>
  <c r="AK994" i="1" s="1"/>
  <c r="AF844" i="1"/>
  <c r="AK844" i="1" s="1"/>
  <c r="AF900" i="1"/>
  <c r="AJ900" i="1" s="1"/>
  <c r="AF875" i="1"/>
  <c r="AF928" i="1"/>
  <c r="AK928" i="1" s="1"/>
  <c r="AF809" i="1"/>
  <c r="AF1088" i="1"/>
  <c r="AK1088" i="1" s="1"/>
  <c r="AF966" i="1"/>
  <c r="AJ966" i="1" s="1"/>
  <c r="AF816" i="1"/>
  <c r="AF1077" i="1"/>
  <c r="AK1077" i="1" s="1"/>
  <c r="AF902" i="1"/>
  <c r="AF1137" i="1"/>
  <c r="AJ1137" i="1" s="1"/>
  <c r="AF969" i="1"/>
  <c r="AJ969" i="1" s="1"/>
  <c r="AF1119" i="1"/>
  <c r="AJ1119" i="1" s="1"/>
  <c r="AF995" i="1"/>
  <c r="AJ995" i="1" s="1"/>
  <c r="AF883" i="1"/>
  <c r="AJ883" i="1" s="1"/>
  <c r="AF839" i="1"/>
  <c r="AJ839" i="1" s="1"/>
  <c r="AF1349" i="1"/>
  <c r="AK1349" i="1" s="1"/>
  <c r="AF1032" i="1"/>
  <c r="AK1032" i="1" s="1"/>
  <c r="AF1549" i="1"/>
  <c r="AJ1549" i="1" s="1"/>
  <c r="AF1338" i="1"/>
  <c r="AJ1338" i="1" s="1"/>
  <c r="AF1081" i="1"/>
  <c r="AJ1081" i="1" s="1"/>
  <c r="AF800" i="1"/>
  <c r="AF2017" i="1"/>
  <c r="AJ2017" i="1" s="1"/>
  <c r="AF1851" i="1"/>
  <c r="AJ1851" i="1" s="1"/>
  <c r="AF1723" i="1"/>
  <c r="AJ1723" i="1" s="1"/>
  <c r="AF1605" i="1"/>
  <c r="AJ1605" i="1" s="1"/>
  <c r="AF1401" i="1"/>
  <c r="AF1200" i="1"/>
  <c r="AF1411" i="1"/>
  <c r="AJ1411" i="1" s="1"/>
  <c r="AF1206" i="1"/>
  <c r="AF906" i="1"/>
  <c r="AK906" i="1" s="1"/>
  <c r="AF1302" i="1"/>
  <c r="AK1302" i="1" s="1"/>
  <c r="AF1036" i="1"/>
  <c r="AK1036" i="1" s="1"/>
  <c r="AF1551" i="1"/>
  <c r="AJ1551" i="1" s="1"/>
  <c r="AF1327" i="1"/>
  <c r="AJ1327" i="1" s="1"/>
  <c r="AF1072" i="1"/>
  <c r="AJ1072" i="1" s="1"/>
  <c r="AF1573" i="1"/>
  <c r="AJ1573" i="1" s="1"/>
  <c r="AF1420" i="1"/>
  <c r="AF1259" i="1"/>
  <c r="AK1259" i="1" s="1"/>
  <c r="AF2080" i="1"/>
  <c r="AF1925" i="1"/>
  <c r="AK1925" i="1" s="1"/>
  <c r="AF1813" i="1"/>
  <c r="AJ1813" i="1" s="1"/>
  <c r="AF1649" i="1"/>
  <c r="AK1649" i="1" s="1"/>
  <c r="AF1543" i="1"/>
  <c r="AK1543" i="1" s="1"/>
  <c r="AF1383" i="1"/>
  <c r="AF1065" i="1"/>
  <c r="AJ1065" i="1" s="1"/>
  <c r="AF1518" i="1"/>
  <c r="AK1518" i="1" s="1"/>
  <c r="AF1405" i="1"/>
  <c r="AF1219" i="1"/>
  <c r="AJ1219" i="1" s="1"/>
  <c r="AF1581" i="1"/>
  <c r="AK1581" i="1" s="1"/>
  <c r="AF1403" i="1"/>
  <c r="AJ1403" i="1" s="1"/>
  <c r="AF1226" i="1"/>
  <c r="AK1226" i="1" s="1"/>
  <c r="AF810" i="1"/>
  <c r="AF1458" i="1"/>
  <c r="AJ1458" i="1" s="1"/>
  <c r="AF1313" i="1"/>
  <c r="AF1129" i="1"/>
  <c r="AJ1129" i="1" s="1"/>
  <c r="AF763" i="1"/>
  <c r="AJ763" i="1" s="1"/>
  <c r="AF1304" i="1"/>
  <c r="AJ1304" i="1" s="1"/>
  <c r="AF1114" i="1"/>
  <c r="AJ1114" i="1" s="1"/>
  <c r="AF1118" i="1"/>
  <c r="AK1118" i="1" s="1"/>
  <c r="AF984" i="1"/>
  <c r="AK984" i="1" s="1"/>
  <c r="AF826" i="1"/>
  <c r="AJ826" i="1" s="1"/>
  <c r="AF896" i="1"/>
  <c r="AK896" i="1" s="1"/>
  <c r="AF866" i="1"/>
  <c r="AJ866" i="1" s="1"/>
  <c r="AF917" i="1"/>
  <c r="AJ917" i="1" s="1"/>
  <c r="AF798" i="1"/>
  <c r="AJ798" i="1" s="1"/>
  <c r="AF1073" i="1"/>
  <c r="AJ1073" i="1" s="1"/>
  <c r="AF963" i="1"/>
  <c r="AJ963" i="1" s="1"/>
  <c r="AF804" i="1"/>
  <c r="AJ804" i="1" s="1"/>
  <c r="AF1052" i="1"/>
  <c r="AJ1052" i="1" s="1"/>
  <c r="AF874" i="1"/>
  <c r="AK874" i="1" s="1"/>
  <c r="AF1116" i="1"/>
  <c r="AJ1116" i="1" s="1"/>
  <c r="AF943" i="1"/>
  <c r="AJ943" i="1" s="1"/>
  <c r="AF1108" i="1"/>
  <c r="AJ1108" i="1" s="1"/>
  <c r="AF985" i="1"/>
  <c r="AJ985" i="1" s="1"/>
  <c r="AF878" i="1"/>
  <c r="AK878" i="1" s="1"/>
  <c r="AF882" i="1"/>
  <c r="AK882" i="1" s="1"/>
  <c r="AF1334" i="1"/>
  <c r="AJ1334" i="1" s="1"/>
  <c r="AF996" i="1"/>
  <c r="AK996" i="1" s="1"/>
  <c r="AF1526" i="1"/>
  <c r="AJ1526" i="1" s="1"/>
  <c r="AF1318" i="1"/>
  <c r="AK1318" i="1" s="1"/>
  <c r="AF1074" i="1"/>
  <c r="AK1074" i="1" s="1"/>
  <c r="AF2086" i="1"/>
  <c r="AK2086" i="1" s="1"/>
  <c r="AF1996" i="1"/>
  <c r="AJ1996" i="1" s="1"/>
  <c r="AF1847" i="1"/>
  <c r="AK1847" i="1" s="1"/>
  <c r="AF1715" i="1"/>
  <c r="AK1715" i="1" s="1"/>
  <c r="AF1600" i="1"/>
  <c r="AF1397" i="1"/>
  <c r="AJ1397" i="1" s="1"/>
  <c r="AF1181" i="1"/>
  <c r="AK1181" i="1" s="1"/>
  <c r="AF1385" i="1"/>
  <c r="AK1385" i="1" s="1"/>
  <c r="AF1194" i="1"/>
  <c r="AJ1194" i="1" s="1"/>
  <c r="AF887" i="1"/>
  <c r="AF1260" i="1"/>
  <c r="AF987" i="1"/>
  <c r="AJ987" i="1" s="1"/>
  <c r="AF1539" i="1"/>
  <c r="AK1539" i="1" s="1"/>
  <c r="AF1311" i="1"/>
  <c r="AJ1311" i="1" s="1"/>
  <c r="AF1047" i="1"/>
  <c r="AJ1047" i="1" s="1"/>
  <c r="AF1559" i="1"/>
  <c r="AJ1559" i="1" s="1"/>
  <c r="AF1410" i="1"/>
  <c r="AJ1410" i="1" s="1"/>
  <c r="AF1234" i="1"/>
  <c r="AK1234" i="1" s="1"/>
  <c r="AF2044" i="1"/>
  <c r="AF1921" i="1"/>
  <c r="AK1921" i="1" s="1"/>
  <c r="AF1804" i="1"/>
  <c r="AJ1804" i="1" s="1"/>
  <c r="AF1645" i="1"/>
  <c r="AK1645" i="1" s="1"/>
  <c r="AF1538" i="1"/>
  <c r="AK1538" i="1" s="1"/>
  <c r="AF1336" i="1"/>
  <c r="AJ1336" i="1" s="1"/>
  <c r="AF1058" i="1"/>
  <c r="AJ1058" i="1" s="1"/>
  <c r="AF1501" i="1"/>
  <c r="AF1361" i="1"/>
  <c r="AK1361" i="1" s="1"/>
  <c r="AF1211" i="1"/>
  <c r="AJ1211" i="1" s="1"/>
  <c r="AF1541" i="1"/>
  <c r="AK1541" i="1" s="1"/>
  <c r="AF1379" i="1"/>
  <c r="AK1379" i="1" s="1"/>
  <c r="AF1221" i="1"/>
  <c r="AF762" i="1"/>
  <c r="AF1439" i="1"/>
  <c r="AF1240" i="1"/>
  <c r="AK1240" i="1" s="1"/>
  <c r="AF1085" i="1"/>
  <c r="AF1461" i="1"/>
  <c r="AJ1461" i="1" s="1"/>
  <c r="AF1281" i="1"/>
  <c r="AK1281" i="1" s="1"/>
  <c r="AF1024" i="1"/>
  <c r="AK1024" i="1" s="1"/>
  <c r="AF1082" i="1"/>
  <c r="AJ1082" i="1" s="1"/>
  <c r="AF958" i="1"/>
  <c r="AK958" i="1" s="1"/>
  <c r="AF974" i="1"/>
  <c r="AK974" i="1" s="1"/>
  <c r="AF834" i="1"/>
  <c r="AK834" i="1" s="1"/>
  <c r="AF765" i="1"/>
  <c r="AK765" i="1" s="1"/>
  <c r="AF880" i="1"/>
  <c r="AF1183" i="1"/>
  <c r="AJ1183" i="1" s="1"/>
  <c r="AF1048" i="1"/>
  <c r="AJ1048" i="1" s="1"/>
  <c r="AF936" i="1"/>
  <c r="AK936" i="1" s="1"/>
  <c r="AF1178" i="1"/>
  <c r="AF1017" i="1"/>
  <c r="AJ1017" i="1" s="1"/>
  <c r="AF797" i="1"/>
  <c r="AF1091" i="1"/>
  <c r="AJ1091" i="1" s="1"/>
  <c r="AF828" i="1"/>
  <c r="AJ828" i="1" s="1"/>
  <c r="AF1069" i="1"/>
  <c r="AJ1069" i="1" s="1"/>
  <c r="AF959" i="1"/>
  <c r="AJ959" i="1" s="1"/>
  <c r="AF856" i="1"/>
  <c r="AJ856" i="1" s="1"/>
  <c r="AF1463" i="1"/>
  <c r="AK1463" i="1" s="1"/>
  <c r="AF1251" i="1"/>
  <c r="AF1639" i="1"/>
  <c r="AF1493" i="1"/>
  <c r="AF1278" i="1"/>
  <c r="AF1025" i="1"/>
  <c r="AK1025" i="1" s="1"/>
  <c r="AF2070" i="1"/>
  <c r="AF1964" i="1"/>
  <c r="AJ1964" i="1" s="1"/>
  <c r="AF1823" i="1"/>
  <c r="AF1682" i="1"/>
  <c r="AF1545" i="1"/>
  <c r="AJ1545" i="1" s="1"/>
  <c r="AF1364" i="1"/>
  <c r="AF1128" i="1"/>
  <c r="AJ1128" i="1" s="1"/>
  <c r="AF1342" i="1"/>
  <c r="AF1103" i="1"/>
  <c r="AJ1103" i="1" s="1"/>
  <c r="AF1431" i="1"/>
  <c r="AK1431" i="1" s="1"/>
  <c r="AF1215" i="1"/>
  <c r="AK1215" i="1" s="1"/>
  <c r="AF877" i="1"/>
  <c r="AF1491" i="1"/>
  <c r="AJ1491" i="1" s="1"/>
  <c r="AF1271" i="1"/>
  <c r="AK1271" i="1" s="1"/>
  <c r="AF993" i="1"/>
  <c r="AJ993" i="1" s="1"/>
  <c r="AF1515" i="1"/>
  <c r="AJ1515" i="1" s="1"/>
  <c r="AF1357" i="1"/>
  <c r="AJ1357" i="1" s="1"/>
  <c r="AF1180" i="1"/>
  <c r="AK1180" i="1" s="1"/>
  <c r="AF2007" i="1"/>
  <c r="AJ2007" i="1" s="1"/>
  <c r="AF1900" i="1"/>
  <c r="AJ1900" i="1" s="1"/>
  <c r="AF1777" i="1"/>
  <c r="AK1777" i="1" s="1"/>
  <c r="AF1621" i="1"/>
  <c r="AJ1621" i="1" s="1"/>
  <c r="AF1510" i="1"/>
  <c r="AJ1510" i="1" s="1"/>
  <c r="AF1253" i="1"/>
  <c r="AJ1253" i="1" s="1"/>
  <c r="AF1015" i="1"/>
  <c r="AF1488" i="1"/>
  <c r="AK1488" i="1" s="1"/>
  <c r="AF1347" i="1"/>
  <c r="AF1141" i="1"/>
  <c r="AJ1141" i="1" s="1"/>
  <c r="AF1499" i="1"/>
  <c r="AJ1499" i="1" s="1"/>
  <c r="AF1322" i="1"/>
  <c r="AF955" i="1"/>
  <c r="AF977" i="1"/>
  <c r="AF1039" i="1"/>
  <c r="AF1100" i="1"/>
  <c r="AF1131" i="1"/>
  <c r="AF1151" i="1"/>
  <c r="AF1218" i="1"/>
  <c r="AF1264" i="1"/>
  <c r="AF1280" i="1"/>
  <c r="AF1290" i="1"/>
  <c r="AF1299" i="1"/>
  <c r="AF1325" i="1"/>
  <c r="AF1335" i="1"/>
  <c r="AF1344" i="1"/>
  <c r="AF1513" i="1"/>
  <c r="AF1521" i="1"/>
  <c r="AF1594" i="1"/>
  <c r="AF1601" i="1"/>
  <c r="AF1624" i="1"/>
  <c r="AF1636" i="1"/>
  <c r="AF1642" i="1"/>
  <c r="AF1655" i="1"/>
  <c r="AF1667" i="1"/>
  <c r="AF1672" i="1"/>
  <c r="AF1684" i="1"/>
  <c r="AF1695" i="1"/>
  <c r="AF1700" i="1"/>
  <c r="AF1705" i="1"/>
  <c r="AF1710" i="1"/>
  <c r="AF1737" i="1"/>
  <c r="AF1748" i="1"/>
  <c r="AF1758" i="1"/>
  <c r="AF1763" i="1"/>
  <c r="AF1769" i="1"/>
  <c r="AF1773" i="1"/>
  <c r="AF1779" i="1"/>
  <c r="AF1784" i="1"/>
  <c r="AF1790" i="1"/>
  <c r="AF1807" i="1"/>
  <c r="AF1812" i="1"/>
  <c r="AF1825" i="1"/>
  <c r="AF1859" i="1"/>
  <c r="AF1870" i="1"/>
  <c r="AF1915" i="1"/>
  <c r="AF1926" i="1"/>
  <c r="AF1937" i="1"/>
  <c r="AF1946" i="1"/>
  <c r="AF1951" i="1"/>
  <c r="AF1961" i="1"/>
  <c r="AF1967" i="1"/>
  <c r="AF1983" i="1"/>
  <c r="AF2005" i="1"/>
  <c r="AF2067" i="1"/>
  <c r="AF2090" i="1"/>
  <c r="AF2104" i="1"/>
  <c r="AF2118" i="1"/>
  <c r="AF2126" i="1"/>
  <c r="AF2131" i="1"/>
  <c r="AF2135" i="1"/>
  <c r="AF2143" i="1"/>
  <c r="AF2147" i="1"/>
  <c r="AF1192" i="1"/>
  <c r="AF1227" i="1"/>
  <c r="AF1257" i="1"/>
  <c r="AF1309" i="1"/>
  <c r="AF1382" i="1"/>
  <c r="AF1399" i="1"/>
  <c r="AF1408" i="1"/>
  <c r="AF1434" i="1"/>
  <c r="AF1489" i="1"/>
  <c r="AF1537" i="1"/>
  <c r="AF1546" i="1"/>
  <c r="AF1553" i="1"/>
  <c r="AF1574" i="1"/>
  <c r="AF1610" i="1"/>
  <c r="AF1631" i="1"/>
  <c r="AF1650" i="1"/>
  <c r="AF1678" i="1"/>
  <c r="AF1690" i="1"/>
  <c r="AF1717" i="1"/>
  <c r="AF1733" i="1"/>
  <c r="AF1743" i="1"/>
  <c r="AF1754" i="1"/>
  <c r="AF1796" i="1"/>
  <c r="AF1801" i="1"/>
  <c r="AF1830" i="1"/>
  <c r="AF1836" i="1"/>
  <c r="AF1841" i="1"/>
  <c r="AF1854" i="1"/>
  <c r="AF1884" i="1"/>
  <c r="AF1890" i="1"/>
  <c r="AF1894" i="1"/>
  <c r="AF1920" i="1"/>
  <c r="AF1932" i="1"/>
  <c r="AF1942" i="1"/>
  <c r="AF1956" i="1"/>
  <c r="AF1988" i="1"/>
  <c r="AF2000" i="1"/>
  <c r="AF2018" i="1"/>
  <c r="AF2023" i="1"/>
  <c r="AF2045" i="1"/>
  <c r="AF2051" i="1"/>
  <c r="AF2056" i="1"/>
  <c r="AF2061" i="1"/>
  <c r="AF2077" i="1"/>
  <c r="AF2084" i="1"/>
  <c r="AF2095" i="1"/>
  <c r="AF2109" i="1"/>
  <c r="AF2113" i="1"/>
  <c r="AF2139" i="1"/>
  <c r="AF901" i="1"/>
  <c r="AF1021" i="1"/>
  <c r="AF1040" i="1"/>
  <c r="AF1111" i="1"/>
  <c r="AF1143" i="1"/>
  <c r="AF1184" i="1"/>
  <c r="AF1202" i="1"/>
  <c r="AF1238" i="1"/>
  <c r="AF1247" i="1"/>
  <c r="AF1345" i="1"/>
  <c r="AF1355" i="1"/>
  <c r="AF1418" i="1"/>
  <c r="AF1444" i="1"/>
  <c r="AF1507" i="1"/>
  <c r="AF1514" i="1"/>
  <c r="AF1560" i="1"/>
  <c r="AF1567" i="1"/>
  <c r="AF1589" i="1"/>
  <c r="AF1602" i="1"/>
  <c r="AF1618" i="1"/>
  <c r="AF1637" i="1"/>
  <c r="AF1662" i="1"/>
  <c r="AF1673" i="1"/>
  <c r="AF1701" i="1"/>
  <c r="AF1706" i="1"/>
  <c r="AF1711" i="1"/>
  <c r="AF1724" i="1"/>
  <c r="AF1729" i="1"/>
  <c r="AF1749" i="1"/>
  <c r="AF1759" i="1"/>
  <c r="AF1780" i="1"/>
  <c r="AF1791" i="1"/>
  <c r="AF1808" i="1"/>
  <c r="AF1819" i="1"/>
  <c r="AF1848" i="1"/>
  <c r="AF1860" i="1"/>
  <c r="AF1865" i="1"/>
  <c r="AF1878" i="1"/>
  <c r="AF1899" i="1"/>
  <c r="AF1906" i="1"/>
  <c r="AF1911" i="1"/>
  <c r="AF1968" i="1"/>
  <c r="AF1974" i="1"/>
  <c r="AF1994" i="1"/>
  <c r="AF2006" i="1"/>
  <c r="AF2012" i="1"/>
  <c r="AF2030" i="1"/>
  <c r="AF2035" i="1"/>
  <c r="AF2040" i="1"/>
  <c r="AF2073" i="1"/>
  <c r="AF2100" i="1"/>
  <c r="AF2105" i="1"/>
  <c r="AF2122" i="1"/>
  <c r="AF2127" i="1"/>
  <c r="AF2132" i="1"/>
  <c r="AF2144" i="1"/>
  <c r="AF823" i="1"/>
  <c r="AF1050" i="1"/>
  <c r="AF1093" i="1"/>
  <c r="AF1164" i="1"/>
  <c r="AF1258" i="1"/>
  <c r="AF1274" i="1"/>
  <c r="AF1310" i="1"/>
  <c r="AF1366" i="1"/>
  <c r="AF1393" i="1"/>
  <c r="AF1454" i="1"/>
  <c r="AF1490" i="1"/>
  <c r="AF1500" i="1"/>
  <c r="AF1523" i="1"/>
  <c r="AF1554" i="1"/>
  <c r="AF1575" i="1"/>
  <c r="AF1583" i="1"/>
  <c r="AF1596" i="1"/>
  <c r="AF1611" i="1"/>
  <c r="AF1632" i="1"/>
  <c r="AF1644" i="1"/>
  <c r="AF1657" i="1"/>
  <c r="AF1668" i="1"/>
  <c r="AF1696" i="1"/>
  <c r="AF1738" i="1"/>
  <c r="AF1755" i="1"/>
  <c r="AF1764" i="1"/>
  <c r="AF1770" i="1"/>
  <c r="AF1786" i="1"/>
  <c r="AF1831" i="1"/>
  <c r="AF1837" i="1"/>
  <c r="AF1842" i="1"/>
  <c r="AF1855" i="1"/>
  <c r="AF1872" i="1"/>
  <c r="AF1885" i="1"/>
  <c r="AF1916" i="1"/>
  <c r="AF1927" i="1"/>
  <c r="AF1938" i="1"/>
  <c r="AF1947" i="1"/>
  <c r="AF1952" i="1"/>
  <c r="AF1957" i="1"/>
  <c r="AF1962" i="1"/>
  <c r="AF1984" i="1"/>
  <c r="AF1989" i="1"/>
  <c r="AF2024" i="1"/>
  <c r="AF2052" i="1"/>
  <c r="AF2057" i="1"/>
  <c r="AF2068" i="1"/>
  <c r="AF2085" i="1"/>
  <c r="AF2091" i="1"/>
  <c r="AF2096" i="1"/>
  <c r="AF2110" i="1"/>
  <c r="AF2114" i="1"/>
  <c r="AF2119" i="1"/>
  <c r="AF926" i="1"/>
  <c r="AF991" i="1"/>
  <c r="AF1124" i="1"/>
  <c r="AF1213" i="1"/>
  <c r="AF1293" i="1"/>
  <c r="AF1319" i="1"/>
  <c r="AF1409" i="1"/>
  <c r="AF1464" i="1"/>
  <c r="AF1482" i="1"/>
  <c r="AF1547" i="1"/>
  <c r="AF1590" i="1"/>
  <c r="AF1603" i="1"/>
  <c r="AF1626" i="1"/>
  <c r="AF1638" i="1"/>
  <c r="AF1651" i="1"/>
  <c r="AF1679" i="1"/>
  <c r="AF1686" i="1"/>
  <c r="AF1707" i="1"/>
  <c r="AF1712" i="1"/>
  <c r="AF1718" i="1"/>
  <c r="AF1734" i="1"/>
  <c r="AF1744" i="1"/>
  <c r="AF1750" i="1"/>
  <c r="AF1792" i="1"/>
  <c r="AF1797" i="1"/>
  <c r="AF1803" i="1"/>
  <c r="AF1809" i="1"/>
  <c r="AF1814" i="1"/>
  <c r="AF1820" i="1"/>
  <c r="AF1826" i="1"/>
  <c r="AF1866" i="1"/>
  <c r="AF1891" i="1"/>
  <c r="AF1895" i="1"/>
  <c r="AF1907" i="1"/>
  <c r="AF1912" i="1"/>
  <c r="AF1943" i="1"/>
  <c r="AF1979" i="1"/>
  <c r="AF1995" i="1"/>
  <c r="AF2001" i="1"/>
  <c r="AF2013" i="1"/>
  <c r="AF2019" i="1"/>
  <c r="AF2047" i="1"/>
  <c r="AF2063" i="1"/>
  <c r="AF2079" i="1"/>
  <c r="AF2101" i="1"/>
  <c r="AF2123" i="1"/>
  <c r="AF2136" i="1"/>
  <c r="AF1064" i="1"/>
  <c r="AF1095" i="1"/>
  <c r="AF1196" i="1"/>
  <c r="AF1222" i="1"/>
  <c r="AF1294" i="1"/>
  <c r="AF1330" i="1"/>
  <c r="AF1377" i="1"/>
  <c r="AF1429" i="1"/>
  <c r="AF1438" i="1"/>
  <c r="AF1548" i="1"/>
  <c r="AF1598" i="1"/>
  <c r="AF1613" i="1"/>
  <c r="AF1646" i="1"/>
  <c r="AF1669" i="1"/>
  <c r="AF1687" i="1"/>
  <c r="AF1713" i="1"/>
  <c r="AF1719" i="1"/>
  <c r="AF1726" i="1"/>
  <c r="AF1735" i="1"/>
  <c r="AF1745" i="1"/>
  <c r="AF1760" i="1"/>
  <c r="AF1766" i="1"/>
  <c r="AF1782" i="1"/>
  <c r="AF1793" i="1"/>
  <c r="AF1815" i="1"/>
  <c r="AF1856" i="1"/>
  <c r="AF1867" i="1"/>
  <c r="AF1908" i="1"/>
  <c r="AF1939" i="1"/>
  <c r="AF1944" i="1"/>
  <c r="AF1980" i="1"/>
  <c r="AF2014" i="1"/>
  <c r="AF2020" i="1"/>
  <c r="AF2048" i="1"/>
  <c r="AF2064" i="1"/>
  <c r="AF2087" i="1"/>
  <c r="AF2102" i="1"/>
  <c r="AF2111" i="1"/>
  <c r="AF2120" i="1"/>
  <c r="AF2133" i="1"/>
  <c r="AF2145" i="1"/>
  <c r="AF792" i="1"/>
  <c r="AF872" i="1"/>
  <c r="AF1242" i="1"/>
  <c r="AF1269" i="1"/>
  <c r="AF1340" i="1"/>
  <c r="AF1387" i="1"/>
  <c r="AF1404" i="1"/>
  <c r="AF1484" i="1"/>
  <c r="AF1503" i="1"/>
  <c r="AF1525" i="1"/>
  <c r="AF1533" i="1"/>
  <c r="AF1542" i="1"/>
  <c r="AF1556" i="1"/>
  <c r="AF1628" i="1"/>
  <c r="AF1634" i="1"/>
  <c r="AF1640" i="1"/>
  <c r="AF1652" i="1"/>
  <c r="AF1664" i="1"/>
  <c r="AF1675" i="1"/>
  <c r="AF1681" i="1"/>
  <c r="AF1708" i="1"/>
  <c r="AF1740" i="1"/>
  <c r="AF1756" i="1"/>
  <c r="AF1776" i="1"/>
  <c r="AF1788" i="1"/>
  <c r="AF1810" i="1"/>
  <c r="AF1822" i="1"/>
  <c r="AF1839" i="1"/>
  <c r="AF1844" i="1"/>
  <c r="AF1850" i="1"/>
  <c r="AF1862" i="1"/>
  <c r="AF1874" i="1"/>
  <c r="AF1880" i="1"/>
  <c r="AF1892" i="1"/>
  <c r="AF1902" i="1"/>
  <c r="AF1929" i="1"/>
  <c r="AF1935" i="1"/>
  <c r="AF1959" i="1"/>
  <c r="AF1986" i="1"/>
  <c r="AF1991" i="1"/>
  <c r="AF1997" i="1"/>
  <c r="AF2002" i="1"/>
  <c r="AF2009" i="1"/>
  <c r="AF2032" i="1"/>
  <c r="AF2042" i="1"/>
  <c r="AF2054" i="1"/>
  <c r="AF2059" i="1"/>
  <c r="AF2093" i="1"/>
  <c r="AF2107" i="1"/>
  <c r="AF2116" i="1"/>
  <c r="AF2124" i="1"/>
  <c r="AF2129" i="1"/>
  <c r="AF2137" i="1"/>
  <c r="AF2141" i="1"/>
  <c r="AF942" i="1"/>
  <c r="AF1026" i="1"/>
  <c r="AF1149" i="1"/>
  <c r="AF1159" i="1"/>
  <c r="AF1243" i="1"/>
  <c r="AF1370" i="1"/>
  <c r="AF1388" i="1"/>
  <c r="AF1440" i="1"/>
  <c r="AF1449" i="1"/>
  <c r="AF1468" i="1"/>
  <c r="AF1477" i="1"/>
  <c r="AF1511" i="1"/>
  <c r="AF1550" i="1"/>
  <c r="AF1557" i="1"/>
  <c r="AF1579" i="1"/>
  <c r="AF1615" i="1"/>
  <c r="AF1622" i="1"/>
  <c r="AF1629" i="1"/>
  <c r="AF1635" i="1"/>
  <c r="AF1665" i="1"/>
  <c r="AF1676" i="1"/>
  <c r="AF1704" i="1"/>
  <c r="AF1709" i="1"/>
  <c r="AF1727" i="1"/>
  <c r="AF1736" i="1"/>
  <c r="AF1741" i="1"/>
  <c r="AF1746" i="1"/>
  <c r="AF1761" i="1"/>
  <c r="AF1772" i="1"/>
  <c r="AF1794" i="1"/>
  <c r="AF1799" i="1"/>
  <c r="AF1811" i="1"/>
  <c r="AF1840" i="1"/>
  <c r="AF1845" i="1"/>
  <c r="AF1863" i="1"/>
  <c r="AF1888" i="1"/>
  <c r="AF1903" i="1"/>
  <c r="AF1909" i="1"/>
  <c r="AF1930" i="1"/>
  <c r="AF1945" i="1"/>
  <c r="AF1965" i="1"/>
  <c r="AF2021" i="1"/>
  <c r="AF2033" i="1"/>
  <c r="AF2038" i="1"/>
  <c r="AF2043" i="1"/>
  <c r="AF2112" i="1"/>
  <c r="AF2117" i="1"/>
  <c r="AF2130" i="1"/>
  <c r="AF2138" i="1"/>
  <c r="AF2142" i="1"/>
  <c r="AF2146" i="1"/>
  <c r="AF864" i="1"/>
  <c r="AF1046" i="1"/>
  <c r="AF1089" i="1"/>
  <c r="AF1208" i="1"/>
  <c r="AF1217" i="1"/>
  <c r="AF1263" i="1"/>
  <c r="AF1270" i="1"/>
  <c r="AF1279" i="1"/>
  <c r="AF1289" i="1"/>
  <c r="AF1315" i="1"/>
  <c r="AF1459" i="1"/>
  <c r="AF1505" i="1"/>
  <c r="AF1527" i="1"/>
  <c r="AF1544" i="1"/>
  <c r="AF1572" i="1"/>
  <c r="AF1593" i="1"/>
  <c r="AF1641" i="1"/>
  <c r="AF1648" i="1"/>
  <c r="AF1671" i="1"/>
  <c r="AF1683" i="1"/>
  <c r="AF1689" i="1"/>
  <c r="AF1694" i="1"/>
  <c r="AF1699" i="1"/>
  <c r="AF1753" i="1"/>
  <c r="AF1757" i="1"/>
  <c r="AF1768" i="1"/>
  <c r="AF1778" i="1"/>
  <c r="AF1789" i="1"/>
  <c r="AF1806" i="1"/>
  <c r="AF1824" i="1"/>
  <c r="AF1834" i="1"/>
  <c r="AF1852" i="1"/>
  <c r="AF1858" i="1"/>
  <c r="AF1869" i="1"/>
  <c r="AF1882" i="1"/>
  <c r="AF1893" i="1"/>
  <c r="AF1914" i="1"/>
  <c r="AF1919" i="1"/>
  <c r="AF1936" i="1"/>
  <c r="AF1960" i="1"/>
  <c r="AF1982" i="1"/>
  <c r="AF1987" i="1"/>
  <c r="AF1998" i="1"/>
  <c r="AF2004" i="1"/>
  <c r="AF2010" i="1"/>
  <c r="AF2016" i="1"/>
  <c r="AF2055" i="1"/>
  <c r="AF2060" i="1"/>
  <c r="AF2076" i="1"/>
  <c r="AF2089" i="1"/>
  <c r="AF2094" i="1"/>
  <c r="AF2108" i="1"/>
  <c r="AF2121" i="1"/>
  <c r="AF2125" i="1"/>
  <c r="AF2134" i="1"/>
  <c r="AF830" i="1"/>
  <c r="AF1171" i="1"/>
  <c r="AF1191" i="1"/>
  <c r="AF1371" i="1"/>
  <c r="AF1398" i="1"/>
  <c r="AF1424" i="1"/>
  <c r="AF1469" i="1"/>
  <c r="AF1478" i="1"/>
  <c r="AF1536" i="1"/>
  <c r="AF1558" i="1"/>
  <c r="AF1565" i="1"/>
  <c r="AF1580" i="1"/>
  <c r="AF1587" i="1"/>
  <c r="AF1616" i="1"/>
  <c r="AF1661" i="1"/>
  <c r="AF1677" i="1"/>
  <c r="AF1716" i="1"/>
  <c r="AF1722" i="1"/>
  <c r="AF1728" i="1"/>
  <c r="AF1732" i="1"/>
  <c r="AF1742" i="1"/>
  <c r="AF1795" i="1"/>
  <c r="AF1800" i="1"/>
  <c r="AF1818" i="1"/>
  <c r="AF1829" i="1"/>
  <c r="AF1846" i="1"/>
  <c r="AF1864" i="1"/>
  <c r="AF1876" i="1"/>
  <c r="AF1898" i="1"/>
  <c r="AF1904" i="1"/>
  <c r="AF1910" i="1"/>
  <c r="AF1941" i="1"/>
  <c r="AF1973" i="1"/>
  <c r="AF1977" i="1"/>
  <c r="AF1993" i="1"/>
  <c r="AF2022" i="1"/>
  <c r="AF2028" i="1"/>
  <c r="AF2034" i="1"/>
  <c r="AF2039" i="1"/>
  <c r="AF2050" i="1"/>
  <c r="AF2072" i="1"/>
  <c r="AF2083" i="1"/>
  <c r="AF2099" i="1"/>
  <c r="AF1179" i="1"/>
  <c r="AF1339" i="1"/>
  <c r="AF1350" i="1"/>
  <c r="AF1532" i="1"/>
  <c r="AF1576" i="1"/>
  <c r="AF1606" i="1"/>
  <c r="AF1783" i="1"/>
  <c r="AF1833" i="1"/>
  <c r="AF1843" i="1"/>
  <c r="AF1940" i="1"/>
  <c r="AF2015" i="1"/>
  <c r="AF2065" i="1"/>
  <c r="AF2074" i="1"/>
  <c r="AF2149" i="1"/>
  <c r="AF2153" i="1"/>
  <c r="AF2157" i="1"/>
  <c r="AF2166" i="1"/>
  <c r="AF2170" i="1"/>
  <c r="AF2175" i="1"/>
  <c r="AF2180" i="1"/>
  <c r="AF2192" i="1"/>
  <c r="AF2197" i="1"/>
  <c r="AF2201" i="1"/>
  <c r="AF2214" i="1"/>
  <c r="AF2218" i="1"/>
  <c r="AF2223" i="1"/>
  <c r="AF2232" i="1"/>
  <c r="AF2236" i="1"/>
  <c r="AF2247" i="1"/>
  <c r="AF2251" i="1"/>
  <c r="AF2255" i="1"/>
  <c r="AF2260" i="1"/>
  <c r="AF2297" i="1"/>
  <c r="AF2301" i="1"/>
  <c r="AF2306" i="1"/>
  <c r="AF2315" i="1"/>
  <c r="AF2348" i="1"/>
  <c r="AF2354" i="1"/>
  <c r="AF2372" i="1"/>
  <c r="AF2395" i="1"/>
  <c r="AF2408" i="1"/>
  <c r="AF2413" i="1"/>
  <c r="AF2417" i="1"/>
  <c r="AF2421" i="1"/>
  <c r="AF2439" i="1"/>
  <c r="AF2452" i="1"/>
  <c r="AF2456" i="1"/>
  <c r="AF2461" i="1"/>
  <c r="AF2465" i="1"/>
  <c r="AF2469" i="1"/>
  <c r="AF2473" i="1"/>
  <c r="AF2478" i="1"/>
  <c r="AF2483" i="1"/>
  <c r="AF2497" i="1"/>
  <c r="AF2501" i="1"/>
  <c r="AF2511" i="1"/>
  <c r="AF2516" i="1"/>
  <c r="AF2546" i="1"/>
  <c r="AF2562" i="1"/>
  <c r="AF2571" i="1"/>
  <c r="AF2575" i="1"/>
  <c r="AF1076" i="1"/>
  <c r="AF1693" i="1"/>
  <c r="AF1702" i="1"/>
  <c r="AF1913" i="1"/>
  <c r="AF1922" i="1"/>
  <c r="AF1969" i="1"/>
  <c r="AF2026" i="1"/>
  <c r="AF2036" i="1"/>
  <c r="AF2140" i="1"/>
  <c r="AF2161" i="1"/>
  <c r="AF2242" i="1"/>
  <c r="AF2270" i="1"/>
  <c r="AF2274" i="1"/>
  <c r="AF2278" i="1"/>
  <c r="AF2283" i="1"/>
  <c r="AF2288" i="1"/>
  <c r="AF2292" i="1"/>
  <c r="AF2311" i="1"/>
  <c r="AF2325" i="1"/>
  <c r="AF2335" i="1"/>
  <c r="AF2340" i="1"/>
  <c r="AF2344" i="1"/>
  <c r="AF2363" i="1"/>
  <c r="AF2367" i="1"/>
  <c r="AF2377" i="1"/>
  <c r="AF2381" i="1"/>
  <c r="AF2386" i="1"/>
  <c r="AF2400" i="1"/>
  <c r="AF2429" i="1"/>
  <c r="AF2434" i="1"/>
  <c r="AF2448" i="1"/>
  <c r="AF2488" i="1"/>
  <c r="AF2525" i="1"/>
  <c r="AF2534" i="1"/>
  <c r="AF2542" i="1"/>
  <c r="AF2550" i="1"/>
  <c r="AF2554" i="1"/>
  <c r="AF2558" i="1"/>
  <c r="AF2567" i="1"/>
  <c r="AF1419" i="1"/>
  <c r="AF1805" i="1"/>
  <c r="AF2075" i="1"/>
  <c r="AF2103" i="1"/>
  <c r="AF2150" i="1"/>
  <c r="AF2171" i="1"/>
  <c r="AF2184" i="1"/>
  <c r="AF2188" i="1"/>
  <c r="AF2202" i="1"/>
  <c r="AF2206" i="1"/>
  <c r="AF2211" i="1"/>
  <c r="AF2219" i="1"/>
  <c r="AF2224" i="1"/>
  <c r="AF2229" i="1"/>
  <c r="AF2237" i="1"/>
  <c r="AF2248" i="1"/>
  <c r="AF2252" i="1"/>
  <c r="AF2256" i="1"/>
  <c r="AF2261" i="1"/>
  <c r="AF2265" i="1"/>
  <c r="AF2307" i="1"/>
  <c r="AF2316" i="1"/>
  <c r="AF2320" i="1"/>
  <c r="AF2330" i="1"/>
  <c r="AF2349" i="1"/>
  <c r="AF2359" i="1"/>
  <c r="AF2396" i="1"/>
  <c r="AF2409" i="1"/>
  <c r="AF2414" i="1"/>
  <c r="AF2425" i="1"/>
  <c r="AF2440" i="1"/>
  <c r="AF2444" i="1"/>
  <c r="AF2462" i="1"/>
  <c r="AF2479" i="1"/>
  <c r="AF2493" i="1"/>
  <c r="AF2498" i="1"/>
  <c r="AF2502" i="1"/>
  <c r="AF2507" i="1"/>
  <c r="AF2512" i="1"/>
  <c r="AF2530" i="1"/>
  <c r="AF2538" i="1"/>
  <c r="AF2563" i="1"/>
  <c r="AF962" i="1"/>
  <c r="AF1620" i="1"/>
  <c r="AF1714" i="1"/>
  <c r="AF1775" i="1"/>
  <c r="AF1816" i="1"/>
  <c r="AF1886" i="1"/>
  <c r="AF2008" i="1"/>
  <c r="AF2154" i="1"/>
  <c r="AF2158" i="1"/>
  <c r="AF2162" i="1"/>
  <c r="AF2167" i="1"/>
  <c r="AF2176" i="1"/>
  <c r="AF2193" i="1"/>
  <c r="AF2198" i="1"/>
  <c r="AF2215" i="1"/>
  <c r="AF2233" i="1"/>
  <c r="AF2243" i="1"/>
  <c r="AF2279" i="1"/>
  <c r="AF2284" i="1"/>
  <c r="AF2293" i="1"/>
  <c r="AF2298" i="1"/>
  <c r="AF2302" i="1"/>
  <c r="AF2336" i="1"/>
  <c r="AF2341" i="1"/>
  <c r="AF2345" i="1"/>
  <c r="AF2355" i="1"/>
  <c r="AF2364" i="1"/>
  <c r="AF2368" i="1"/>
  <c r="AF2373" i="1"/>
  <c r="AF2387" i="1"/>
  <c r="AF2391" i="1"/>
  <c r="AF2401" i="1"/>
  <c r="AF2405" i="1"/>
  <c r="AF2418" i="1"/>
  <c r="AF2430" i="1"/>
  <c r="AF2435" i="1"/>
  <c r="AF2449" i="1"/>
  <c r="AF2453" i="1"/>
  <c r="AF2457" i="1"/>
  <c r="AF2466" i="1"/>
  <c r="AF2484" i="1"/>
  <c r="AF2517" i="1"/>
  <c r="AF2521" i="1"/>
  <c r="AF2543" i="1"/>
  <c r="AF2547" i="1"/>
  <c r="AF2559" i="1"/>
  <c r="AF2576" i="1"/>
  <c r="AF2580" i="1"/>
  <c r="AF1104" i="1"/>
  <c r="AF1138" i="1"/>
  <c r="AF1378" i="1"/>
  <c r="AF1571" i="1"/>
  <c r="AF1688" i="1"/>
  <c r="AF1697" i="1"/>
  <c r="AF1838" i="1"/>
  <c r="AF1897" i="1"/>
  <c r="AF1954" i="1"/>
  <c r="AF1963" i="1"/>
  <c r="AF2088" i="1"/>
  <c r="AF2097" i="1"/>
  <c r="AF2106" i="1"/>
  <c r="AF2155" i="1"/>
  <c r="AF2159" i="1"/>
  <c r="AF2168" i="1"/>
  <c r="AF2173" i="1"/>
  <c r="AF2199" i="1"/>
  <c r="AF2208" i="1"/>
  <c r="AF2212" i="1"/>
  <c r="AF2226" i="1"/>
  <c r="AF2230" i="1"/>
  <c r="AF2234" i="1"/>
  <c r="AF2258" i="1"/>
  <c r="AF2267" i="1"/>
  <c r="AF2285" i="1"/>
  <c r="AF2303" i="1"/>
  <c r="AF2308" i="1"/>
  <c r="AF2313" i="1"/>
  <c r="AF2327" i="1"/>
  <c r="AF2342" i="1"/>
  <c r="AF2351" i="1"/>
  <c r="AF2360" i="1"/>
  <c r="AF2365" i="1"/>
  <c r="AF2369" i="1"/>
  <c r="AF2374" i="1"/>
  <c r="AF2383" i="1"/>
  <c r="AF2392" i="1"/>
  <c r="AF2398" i="1"/>
  <c r="AF2406" i="1"/>
  <c r="AF2415" i="1"/>
  <c r="AF2419" i="1"/>
  <c r="AF2454" i="1"/>
  <c r="AF2463" i="1"/>
  <c r="AF2467" i="1"/>
  <c r="AF2475" i="1"/>
  <c r="AF2504" i="1"/>
  <c r="AF2522" i="1"/>
  <c r="AF2527" i="1"/>
  <c r="AF2532" i="1"/>
  <c r="AF2540" i="1"/>
  <c r="AF2552" i="1"/>
  <c r="AF2573" i="1"/>
  <c r="AF2577" i="1"/>
  <c r="AF1003" i="1"/>
  <c r="AF1014" i="1"/>
  <c r="AF1106" i="1"/>
  <c r="AF1233" i="1"/>
  <c r="AF1314" i="1"/>
  <c r="AF1563" i="1"/>
  <c r="AF1584" i="1"/>
  <c r="AF1658" i="1"/>
  <c r="AF1730" i="1"/>
  <c r="AF1861" i="1"/>
  <c r="AF1928" i="1"/>
  <c r="AF1948" i="1"/>
  <c r="AF1975" i="1"/>
  <c r="AF2053" i="1"/>
  <c r="AF2152" i="1"/>
  <c r="AF2169" i="1"/>
  <c r="AF2174" i="1"/>
  <c r="AF2209" i="1"/>
  <c r="AF2213" i="1"/>
  <c r="AF2222" i="1"/>
  <c r="AF2231" i="1"/>
  <c r="AF2235" i="1"/>
  <c r="AF2240" i="1"/>
  <c r="AF2254" i="1"/>
  <c r="AF2259" i="1"/>
  <c r="AF2286" i="1"/>
  <c r="AF2290" i="1"/>
  <c r="AF2314" i="1"/>
  <c r="AF2323" i="1"/>
  <c r="AF2333" i="1"/>
  <c r="AF2366" i="1"/>
  <c r="AF2380" i="1"/>
  <c r="AF2403" i="1"/>
  <c r="AF2407" i="1"/>
  <c r="AF2416" i="1"/>
  <c r="AF2420" i="1"/>
  <c r="AF2438" i="1"/>
  <c r="AF2451" i="1"/>
  <c r="AF2455" i="1"/>
  <c r="AF2464" i="1"/>
  <c r="AF2468" i="1"/>
  <c r="AF2472" i="1"/>
  <c r="AF2491" i="1"/>
  <c r="AF2496" i="1"/>
  <c r="AF2500" i="1"/>
  <c r="AF2510" i="1"/>
  <c r="AF2515" i="1"/>
  <c r="AF2519" i="1"/>
  <c r="AF2523" i="1"/>
  <c r="AF2541" i="1"/>
  <c r="AF2553" i="1"/>
  <c r="AF2561" i="1"/>
  <c r="AF2566" i="1"/>
  <c r="AF2570" i="1"/>
  <c r="AF2574" i="1"/>
  <c r="AF2578" i="1"/>
  <c r="AF2583" i="1"/>
  <c r="AF1474" i="1"/>
  <c r="AF1519" i="1"/>
  <c r="AF1720" i="1"/>
  <c r="AF1771" i="1"/>
  <c r="AF1832" i="1"/>
  <c r="AF1985" i="1"/>
  <c r="AF2081" i="1"/>
  <c r="AF2128" i="1"/>
  <c r="AF2148" i="1"/>
  <c r="AF2160" i="1"/>
  <c r="AF2165" i="1"/>
  <c r="AF2179" i="1"/>
  <c r="AF2183" i="1"/>
  <c r="AF2187" i="1"/>
  <c r="AF2191" i="1"/>
  <c r="AF2196" i="1"/>
  <c r="AF2200" i="1"/>
  <c r="AF2205" i="1"/>
  <c r="AF2246" i="1"/>
  <c r="AF2269" i="1"/>
  <c r="AF2277" i="1"/>
  <c r="AF2282" i="1"/>
  <c r="AF2296" i="1"/>
  <c r="AF2305" i="1"/>
  <c r="AF2310" i="1"/>
  <c r="AF2319" i="1"/>
  <c r="AF2343" i="1"/>
  <c r="AF2353" i="1"/>
  <c r="AF2358" i="1"/>
  <c r="AF2371" i="1"/>
  <c r="AF2376" i="1"/>
  <c r="AF2394" i="1"/>
  <c r="AF2399" i="1"/>
  <c r="AF2412" i="1"/>
  <c r="AF2424" i="1"/>
  <c r="AF2433" i="1"/>
  <c r="AF2460" i="1"/>
  <c r="AF2477" i="1"/>
  <c r="AF2482" i="1"/>
  <c r="AF2487" i="1"/>
  <c r="AF2529" i="1"/>
  <c r="AF2533" i="1"/>
  <c r="AF2545" i="1"/>
  <c r="AF2549" i="1"/>
  <c r="AF1305" i="1"/>
  <c r="AF1360" i="1"/>
  <c r="AF1394" i="1"/>
  <c r="AF1509" i="1"/>
  <c r="AF1585" i="1"/>
  <c r="AF1659" i="1"/>
  <c r="AF1692" i="1"/>
  <c r="AF1731" i="1"/>
  <c r="AF1752" i="1"/>
  <c r="AF1873" i="1"/>
  <c r="AF1901" i="1"/>
  <c r="AF1949" i="1"/>
  <c r="AF1958" i="1"/>
  <c r="AF1976" i="1"/>
  <c r="AF2092" i="1"/>
  <c r="AF2210" i="1"/>
  <c r="AF2228" i="1"/>
  <c r="AF2241" i="1"/>
  <c r="AF2264" i="1"/>
  <c r="AF2273" i="1"/>
  <c r="AF2287" i="1"/>
  <c r="AF2291" i="1"/>
  <c r="AF2324" i="1"/>
  <c r="AF2329" i="1"/>
  <c r="AF2334" i="1"/>
  <c r="AF2339" i="1"/>
  <c r="AF2362" i="1"/>
  <c r="AF2385" i="1"/>
  <c r="AF2390" i="1"/>
  <c r="AF2404" i="1"/>
  <c r="AF2428" i="1"/>
  <c r="AF2443" i="1"/>
  <c r="AF2447" i="1"/>
  <c r="AF2492" i="1"/>
  <c r="AF2506" i="1"/>
  <c r="AF2520" i="1"/>
  <c r="AF2524" i="1"/>
  <c r="AF2537" i="1"/>
  <c r="AF2557" i="1"/>
  <c r="AF2579" i="1"/>
  <c r="AF881" i="1"/>
  <c r="AF1971" i="1"/>
  <c r="AF2069" i="1"/>
  <c r="AF2178" i="1"/>
  <c r="AF2207" i="1"/>
  <c r="AF2239" i="1"/>
  <c r="AF2281" i="1"/>
  <c r="AF2289" i="1"/>
  <c r="AF2370" i="1"/>
  <c r="AF2471" i="1"/>
  <c r="AF2480" i="1"/>
  <c r="AF2526" i="1"/>
  <c r="AF2568" i="1"/>
  <c r="AF2584" i="1"/>
  <c r="AF2589" i="1"/>
  <c r="AF2594" i="1"/>
  <c r="AF2615" i="1"/>
  <c r="AF2619" i="1"/>
  <c r="AF2623" i="1"/>
  <c r="AF2633" i="1"/>
  <c r="AF2637" i="1"/>
  <c r="AF2641" i="1"/>
  <c r="AF2649" i="1"/>
  <c r="AF2653" i="1"/>
  <c r="AF2662" i="1"/>
  <c r="AF2696" i="1"/>
  <c r="AF2704" i="1"/>
  <c r="AF2708" i="1"/>
  <c r="AF2712" i="1"/>
  <c r="AF2721" i="1"/>
  <c r="AF2735" i="1"/>
  <c r="AF2740" i="1"/>
  <c r="AF2753" i="1"/>
  <c r="AF2598" i="1"/>
  <c r="AF2612" i="1"/>
  <c r="AF2645" i="1"/>
  <c r="AF2670" i="1"/>
  <c r="AF2678" i="1"/>
  <c r="AF2745" i="1"/>
  <c r="AF2692" i="1"/>
  <c r="AF2754" i="1"/>
  <c r="AF2742" i="1"/>
  <c r="AF2596" i="1"/>
  <c r="AF2635" i="1"/>
  <c r="AF2664" i="1"/>
  <c r="AF2581" i="1"/>
  <c r="AF2714" i="1"/>
  <c r="AF2751" i="1"/>
  <c r="AF1562" i="1"/>
  <c r="AF1849" i="1"/>
  <c r="AF2185" i="1"/>
  <c r="AF2216" i="1"/>
  <c r="AF2249" i="1"/>
  <c r="AF2257" i="1"/>
  <c r="AF2321" i="1"/>
  <c r="AF2338" i="1"/>
  <c r="AF2346" i="1"/>
  <c r="AF2432" i="1"/>
  <c r="AF2441" i="1"/>
  <c r="AF2503" i="1"/>
  <c r="AF2518" i="1"/>
  <c r="AF2658" i="1"/>
  <c r="AF2666" i="1"/>
  <c r="AF2716" i="1"/>
  <c r="AF2717" i="1"/>
  <c r="AF2741" i="1"/>
  <c r="AF2718" i="1"/>
  <c r="AF2643" i="1"/>
  <c r="AF2204" i="1"/>
  <c r="AF2294" i="1"/>
  <c r="AF2375" i="1"/>
  <c r="AF2600" i="1"/>
  <c r="AF2631" i="1"/>
  <c r="AF2656" i="1"/>
  <c r="AF2680" i="1"/>
  <c r="AF2747" i="1"/>
  <c r="AF2669" i="1"/>
  <c r="AF2049" i="1"/>
  <c r="AF2163" i="1"/>
  <c r="AF2225" i="1"/>
  <c r="AF2266" i="1"/>
  <c r="AF2379" i="1"/>
  <c r="AF2388" i="1"/>
  <c r="AF2411" i="1"/>
  <c r="AF2495" i="1"/>
  <c r="AF2535" i="1"/>
  <c r="AF2555" i="1"/>
  <c r="AF2569" i="1"/>
  <c r="AF2595" i="1"/>
  <c r="AF2602" i="1"/>
  <c r="AF2607" i="1"/>
  <c r="AF2624" i="1"/>
  <c r="AF2629" i="1"/>
  <c r="AF2634" i="1"/>
  <c r="AF2654" i="1"/>
  <c r="AF2674" i="1"/>
  <c r="AF2683" i="1"/>
  <c r="AF2687" i="1"/>
  <c r="AF2701" i="1"/>
  <c r="AF2722" i="1"/>
  <c r="AF2727" i="1"/>
  <c r="AF2731" i="1"/>
  <c r="AF2736" i="1"/>
  <c r="AF2749" i="1"/>
  <c r="AF2450" i="1"/>
  <c r="AF2528" i="1"/>
  <c r="AF2548" i="1"/>
  <c r="AF2585" i="1"/>
  <c r="AF2590" i="1"/>
  <c r="AF2663" i="1"/>
  <c r="AF2705" i="1"/>
  <c r="AF2723" i="1"/>
  <c r="AF2755" i="1"/>
  <c r="AF2621" i="1"/>
  <c r="AF2689" i="1"/>
  <c r="AF2733" i="1"/>
  <c r="AF2151" i="1"/>
  <c r="AF2350" i="1"/>
  <c r="AF2628" i="1"/>
  <c r="AF2677" i="1"/>
  <c r="AF2748" i="1"/>
  <c r="AF1828" i="1"/>
  <c r="AF1918" i="1"/>
  <c r="AF2071" i="1"/>
  <c r="AF2115" i="1"/>
  <c r="AF2156" i="1"/>
  <c r="AF2172" i="1"/>
  <c r="AF2186" i="1"/>
  <c r="AF2194" i="1"/>
  <c r="AF2217" i="1"/>
  <c r="AF2250" i="1"/>
  <c r="AF2275" i="1"/>
  <c r="AF2299" i="1"/>
  <c r="AF2322" i="1"/>
  <c r="AF2331" i="1"/>
  <c r="AF2347" i="1"/>
  <c r="AF2356" i="1"/>
  <c r="AF2397" i="1"/>
  <c r="AF2426" i="1"/>
  <c r="AF2442" i="1"/>
  <c r="AF2458" i="1"/>
  <c r="AF2481" i="1"/>
  <c r="AF2642" i="1"/>
  <c r="AF2679" i="1"/>
  <c r="AF2697" i="1"/>
  <c r="AF2709" i="1"/>
  <c r="AF2746" i="1"/>
  <c r="AF2728" i="1"/>
  <c r="AF2422" i="1"/>
  <c r="AF2476" i="1"/>
  <c r="AF2499" i="1"/>
  <c r="AF2544" i="1"/>
  <c r="AF2592" i="1"/>
  <c r="AF2617" i="1"/>
  <c r="AF2724" i="1"/>
  <c r="AF1494" i="1"/>
  <c r="AF1739" i="1"/>
  <c r="AF2164" i="1"/>
  <c r="AF2389" i="1"/>
  <c r="AF2474" i="1"/>
  <c r="AF2489" i="1"/>
  <c r="AF2505" i="1"/>
  <c r="AF2513" i="1"/>
  <c r="AF2599" i="1"/>
  <c r="AF2603" i="1"/>
  <c r="AF2608" i="1"/>
  <c r="AF2613" i="1"/>
  <c r="AF2616" i="1"/>
  <c r="AF2620" i="1"/>
  <c r="AF2625" i="1"/>
  <c r="AF2630" i="1"/>
  <c r="AF2638" i="1"/>
  <c r="AF2646" i="1"/>
  <c r="AF2650" i="1"/>
  <c r="AF2655" i="1"/>
  <c r="AF2659" i="1"/>
  <c r="AF2667" i="1"/>
  <c r="AF2671" i="1"/>
  <c r="AF2675" i="1"/>
  <c r="AF2684" i="1"/>
  <c r="AF2688" i="1"/>
  <c r="AF2713" i="1"/>
  <c r="AF2732" i="1"/>
  <c r="AF2737" i="1"/>
  <c r="AF2750" i="1"/>
  <c r="AF2427" i="1"/>
  <c r="AF2564" i="1"/>
  <c r="AF2702" i="1"/>
  <c r="AF2706" i="1"/>
  <c r="AF2626" i="1"/>
  <c r="AF2647" i="1"/>
  <c r="AF2660" i="1"/>
  <c r="AF2693" i="1"/>
  <c r="AF2710" i="1"/>
  <c r="AF2738" i="1"/>
  <c r="AF2531" i="1"/>
  <c r="AF2587" i="1"/>
  <c r="AF2604" i="1"/>
  <c r="AF2639" i="1"/>
  <c r="AF2743" i="1"/>
  <c r="AF2686" i="1"/>
  <c r="AF2730" i="1"/>
  <c r="AF1953" i="1"/>
  <c r="AF2041" i="1"/>
  <c r="AF2181" i="1"/>
  <c r="AF2195" i="1"/>
  <c r="AF2203" i="1"/>
  <c r="AF2227" i="1"/>
  <c r="AF2268" i="1"/>
  <c r="AF2276" i="1"/>
  <c r="AF2300" i="1"/>
  <c r="AF2317" i="1"/>
  <c r="AF2332" i="1"/>
  <c r="AF2357" i="1"/>
  <c r="AF2459" i="1"/>
  <c r="AF2536" i="1"/>
  <c r="AF2556" i="1"/>
  <c r="AF2586" i="1"/>
  <c r="AF2591" i="1"/>
  <c r="AF1197" i="1"/>
  <c r="AF2031" i="1"/>
  <c r="AF2244" i="1"/>
  <c r="AF2309" i="1"/>
  <c r="AF2382" i="1"/>
  <c r="AF2436" i="1"/>
  <c r="AF2490" i="1"/>
  <c r="AF2514" i="1"/>
  <c r="AF2572" i="1"/>
  <c r="AF2609" i="1"/>
  <c r="AF2698" i="1"/>
  <c r="AF2220" i="1"/>
  <c r="AF2253" i="1"/>
  <c r="AF2651" i="1"/>
  <c r="AF2672" i="1"/>
  <c r="AF2685" i="1"/>
  <c r="AF2756" i="1"/>
  <c r="AF2691" i="1"/>
  <c r="AF2726" i="1"/>
  <c r="AF2098" i="1"/>
  <c r="AF2182" i="1"/>
  <c r="AF2189" i="1"/>
  <c r="AF2245" i="1"/>
  <c r="AF2262" i="1"/>
  <c r="AF2318" i="1"/>
  <c r="AF2326" i="1"/>
  <c r="AF2437" i="1"/>
  <c r="AF2445" i="1"/>
  <c r="AF2508" i="1"/>
  <c r="AF2551" i="1"/>
  <c r="AF2565" i="1"/>
  <c r="AF2610" i="1"/>
  <c r="AF2614" i="1"/>
  <c r="AF2661" i="1"/>
  <c r="AF2668" i="1"/>
  <c r="AF2676" i="1"/>
  <c r="AF2690" i="1"/>
  <c r="AF2694" i="1"/>
  <c r="AF2699" i="1"/>
  <c r="AF2703" i="1"/>
  <c r="AF2711" i="1"/>
  <c r="AF2719" i="1"/>
  <c r="AF2729" i="1"/>
  <c r="AF2739" i="1"/>
  <c r="AF1767" i="1"/>
  <c r="AF1981" i="1"/>
  <c r="AF2272" i="1"/>
  <c r="AF2304" i="1"/>
  <c r="AF2328" i="1"/>
  <c r="AF2361" i="1"/>
  <c r="AF2410" i="1"/>
  <c r="AF2494" i="1"/>
  <c r="AF2682" i="1"/>
  <c r="AF1045" i="1"/>
  <c r="AF1592" i="1"/>
  <c r="AF1663" i="1"/>
  <c r="AF1698" i="1"/>
  <c r="AF1934" i="1"/>
  <c r="AF1990" i="1"/>
  <c r="AF2221" i="1"/>
  <c r="AF2238" i="1"/>
  <c r="AF2271" i="1"/>
  <c r="AF2295" i="1"/>
  <c r="AF2384" i="1"/>
  <c r="AF2470" i="1"/>
  <c r="AF2485" i="1"/>
  <c r="AF2582" i="1"/>
  <c r="AF2588" i="1"/>
  <c r="AF2605" i="1"/>
  <c r="AF2618" i="1"/>
  <c r="AF2622" i="1"/>
  <c r="AF2627" i="1"/>
  <c r="AF2632" i="1"/>
  <c r="AF2636" i="1"/>
  <c r="AF2648" i="1"/>
  <c r="AF2652" i="1"/>
  <c r="AF2681" i="1"/>
  <c r="AF2707" i="1"/>
  <c r="AF2725" i="1"/>
  <c r="AF2734" i="1"/>
  <c r="AF2752" i="1"/>
  <c r="AF2757" i="1"/>
  <c r="AF2486" i="1"/>
  <c r="AF2560" i="1"/>
  <c r="AF2606" i="1"/>
  <c r="AF1857" i="1"/>
  <c r="AF1868" i="1"/>
  <c r="AF1879" i="1"/>
  <c r="AF1924" i="1"/>
  <c r="AF2177" i="1"/>
  <c r="AF2190" i="1"/>
  <c r="AF2263" i="1"/>
  <c r="AF2280" i="1"/>
  <c r="AF2312" i="1"/>
  <c r="AF2352" i="1"/>
  <c r="AF2393" i="1"/>
  <c r="AF2423" i="1"/>
  <c r="AF2446" i="1"/>
  <c r="AF2539" i="1"/>
  <c r="AF2593" i="1"/>
  <c r="AF2597" i="1"/>
  <c r="AF2601" i="1"/>
  <c r="AF2611" i="1"/>
  <c r="AF2640" i="1"/>
  <c r="AF2644" i="1"/>
  <c r="AF2657" i="1"/>
  <c r="AF2665" i="1"/>
  <c r="AF2673" i="1"/>
  <c r="AF2695" i="1"/>
  <c r="AF2700" i="1"/>
  <c r="AF2715" i="1"/>
  <c r="AF2720" i="1"/>
  <c r="AF2744" i="1"/>
  <c r="AF2337" i="1"/>
  <c r="AF2378" i="1"/>
  <c r="AF2402" i="1"/>
  <c r="AF2431" i="1"/>
  <c r="AF2509" i="1"/>
  <c r="AF1266" i="1"/>
  <c r="AJ1266" i="1" s="1"/>
  <c r="AF1078" i="1"/>
  <c r="AJ1078" i="1" s="1"/>
  <c r="AF773" i="1"/>
  <c r="AF784" i="1"/>
  <c r="AF766" i="1"/>
  <c r="AJ1121" i="1"/>
  <c r="AK1121" i="1"/>
  <c r="AK843" i="1"/>
  <c r="AJ843" i="1"/>
  <c r="AJ861" i="1"/>
  <c r="AK861" i="1"/>
  <c r="AJ855" i="1"/>
  <c r="AK855" i="1"/>
  <c r="AK787" i="1"/>
  <c r="AJ787" i="1"/>
  <c r="AK771" i="1" l="1"/>
  <c r="AM771" i="1" s="1"/>
  <c r="AJ806" i="1"/>
  <c r="AL806" i="1" s="1"/>
  <c r="AJ758" i="1"/>
  <c r="AL758" i="1" s="1"/>
  <c r="AJ897" i="1"/>
  <c r="AL897" i="1" s="1"/>
  <c r="AJ818" i="1"/>
  <c r="AL818" i="1" s="1"/>
  <c r="AK837" i="1"/>
  <c r="AM837" i="1" s="1"/>
  <c r="AK885" i="1"/>
  <c r="AM885" i="1" s="1"/>
  <c r="AJ769" i="1"/>
  <c r="AL769" i="1" s="1"/>
  <c r="AM807" i="1"/>
  <c r="AL861" i="1"/>
  <c r="AM861" i="1"/>
  <c r="AM1488" i="1"/>
  <c r="AM1271" i="1"/>
  <c r="AM1361" i="1"/>
  <c r="AL1847" i="1"/>
  <c r="AM984" i="1"/>
  <c r="AM844" i="1"/>
  <c r="AM796" i="1"/>
  <c r="AM913" i="1"/>
  <c r="AM1120" i="1"/>
  <c r="AM970" i="1"/>
  <c r="AM1146" i="1"/>
  <c r="AM1248" i="1"/>
  <c r="AM1002" i="1"/>
  <c r="AM927" i="1"/>
  <c r="AM1235" i="1"/>
  <c r="AM870" i="1"/>
  <c r="AM1142" i="1"/>
  <c r="AM780" i="1"/>
  <c r="AM806" i="1"/>
  <c r="AM1024" i="1"/>
  <c r="AM1118" i="1"/>
  <c r="AM994" i="1"/>
  <c r="AM854" i="1"/>
  <c r="AL1531" i="1"/>
  <c r="AM1306" i="1"/>
  <c r="AL1535" i="1"/>
  <c r="AM946" i="1"/>
  <c r="AM761" i="1"/>
  <c r="AM1492" i="1"/>
  <c r="AL1647" i="1"/>
  <c r="AM1042" i="1"/>
  <c r="AL1896" i="1"/>
  <c r="AL1685" i="1"/>
  <c r="AM1209" i="1"/>
  <c r="AM889" i="1"/>
  <c r="AM1267" i="1"/>
  <c r="AM1237" i="1"/>
  <c r="AM1019" i="1"/>
  <c r="AM1193" i="1"/>
  <c r="AM1037" i="1"/>
  <c r="AM833" i="1"/>
  <c r="AM779" i="1"/>
  <c r="AM915" i="1"/>
  <c r="AM790" i="1"/>
  <c r="AL855" i="1"/>
  <c r="AM855" i="1"/>
  <c r="AL1625" i="1"/>
  <c r="AM774" i="1"/>
  <c r="AM1025" i="1"/>
  <c r="AM1281" i="1"/>
  <c r="AL1539" i="1"/>
  <c r="AM2086" i="1"/>
  <c r="AM874" i="1"/>
  <c r="AL1518" i="1"/>
  <c r="AM1145" i="1"/>
  <c r="AL1871" i="1"/>
  <c r="AL1670" i="1"/>
  <c r="AM937" i="1"/>
  <c r="AM886" i="1"/>
  <c r="AM768" i="1"/>
  <c r="AM1132" i="1"/>
  <c r="AM1351" i="1"/>
  <c r="AL1955" i="1"/>
  <c r="AM1204" i="1"/>
  <c r="AM911" i="1"/>
  <c r="AM1359" i="1"/>
  <c r="AM924" i="1"/>
  <c r="AM909" i="1"/>
  <c r="AM945" i="1"/>
  <c r="AM971" i="1"/>
  <c r="AM799" i="1"/>
  <c r="AM1456" i="1"/>
  <c r="AM1426" i="1"/>
  <c r="AM936" i="1"/>
  <c r="AM1318" i="1"/>
  <c r="AM1036" i="1"/>
  <c r="AM1229" i="1"/>
  <c r="AM1487" i="1"/>
  <c r="AL1623" i="1"/>
  <c r="AM2029" i="1"/>
  <c r="AL1121" i="1"/>
  <c r="AM1121" i="1"/>
  <c r="AL1777" i="1"/>
  <c r="AM1240" i="1"/>
  <c r="AL1645" i="1"/>
  <c r="AL1543" i="1"/>
  <c r="AM1302" i="1"/>
  <c r="AM1389" i="1"/>
  <c r="AM1122" i="1"/>
  <c r="AM2062" i="1"/>
  <c r="AM764" i="1"/>
  <c r="AM1451" i="1"/>
  <c r="AM1161" i="1"/>
  <c r="AM938" i="1"/>
  <c r="AM1380" i="1"/>
  <c r="AM948" i="1"/>
  <c r="AM1415" i="1"/>
  <c r="AL1970" i="1"/>
  <c r="AM1097" i="1"/>
  <c r="AM1329" i="1"/>
  <c r="AM1101" i="1"/>
  <c r="AL1703" i="1"/>
  <c r="AM789" i="1"/>
  <c r="AM891" i="1"/>
  <c r="AL1538" i="1"/>
  <c r="AM1099" i="1"/>
  <c r="AM904" i="1"/>
  <c r="AM782" i="1"/>
  <c r="AM996" i="1"/>
  <c r="AL1649" i="1"/>
  <c r="AM906" i="1"/>
  <c r="AM1150" i="1"/>
  <c r="AL1568" i="1"/>
  <c r="AM1348" i="1"/>
  <c r="AM838" i="1"/>
  <c r="AM910" i="1"/>
  <c r="AM1214" i="1"/>
  <c r="AL1608" i="1"/>
  <c r="AM956" i="1"/>
  <c r="AM1223" i="1"/>
  <c r="AM988" i="1"/>
  <c r="AM992" i="1"/>
  <c r="AM1250" i="1"/>
  <c r="AM1225" i="1"/>
  <c r="AM1176" i="1"/>
  <c r="AM1472" i="1"/>
  <c r="AM1016" i="1"/>
  <c r="AM1009" i="1"/>
  <c r="AM1011" i="1"/>
  <c r="AL1517" i="1"/>
  <c r="AM1495" i="1"/>
  <c r="AM1356" i="1"/>
  <c r="AM1059" i="1"/>
  <c r="AM876" i="1"/>
  <c r="AL843" i="1"/>
  <c r="AM843" i="1"/>
  <c r="AM1074" i="1"/>
  <c r="AM1497" i="1"/>
  <c r="AM1346" i="1"/>
  <c r="AM1476" i="1"/>
  <c r="AM920" i="1"/>
  <c r="AM1463" i="1"/>
  <c r="AL1921" i="1"/>
  <c r="AM1385" i="1"/>
  <c r="AM1032" i="1"/>
  <c r="AM1088" i="1"/>
  <c r="AM1450" i="1"/>
  <c r="AM1133" i="1"/>
  <c r="AM1423" i="1"/>
  <c r="AM1460" i="1"/>
  <c r="AM1241" i="1"/>
  <c r="AM1162" i="1"/>
  <c r="AM1427" i="1"/>
  <c r="AM1276" i="1"/>
  <c r="AM1134" i="1"/>
  <c r="AM1428" i="1"/>
  <c r="AM1110" i="1"/>
  <c r="AM1001" i="1"/>
  <c r="AM1295" i="1"/>
  <c r="AM968" i="1"/>
  <c r="AM1079" i="1"/>
  <c r="AL1534" i="1"/>
  <c r="AM2027" i="1"/>
  <c r="AM1139" i="1"/>
  <c r="AM820" i="1"/>
  <c r="AM1268" i="1"/>
  <c r="AM760" i="1"/>
  <c r="AM903" i="1"/>
  <c r="AM1180" i="1"/>
  <c r="AM765" i="1"/>
  <c r="AM1181" i="1"/>
  <c r="AM882" i="1"/>
  <c r="AL1925" i="1"/>
  <c r="AM1349" i="1"/>
  <c r="AM1473" i="1"/>
  <c r="AM1416" i="1"/>
  <c r="AM895" i="1"/>
  <c r="AM1030" i="1"/>
  <c r="AM1421" i="1"/>
  <c r="AM1457" i="1"/>
  <c r="AM899" i="1"/>
  <c r="AM1035" i="1"/>
  <c r="AM914" i="1"/>
  <c r="AM905" i="1"/>
  <c r="AM1112" i="1"/>
  <c r="AL1887" i="1"/>
  <c r="AM1300" i="1"/>
  <c r="AM1144" i="1"/>
  <c r="AM1273" i="1"/>
  <c r="AM1043" i="1"/>
  <c r="AM1000" i="1"/>
  <c r="AM813" i="1"/>
  <c r="AM759" i="1"/>
  <c r="AM918" i="1"/>
  <c r="AM1369" i="1"/>
  <c r="AM1452" i="1"/>
  <c r="AM801" i="1"/>
  <c r="AM758" i="1"/>
  <c r="AM834" i="1"/>
  <c r="AM1379" i="1"/>
  <c r="AM1234" i="1"/>
  <c r="AM878" i="1"/>
  <c r="AM1226" i="1"/>
  <c r="AM928" i="1"/>
  <c r="AM819" i="1"/>
  <c r="AM1442" i="1"/>
  <c r="AM1485" i="1"/>
  <c r="AL1721" i="1"/>
  <c r="AM1018" i="1"/>
  <c r="AL1614" i="1"/>
  <c r="AM999" i="1"/>
  <c r="AL1725" i="1"/>
  <c r="AM1228" i="1"/>
  <c r="AM1244" i="1"/>
  <c r="AM2082" i="1"/>
  <c r="AM831" i="1"/>
  <c r="AM1381" i="1"/>
  <c r="AL1586" i="1"/>
  <c r="AL1802" i="1"/>
  <c r="AM1028" i="1"/>
  <c r="AM2066" i="1"/>
  <c r="AM1432" i="1"/>
  <c r="AM1462" i="1"/>
  <c r="AM818" i="1"/>
  <c r="AM897" i="1"/>
  <c r="AM1328" i="1"/>
  <c r="AM795" i="1"/>
  <c r="AM1431" i="1"/>
  <c r="AM1077" i="1"/>
  <c r="AM1445" i="1"/>
  <c r="AM862" i="1"/>
  <c r="AM974" i="1"/>
  <c r="AL1541" i="1"/>
  <c r="AM896" i="1"/>
  <c r="AM1259" i="1"/>
  <c r="AM777" i="1"/>
  <c r="AM1391" i="1"/>
  <c r="AL1827" i="1"/>
  <c r="AL1821" i="1"/>
  <c r="AM1153" i="1"/>
  <c r="AM944" i="1"/>
  <c r="AM1010" i="1"/>
  <c r="AM769" i="1"/>
  <c r="AM1215" i="1"/>
  <c r="AL1787" i="1"/>
  <c r="AL1798" i="1"/>
  <c r="AM871" i="1"/>
  <c r="AL1506" i="1"/>
  <c r="AM1195" i="1"/>
  <c r="AL1923" i="1"/>
  <c r="AM778" i="1"/>
  <c r="AM787" i="1"/>
  <c r="AL787" i="1"/>
  <c r="AM958" i="1"/>
  <c r="AL1715" i="1"/>
  <c r="AL1581" i="1"/>
  <c r="AM1422" i="1"/>
  <c r="AM1033" i="1"/>
  <c r="AM1412" i="1"/>
  <c r="AM842" i="1"/>
  <c r="AM1060" i="1"/>
  <c r="AM1433" i="1"/>
  <c r="AM2078" i="1"/>
  <c r="AM908" i="1"/>
  <c r="AM1496" i="1"/>
  <c r="AL1877" i="1"/>
  <c r="AM1004" i="1"/>
  <c r="AM1402" i="1"/>
  <c r="AM1136" i="1"/>
  <c r="AL1591" i="1"/>
  <c r="AM859" i="1"/>
  <c r="AM1396" i="1"/>
  <c r="AL1992" i="1"/>
  <c r="AM772" i="1"/>
  <c r="AJ759" i="1"/>
  <c r="AL759" i="1" s="1"/>
  <c r="AJ813" i="1"/>
  <c r="AL813" i="1" s="1"/>
  <c r="AK815" i="1"/>
  <c r="AJ891" i="1"/>
  <c r="AL891" i="1" s="1"/>
  <c r="AK812" i="1"/>
  <c r="AK867" i="1"/>
  <c r="AJ774" i="1"/>
  <c r="AL774" i="1" s="1"/>
  <c r="AK921" i="1"/>
  <c r="AK803" i="1"/>
  <c r="AJ801" i="1"/>
  <c r="AL801" i="1" s="1"/>
  <c r="AK879" i="1"/>
  <c r="AK775" i="1"/>
  <c r="AK786" i="1"/>
  <c r="AK848" i="1"/>
  <c r="AK788" i="1"/>
  <c r="AJ909" i="1"/>
  <c r="AL909" i="1" s="1"/>
  <c r="AK811" i="1"/>
  <c r="AK781" i="1"/>
  <c r="AJ790" i="1"/>
  <c r="AL790" i="1" s="1"/>
  <c r="AJ915" i="1"/>
  <c r="AL915" i="1" s="1"/>
  <c r="AJ903" i="1"/>
  <c r="AL903" i="1" s="1"/>
  <c r="AJ760" i="1"/>
  <c r="AL760" i="1" s="1"/>
  <c r="AJ789" i="1"/>
  <c r="AL789" i="1" s="1"/>
  <c r="AK849" i="1"/>
  <c r="AJ782" i="1"/>
  <c r="AL782" i="1" s="1"/>
  <c r="AJ780" i="1"/>
  <c r="AL780" i="1" s="1"/>
  <c r="AJ772" i="1"/>
  <c r="AL772" i="1" s="1"/>
  <c r="AK770" i="1"/>
  <c r="AK873" i="1"/>
  <c r="AK1691" i="1"/>
  <c r="AJ2027" i="1"/>
  <c r="AL2027" i="1" s="1"/>
  <c r="AJ1356" i="1"/>
  <c r="AL1356" i="1" s="1"/>
  <c r="AJ1000" i="1"/>
  <c r="AL1000" i="1" s="1"/>
  <c r="AJ862" i="1"/>
  <c r="AL862" i="1" s="1"/>
  <c r="AK1068" i="1"/>
  <c r="AJ819" i="1"/>
  <c r="AL819" i="1" s="1"/>
  <c r="AJ1586" i="1"/>
  <c r="AM1586" i="1" s="1"/>
  <c r="AK1066" i="1"/>
  <c r="AK1545" i="1"/>
  <c r="AK1353" i="1"/>
  <c r="AJ988" i="1"/>
  <c r="AL988" i="1" s="1"/>
  <c r="AK1194" i="1"/>
  <c r="AJ1591" i="1"/>
  <c r="AM1591" i="1" s="1"/>
  <c r="AK1084" i="1"/>
  <c r="AK1288" i="1"/>
  <c r="AJ1543" i="1"/>
  <c r="AM1543" i="1" s="1"/>
  <c r="AJ1300" i="1"/>
  <c r="AL1300" i="1" s="1"/>
  <c r="AK1597" i="1"/>
  <c r="AJ899" i="1"/>
  <c r="AL899" i="1" s="1"/>
  <c r="AK1168" i="1"/>
  <c r="AJ1302" i="1"/>
  <c r="AL1302" i="1" s="1"/>
  <c r="AK1508" i="1"/>
  <c r="AJ1887" i="1"/>
  <c r="AM1887" i="1" s="1"/>
  <c r="AK1212" i="1"/>
  <c r="AJ1426" i="1"/>
  <c r="AL1426" i="1" s="1"/>
  <c r="AK1312" i="1"/>
  <c r="AJ1495" i="1"/>
  <c r="AL1495" i="1" s="1"/>
  <c r="AK923" i="1"/>
  <c r="AK967" i="1"/>
  <c r="AJ956" i="1"/>
  <c r="AL956" i="1" s="1"/>
  <c r="AJ1059" i="1"/>
  <c r="AL1059" i="1" s="1"/>
  <c r="AK1883" i="1"/>
  <c r="AK1595" i="1"/>
  <c r="AJ2029" i="1"/>
  <c r="AL2029" i="1" s="1"/>
  <c r="AJ886" i="1"/>
  <c r="AL886" i="1" s="1"/>
  <c r="AJ1431" i="1"/>
  <c r="AL1431" i="1" s="1"/>
  <c r="AK1177" i="1"/>
  <c r="AK893" i="1"/>
  <c r="AJ1452" i="1"/>
  <c r="AL1452" i="1" s="1"/>
  <c r="AK1173" i="1"/>
  <c r="AK1316" i="1"/>
  <c r="AJ904" i="1"/>
  <c r="AL904" i="1" s="1"/>
  <c r="AK935" i="1"/>
  <c r="AK1044" i="1"/>
  <c r="AK951" i="1"/>
  <c r="AJ795" i="1"/>
  <c r="AL795" i="1" s="1"/>
  <c r="AJ1497" i="1"/>
  <c r="AL1497" i="1" s="1"/>
  <c r="AK925" i="1"/>
  <c r="AK989" i="1"/>
  <c r="AJ859" i="1"/>
  <c r="AL859" i="1" s="1"/>
  <c r="AK1337" i="1"/>
  <c r="AJ1992" i="1"/>
  <c r="AM1992" i="1" s="1"/>
  <c r="AK824" i="1"/>
  <c r="AJ1877" i="1"/>
  <c r="AM1877" i="1" s="1"/>
  <c r="AJ1136" i="1"/>
  <c r="AL1136" i="1" s="1"/>
  <c r="AK931" i="1"/>
  <c r="AK1331" i="1"/>
  <c r="AJ1422" i="1"/>
  <c r="AL1422" i="1" s="1"/>
  <c r="AK1390" i="1"/>
  <c r="AK888" i="1"/>
  <c r="AK1113" i="1"/>
  <c r="AK1020" i="1"/>
  <c r="AK776" i="1"/>
  <c r="AJ1396" i="1"/>
  <c r="AL1396" i="1" s="1"/>
  <c r="AJ1004" i="1"/>
  <c r="AL1004" i="1" s="1"/>
  <c r="AK863" i="1"/>
  <c r="AK1680" i="1"/>
  <c r="AJ1195" i="1"/>
  <c r="AL1195" i="1" s="1"/>
  <c r="AJ1506" i="1"/>
  <c r="AM1506" i="1" s="1"/>
  <c r="AK865" i="1"/>
  <c r="AK922" i="1"/>
  <c r="AJ768" i="1"/>
  <c r="AL768" i="1" s="1"/>
  <c r="AJ1118" i="1"/>
  <c r="AL1118" i="1" s="1"/>
  <c r="AK1287" i="1"/>
  <c r="AK1114" i="1"/>
  <c r="AK825" i="1"/>
  <c r="AJ833" i="1"/>
  <c r="AL833" i="1" s="1"/>
  <c r="AJ1535" i="1"/>
  <c r="AM1535" i="1" s="1"/>
  <c r="AJ946" i="1"/>
  <c r="AL946" i="1" s="1"/>
  <c r="AK1311" i="1"/>
  <c r="AJ1145" i="1"/>
  <c r="AL1145" i="1" s="1"/>
  <c r="AK1674" i="1"/>
  <c r="AK1236" i="1"/>
  <c r="AK1604" i="1"/>
  <c r="AJ924" i="1"/>
  <c r="AL924" i="1" s="1"/>
  <c r="AK1481" i="1"/>
  <c r="AK1116" i="1"/>
  <c r="AK1006" i="1"/>
  <c r="AJ1531" i="1"/>
  <c r="AM1531" i="1" s="1"/>
  <c r="AJ779" i="1"/>
  <c r="AL779" i="1" s="1"/>
  <c r="AK1130" i="1"/>
  <c r="AJ1235" i="1"/>
  <c r="AL1235" i="1" s="1"/>
  <c r="AK1053" i="1"/>
  <c r="AJ927" i="1"/>
  <c r="AL927" i="1" s="1"/>
  <c r="AJ1002" i="1"/>
  <c r="AL1002" i="1" s="1"/>
  <c r="AK1219" i="1"/>
  <c r="AK1115" i="1"/>
  <c r="AJ1142" i="1"/>
  <c r="AL1142" i="1" s="1"/>
  <c r="AK1395" i="1"/>
  <c r="AK1376" i="1"/>
  <c r="AJ1139" i="1"/>
  <c r="AL1139" i="1" s="1"/>
  <c r="AK1029" i="1"/>
  <c r="AK1627" i="1"/>
  <c r="AJ820" i="1"/>
  <c r="AL820" i="1" s="1"/>
  <c r="AJ1268" i="1"/>
  <c r="AL1268" i="1" s="1"/>
  <c r="AK860" i="1"/>
  <c r="AK1835" i="1"/>
  <c r="AK1070" i="1"/>
  <c r="AK1119" i="1"/>
  <c r="AK1414" i="1"/>
  <c r="AK986" i="1"/>
  <c r="AJ1010" i="1"/>
  <c r="AL1010" i="1" s="1"/>
  <c r="AK1466" i="1"/>
  <c r="AK1102" i="1"/>
  <c r="AK1286" i="1"/>
  <c r="AK1446" i="1"/>
  <c r="AK1403" i="1"/>
  <c r="AJ1043" i="1"/>
  <c r="AL1043" i="1" s="1"/>
  <c r="AK1285" i="1"/>
  <c r="AK1573" i="1"/>
  <c r="AK1875" i="1"/>
  <c r="AK1023" i="1"/>
  <c r="AJ895" i="1"/>
  <c r="AL895" i="1" s="1"/>
  <c r="AJ1273" i="1"/>
  <c r="AL1273" i="1" s="1"/>
  <c r="AK952" i="1"/>
  <c r="AJ1030" i="1"/>
  <c r="AL1030" i="1" s="1"/>
  <c r="AK1443" i="1"/>
  <c r="AK1723" i="1"/>
  <c r="AJ870" i="1"/>
  <c r="AL870" i="1" s="1"/>
  <c r="AK981" i="1"/>
  <c r="AJ1112" i="1"/>
  <c r="AL1112" i="1" s="1"/>
  <c r="AJ1421" i="1"/>
  <c r="AL1421" i="1" s="1"/>
  <c r="AJ1725" i="1"/>
  <c r="AM1725" i="1" s="1"/>
  <c r="AK983" i="1"/>
  <c r="AK980" i="1"/>
  <c r="AJ2066" i="1"/>
  <c r="AL2066" i="1" s="1"/>
  <c r="AK785" i="1"/>
  <c r="AK1365" i="1"/>
  <c r="AJ1802" i="1"/>
  <c r="AM1802" i="1" s="1"/>
  <c r="AK883" i="1"/>
  <c r="AJ1432" i="1"/>
  <c r="AL1432" i="1" s="1"/>
  <c r="AK1453" i="1"/>
  <c r="AK1774" i="1"/>
  <c r="AK1555" i="1"/>
  <c r="AJ1389" i="1"/>
  <c r="AL1389" i="1" s="1"/>
  <c r="AJ1485" i="1"/>
  <c r="AL1485" i="1" s="1"/>
  <c r="AK1569" i="1"/>
  <c r="AJ1028" i="1"/>
  <c r="AL1028" i="1" s="1"/>
  <c r="AJ1259" i="1"/>
  <c r="AL1259" i="1" s="1"/>
  <c r="AJ1442" i="1"/>
  <c r="AL1442" i="1" s="1"/>
  <c r="AK1853" i="1"/>
  <c r="AK814" i="1"/>
  <c r="AJ1462" i="1"/>
  <c r="AL1462" i="1" s="1"/>
  <c r="AK1167" i="1"/>
  <c r="AK856" i="1"/>
  <c r="AJ1703" i="1"/>
  <c r="AM1703" i="1" s="1"/>
  <c r="AK1549" i="1"/>
  <c r="AJ1101" i="1"/>
  <c r="AL1101" i="1" s="1"/>
  <c r="AK2046" i="1"/>
  <c r="AK1249" i="1"/>
  <c r="AJ876" i="1"/>
  <c r="AL876" i="1" s="1"/>
  <c r="AK1067" i="1"/>
  <c r="AJ1649" i="1"/>
  <c r="AM1649" i="1" s="1"/>
  <c r="AK1354" i="1"/>
  <c r="AK960" i="1"/>
  <c r="AJ992" i="1"/>
  <c r="AL992" i="1" s="1"/>
  <c r="AJ1009" i="1"/>
  <c r="AL1009" i="1" s="1"/>
  <c r="AJ1011" i="1"/>
  <c r="AL1011" i="1" s="1"/>
  <c r="AK1470" i="1"/>
  <c r="AJ1214" i="1"/>
  <c r="AL1214" i="1" s="1"/>
  <c r="AK858" i="1"/>
  <c r="AJ1225" i="1"/>
  <c r="AL1225" i="1" s="1"/>
  <c r="AK1022" i="1"/>
  <c r="AJ1608" i="1"/>
  <c r="AM1608" i="1" s="1"/>
  <c r="AJ1223" i="1"/>
  <c r="AL1223" i="1" s="1"/>
  <c r="AJ1250" i="1"/>
  <c r="AL1250" i="1" s="1"/>
  <c r="AK966" i="1"/>
  <c r="AJ1122" i="1"/>
  <c r="AL1122" i="1" s="1"/>
  <c r="AJ1016" i="1"/>
  <c r="AL1016" i="1" s="1"/>
  <c r="AJ1517" i="1"/>
  <c r="AM1517" i="1" s="1"/>
  <c r="AK1617" i="1"/>
  <c r="AK1170" i="1"/>
  <c r="AJ1329" i="1"/>
  <c r="AL1329" i="1" s="1"/>
  <c r="AK1599" i="1"/>
  <c r="AK1297" i="1"/>
  <c r="AJ906" i="1"/>
  <c r="AL906" i="1" s="1"/>
  <c r="AJ1150" i="1"/>
  <c r="AL1150" i="1" s="1"/>
  <c r="AK1654" i="1"/>
  <c r="AK2003" i="1"/>
  <c r="AJ1180" i="1"/>
  <c r="AL1180" i="1" s="1"/>
  <c r="AK1038" i="1"/>
  <c r="AJ908" i="1"/>
  <c r="AL908" i="1" s="1"/>
  <c r="AK1660" i="1"/>
  <c r="AJ944" i="1"/>
  <c r="AL944" i="1" s="1"/>
  <c r="AK1062" i="1"/>
  <c r="AK1094" i="1"/>
  <c r="AJ1821" i="1"/>
  <c r="AM1821" i="1" s="1"/>
  <c r="AK1498" i="1"/>
  <c r="AK1086" i="1"/>
  <c r="AK1375" i="1"/>
  <c r="AK1005" i="1"/>
  <c r="AK829" i="1"/>
  <c r="AJ829" i="1"/>
  <c r="AJ1402" i="1"/>
  <c r="AL1402" i="1" s="1"/>
  <c r="AK1031" i="1"/>
  <c r="AK1262" i="1"/>
  <c r="AK1455" i="1"/>
  <c r="AK851" i="1"/>
  <c r="AK1056" i="1"/>
  <c r="AJ1153" i="1"/>
  <c r="AL1153" i="1" s="1"/>
  <c r="AK1516" i="1"/>
  <c r="AJ1496" i="1"/>
  <c r="AL1496" i="1" s="1"/>
  <c r="AK1103" i="1"/>
  <c r="AK1362" i="1"/>
  <c r="AJ1042" i="1"/>
  <c r="AL1042" i="1" s="1"/>
  <c r="AJ1896" i="1"/>
  <c r="AM1896" i="1" s="1"/>
  <c r="AK1216" i="1"/>
  <c r="AK2011" i="1"/>
  <c r="AJ1581" i="1"/>
  <c r="AM1581" i="1" s="1"/>
  <c r="AK1245" i="1"/>
  <c r="AJ1359" i="1"/>
  <c r="AL1359" i="1" s="1"/>
  <c r="AK1619" i="1"/>
  <c r="AJ911" i="1"/>
  <c r="AL911" i="1" s="1"/>
  <c r="AK912" i="1"/>
  <c r="AK943" i="1"/>
  <c r="AJ1237" i="1"/>
  <c r="AL1237" i="1" s="1"/>
  <c r="AK1034" i="1"/>
  <c r="AK961" i="1"/>
  <c r="AK979" i="1"/>
  <c r="AK1435" i="1"/>
  <c r="AK1304" i="1"/>
  <c r="AK1643" i="1"/>
  <c r="AJ1685" i="1"/>
  <c r="AM1685" i="1" s="1"/>
  <c r="AJ1267" i="1"/>
  <c r="AL1267" i="1" s="1"/>
  <c r="AJ936" i="1"/>
  <c r="AL936" i="1" s="1"/>
  <c r="AK1072" i="1"/>
  <c r="AK990" i="1"/>
  <c r="AK1087" i="1"/>
  <c r="AK1417" i="1"/>
  <c r="AK1588" i="1"/>
  <c r="AJ1588" i="1"/>
  <c r="AJ1209" i="1"/>
  <c r="AL1209" i="1" s="1"/>
  <c r="AK817" i="1"/>
  <c r="AJ994" i="1"/>
  <c r="AL994" i="1" s="1"/>
  <c r="AK1207" i="1"/>
  <c r="AK1621" i="1"/>
  <c r="AK1407" i="1"/>
  <c r="AK1358" i="1"/>
  <c r="AK1653" i="1"/>
  <c r="AK1189" i="1"/>
  <c r="AK1186" i="1"/>
  <c r="AJ1186" i="1"/>
  <c r="AK1504" i="1"/>
  <c r="AK846" i="1"/>
  <c r="AK1052" i="1"/>
  <c r="AJ1019" i="1"/>
  <c r="AL1019" i="1" s="1"/>
  <c r="AK1284" i="1"/>
  <c r="AK857" i="1"/>
  <c r="AJ857" i="1"/>
  <c r="AK1051" i="1"/>
  <c r="AK1055" i="1"/>
  <c r="AJ996" i="1"/>
  <c r="AL996" i="1" s="1"/>
  <c r="AJ1351" i="1"/>
  <c r="AL1351" i="1" s="1"/>
  <c r="AJ1099" i="1"/>
  <c r="AL1099" i="1" s="1"/>
  <c r="AK832" i="1"/>
  <c r="AJ1132" i="1"/>
  <c r="AL1132" i="1" s="1"/>
  <c r="AJ1134" i="1"/>
  <c r="AL1134" i="1" s="1"/>
  <c r="AK933" i="1"/>
  <c r="AJ1487" i="1"/>
  <c r="AL1487" i="1" s="1"/>
  <c r="AJ1670" i="1"/>
  <c r="AM1670" i="1" s="1"/>
  <c r="AK964" i="1"/>
  <c r="AK1341" i="1"/>
  <c r="AJ1955" i="1"/>
  <c r="AM1955" i="1" s="1"/>
  <c r="AK1578" i="1"/>
  <c r="AJ1578" i="1"/>
  <c r="AK1524" i="1"/>
  <c r="AK1083" i="1"/>
  <c r="AK1475" i="1"/>
  <c r="AK1512" i="1"/>
  <c r="AJ1512" i="1"/>
  <c r="AK1561" i="1"/>
  <c r="AK794" i="1"/>
  <c r="AK1073" i="1"/>
  <c r="AK1252" i="1"/>
  <c r="AK954" i="1"/>
  <c r="AK1152" i="1"/>
  <c r="AJ1152" i="1"/>
  <c r="AJ1037" i="1"/>
  <c r="AL1037" i="1" s="1"/>
  <c r="AJ778" i="1"/>
  <c r="AL778" i="1" s="1"/>
  <c r="AK1972" i="1"/>
  <c r="AJ1193" i="1"/>
  <c r="AL1193" i="1" s="1"/>
  <c r="AJ1204" i="1"/>
  <c r="AL1204" i="1" s="1"/>
  <c r="AK929" i="1"/>
  <c r="AJ929" i="1"/>
  <c r="AJ889" i="1"/>
  <c r="AL889" i="1" s="1"/>
  <c r="AJ1625" i="1"/>
  <c r="AM1625" i="1" s="1"/>
  <c r="AJ1427" i="1"/>
  <c r="AL1427" i="1" s="1"/>
  <c r="AK1515" i="1"/>
  <c r="AK1078" i="1"/>
  <c r="AK1781" i="1"/>
  <c r="AJ1380" i="1"/>
  <c r="AL1380" i="1" s="1"/>
  <c r="AJ1079" i="1"/>
  <c r="AL1079" i="1" s="1"/>
  <c r="AK947" i="1"/>
  <c r="AK1231" i="1"/>
  <c r="AK1964" i="1"/>
  <c r="AJ1492" i="1"/>
  <c r="AL1492" i="1" s="1"/>
  <c r="AJ1033" i="1"/>
  <c r="AL1033" i="1" s="1"/>
  <c r="AJ1412" i="1"/>
  <c r="AL1412" i="1" s="1"/>
  <c r="AK847" i="1"/>
  <c r="AJ1433" i="1"/>
  <c r="AL1433" i="1" s="1"/>
  <c r="AK1049" i="1"/>
  <c r="AK804" i="1"/>
  <c r="AJ1534" i="1"/>
  <c r="AM1534" i="1" s="1"/>
  <c r="AJ1060" i="1"/>
  <c r="AL1060" i="1" s="1"/>
  <c r="AK975" i="1"/>
  <c r="AK1999" i="1"/>
  <c r="AK1785" i="1"/>
  <c r="AJ1538" i="1"/>
  <c r="AM1538" i="1" s="1"/>
  <c r="AK1551" i="1"/>
  <c r="AK997" i="1"/>
  <c r="AK1471" i="1"/>
  <c r="AK2037" i="1"/>
  <c r="AJ831" i="1"/>
  <c r="AL831" i="1" s="1"/>
  <c r="AK1372" i="1"/>
  <c r="AK1333" i="1"/>
  <c r="AK1065" i="1"/>
  <c r="AJ968" i="1"/>
  <c r="AL968" i="1" s="1"/>
  <c r="AJ842" i="1"/>
  <c r="AL842" i="1" s="1"/>
  <c r="AK1007" i="1"/>
  <c r="AK1529" i="1"/>
  <c r="AJ1381" i="1"/>
  <c r="AL1381" i="1" s="1"/>
  <c r="AK1900" i="1"/>
  <c r="AJ1871" i="1"/>
  <c r="AM1871" i="1" s="1"/>
  <c r="AK1123" i="1"/>
  <c r="AK1246" i="1"/>
  <c r="AK1765" i="1"/>
  <c r="AJ1295" i="1"/>
  <c r="AL1295" i="1" s="1"/>
  <c r="AK1303" i="1"/>
  <c r="AK1397" i="1"/>
  <c r="AK828" i="1"/>
  <c r="AK1107" i="1"/>
  <c r="AK866" i="1"/>
  <c r="AJ871" i="1"/>
  <c r="AL871" i="1" s="1"/>
  <c r="AK1075" i="1"/>
  <c r="AJ1476" i="1"/>
  <c r="AL1476" i="1" s="1"/>
  <c r="AK869" i="1"/>
  <c r="AJ1379" i="1"/>
  <c r="AL1379" i="1" s="1"/>
  <c r="AJ896" i="1"/>
  <c r="AL896" i="1" s="1"/>
  <c r="AJ938" i="1"/>
  <c r="AL938" i="1" s="1"/>
  <c r="AJ1456" i="1"/>
  <c r="AL1456" i="1" s="1"/>
  <c r="AK898" i="1"/>
  <c r="AJ1368" i="1"/>
  <c r="AK1368" i="1"/>
  <c r="AK835" i="1"/>
  <c r="AJ835" i="1"/>
  <c r="AJ1647" i="1"/>
  <c r="AM1647" i="1" s="1"/>
  <c r="AJ878" i="1"/>
  <c r="AL878" i="1" s="1"/>
  <c r="AK1373" i="1"/>
  <c r="AJ1110" i="1"/>
  <c r="AL1110" i="1" s="1"/>
  <c r="AJ1415" i="1"/>
  <c r="AL1415" i="1" s="1"/>
  <c r="AK1205" i="1"/>
  <c r="AJ1277" i="1"/>
  <c r="AK1277" i="1"/>
  <c r="AJ1374" i="1"/>
  <c r="AK1374" i="1"/>
  <c r="AK1090" i="1"/>
  <c r="AK1633" i="1"/>
  <c r="AK982" i="1"/>
  <c r="AK1966" i="1"/>
  <c r="AJ1472" i="1"/>
  <c r="AL1472" i="1" s="1"/>
  <c r="AK1163" i="1"/>
  <c r="AJ1097" i="1"/>
  <c r="AL1097" i="1" s="1"/>
  <c r="AJ1001" i="1"/>
  <c r="AL1001" i="1" s="1"/>
  <c r="AK791" i="1"/>
  <c r="AK1324" i="1"/>
  <c r="AK993" i="1"/>
  <c r="AJ958" i="1"/>
  <c r="AL958" i="1" s="1"/>
  <c r="AK1282" i="1"/>
  <c r="AJ1234" i="1"/>
  <c r="AL1234" i="1" s="1"/>
  <c r="AJ1970" i="1"/>
  <c r="AM1970" i="1" s="1"/>
  <c r="AK1174" i="1"/>
  <c r="AK1530" i="1"/>
  <c r="AJ1530" i="1"/>
  <c r="AJ1276" i="1"/>
  <c r="AL1276" i="1" s="1"/>
  <c r="AK1917" i="1"/>
  <c r="AK850" i="1"/>
  <c r="AK805" i="1"/>
  <c r="AJ1623" i="1"/>
  <c r="AM1623" i="1" s="1"/>
  <c r="AK1256" i="1"/>
  <c r="AJ1352" i="1"/>
  <c r="AK1352" i="1"/>
  <c r="AK1061" i="1"/>
  <c r="AJ1061" i="1"/>
  <c r="AK1082" i="1"/>
  <c r="AJ914" i="1"/>
  <c r="AL914" i="1" s="1"/>
  <c r="AK1480" i="1"/>
  <c r="AJ1428" i="1"/>
  <c r="AL1428" i="1" s="1"/>
  <c r="AK1157" i="1"/>
  <c r="AJ1157" i="1"/>
  <c r="AK1105" i="1"/>
  <c r="AK1367" i="1"/>
  <c r="AK1296" i="1"/>
  <c r="AJ945" i="1"/>
  <c r="AL945" i="1" s="1"/>
  <c r="AJ920" i="1"/>
  <c r="AL920" i="1" s="1"/>
  <c r="AJ948" i="1"/>
  <c r="AL948" i="1" s="1"/>
  <c r="AK1392" i="1"/>
  <c r="AK1540" i="1"/>
  <c r="AK853" i="1"/>
  <c r="AJ853" i="1"/>
  <c r="AJ940" i="1"/>
  <c r="AK940" i="1"/>
  <c r="AJ1144" i="1"/>
  <c r="AL1144" i="1" s="1"/>
  <c r="AK1283" i="1"/>
  <c r="AJ802" i="1"/>
  <c r="AK802" i="1"/>
  <c r="AJ1451" i="1"/>
  <c r="AL1451" i="1" s="1"/>
  <c r="AJ892" i="1"/>
  <c r="AK892" i="1"/>
  <c r="AK1137" i="1"/>
  <c r="AK1528" i="1"/>
  <c r="AK916" i="1"/>
  <c r="AJ916" i="1"/>
  <c r="AK1188" i="1"/>
  <c r="AJ1188" i="1"/>
  <c r="AK949" i="1"/>
  <c r="AK1182" i="1"/>
  <c r="AK1577" i="1"/>
  <c r="AJ1146" i="1"/>
  <c r="AL1146" i="1" s="1"/>
  <c r="AK1165" i="1"/>
  <c r="AK1430" i="1"/>
  <c r="AK884" i="1"/>
  <c r="AJ884" i="1"/>
  <c r="AJ1272" i="1"/>
  <c r="AK1272" i="1"/>
  <c r="AJ1161" i="1"/>
  <c r="AL1161" i="1" s="1"/>
  <c r="AJ1762" i="1"/>
  <c r="AK1762" i="1"/>
  <c r="AK840" i="1"/>
  <c r="AJ1148" i="1"/>
  <c r="AK1148" i="1"/>
  <c r="AK852" i="1"/>
  <c r="AK1467" i="1"/>
  <c r="AK1199" i="1"/>
  <c r="AJ1199" i="1"/>
  <c r="AJ1465" i="1"/>
  <c r="AK1465" i="1"/>
  <c r="AK1447" i="1"/>
  <c r="AJ1203" i="1"/>
  <c r="AK1203" i="1"/>
  <c r="AJ1391" i="1"/>
  <c r="AL1391" i="1" s="1"/>
  <c r="AJ1172" i="1"/>
  <c r="AK1172" i="1"/>
  <c r="AJ838" i="1"/>
  <c r="AL838" i="1" s="1"/>
  <c r="AJ1027" i="1"/>
  <c r="AK1027" i="1"/>
  <c r="AJ1369" i="1"/>
  <c r="AL1369" i="1" s="1"/>
  <c r="AJ1751" i="1"/>
  <c r="AK1751" i="1"/>
  <c r="AK1436" i="1"/>
  <c r="AK1096" i="1"/>
  <c r="AJ1096" i="1"/>
  <c r="AJ1160" i="1"/>
  <c r="AK1160" i="1"/>
  <c r="AK1091" i="1"/>
  <c r="AK950" i="1"/>
  <c r="AJ799" i="1"/>
  <c r="AL799" i="1" s="1"/>
  <c r="AJ1271" i="1"/>
  <c r="AL1271" i="1" s="1"/>
  <c r="AK953" i="1"/>
  <c r="AJ971" i="1"/>
  <c r="AL971" i="1" s="1"/>
  <c r="AK1363" i="1"/>
  <c r="AJ2078" i="1"/>
  <c r="AL2078" i="1" s="1"/>
  <c r="AJ2082" i="1"/>
  <c r="AL2082" i="1" s="1"/>
  <c r="AJ2062" i="1"/>
  <c r="AL2062" i="1" s="1"/>
  <c r="AK1169" i="1"/>
  <c r="AJ1169" i="1"/>
  <c r="AJ1198" i="1"/>
  <c r="AK1198" i="1"/>
  <c r="AJ1109" i="1"/>
  <c r="AK1109" i="1"/>
  <c r="AJ1488" i="1"/>
  <c r="AL1488" i="1" s="1"/>
  <c r="AJ1248" i="1"/>
  <c r="AL1248" i="1" s="1"/>
  <c r="AJ1570" i="1"/>
  <c r="AK1570" i="1"/>
  <c r="AK783" i="1"/>
  <c r="AJ1384" i="1"/>
  <c r="AK1384" i="1"/>
  <c r="AK1357" i="1"/>
  <c r="AJ834" i="1"/>
  <c r="AL834" i="1" s="1"/>
  <c r="AK1008" i="1"/>
  <c r="AJ1921" i="1"/>
  <c r="AM1921" i="1" s="1"/>
  <c r="AK1291" i="1"/>
  <c r="AJ974" i="1"/>
  <c r="AL974" i="1" s="1"/>
  <c r="AJ1077" i="1"/>
  <c r="AL1077" i="1" s="1"/>
  <c r="AK1334" i="1"/>
  <c r="AK959" i="1"/>
  <c r="AK972" i="1"/>
  <c r="AJ882" i="1"/>
  <c r="AL882" i="1" s="1"/>
  <c r="AK917" i="1"/>
  <c r="AK1338" i="1"/>
  <c r="AJ970" i="1"/>
  <c r="AL970" i="1" s="1"/>
  <c r="AK1499" i="1"/>
  <c r="AK957" i="1"/>
  <c r="AJ1346" i="1"/>
  <c r="AL1346" i="1" s="1"/>
  <c r="AK907" i="1"/>
  <c r="AK939" i="1"/>
  <c r="AK1126" i="1"/>
  <c r="AJ1306" i="1"/>
  <c r="AL1306" i="1" s="1"/>
  <c r="AJ1385" i="1"/>
  <c r="AL1385" i="1" s="1"/>
  <c r="AK1266" i="1"/>
  <c r="AJ761" i="1"/>
  <c r="AL761" i="1" s="1"/>
  <c r="AJ2086" i="1"/>
  <c r="AL2086" i="1" s="1"/>
  <c r="AK1332" i="1"/>
  <c r="AJ1176" i="1"/>
  <c r="AL1176" i="1" s="1"/>
  <c r="AJ1181" i="1"/>
  <c r="AL1181" i="1" s="1"/>
  <c r="AJ1036" i="1"/>
  <c r="AL1036" i="1" s="1"/>
  <c r="AK1071" i="1"/>
  <c r="AK1996" i="1"/>
  <c r="AK841" i="1"/>
  <c r="AK1081" i="1"/>
  <c r="AJ777" i="1"/>
  <c r="AL777" i="1" s="1"/>
  <c r="AJ1416" i="1"/>
  <c r="AL1416" i="1" s="1"/>
  <c r="AJ1035" i="1"/>
  <c r="AL1035" i="1" s="1"/>
  <c r="AK798" i="1"/>
  <c r="AJ905" i="1"/>
  <c r="AL905" i="1" s="1"/>
  <c r="AJ1326" i="1"/>
  <c r="AK1326" i="1"/>
  <c r="AK1141" i="1"/>
  <c r="AJ1827" i="1"/>
  <c r="AM1827" i="1" s="1"/>
  <c r="AK1308" i="1"/>
  <c r="AK1458" i="1"/>
  <c r="AK2025" i="1"/>
  <c r="AK973" i="1"/>
  <c r="AK1483" i="1"/>
  <c r="AJ934" i="1"/>
  <c r="AK934" i="1"/>
  <c r="AK1048" i="1"/>
  <c r="AJ1240" i="1"/>
  <c r="AL1240" i="1" s="1"/>
  <c r="AJ1244" i="1"/>
  <c r="AL1244" i="1" s="1"/>
  <c r="AK822" i="1"/>
  <c r="AJ1450" i="1"/>
  <c r="AL1450" i="1" s="1"/>
  <c r="AK1292" i="1"/>
  <c r="AJ1460" i="1"/>
  <c r="AL1460" i="1" s="1"/>
  <c r="AJ1241" i="1"/>
  <c r="AL1241" i="1" s="1"/>
  <c r="AK1502" i="1"/>
  <c r="AJ1502" i="1"/>
  <c r="AK1183" i="1"/>
  <c r="AJ1539" i="1"/>
  <c r="AM1539" i="1" s="1"/>
  <c r="AJ1074" i="1"/>
  <c r="AL1074" i="1" s="1"/>
  <c r="AK1448" i="1"/>
  <c r="AJ1254" i="1"/>
  <c r="AK1254" i="1"/>
  <c r="AJ1552" i="1"/>
  <c r="AK1552" i="1"/>
  <c r="AK1058" i="1"/>
  <c r="AK900" i="1"/>
  <c r="AJ1120" i="1"/>
  <c r="AL1120" i="1" s="1"/>
  <c r="AK1612" i="1"/>
  <c r="AJ1457" i="1"/>
  <c r="AL1457" i="1" s="1"/>
  <c r="AK894" i="1"/>
  <c r="AJ894" i="1"/>
  <c r="AJ1777" i="1"/>
  <c r="AM1777" i="1" s="1"/>
  <c r="AK1320" i="1"/>
  <c r="AK987" i="1"/>
  <c r="AJ874" i="1"/>
  <c r="AL874" i="1" s="1"/>
  <c r="AK767" i="1"/>
  <c r="AK1298" i="1"/>
  <c r="AJ1162" i="1"/>
  <c r="AL1162" i="1" s="1"/>
  <c r="AJ937" i="1"/>
  <c r="AL937" i="1" s="1"/>
  <c r="AK1187" i="1"/>
  <c r="AJ1187" i="1"/>
  <c r="AK1069" i="1"/>
  <c r="AK1336" i="1"/>
  <c r="AK1605" i="1"/>
  <c r="AK995" i="1"/>
  <c r="AJ844" i="1"/>
  <c r="AL844" i="1" s="1"/>
  <c r="AK1950" i="1"/>
  <c r="AJ1133" i="1"/>
  <c r="AL1133" i="1" s="1"/>
  <c r="AJ1423" i="1"/>
  <c r="AL1423" i="1" s="1"/>
  <c r="AK1813" i="1"/>
  <c r="AJ1348" i="1"/>
  <c r="AL1348" i="1" s="1"/>
  <c r="AJ918" i="1"/>
  <c r="AL918" i="1" s="1"/>
  <c r="AK868" i="1"/>
  <c r="AJ1798" i="1"/>
  <c r="AM1798" i="1" s="1"/>
  <c r="AJ1032" i="1"/>
  <c r="AL1032" i="1" s="1"/>
  <c r="AJ1568" i="1"/>
  <c r="AM1568" i="1" s="1"/>
  <c r="AJ1185" i="1"/>
  <c r="AK1185" i="1"/>
  <c r="AJ1024" i="1"/>
  <c r="AL1024" i="1" s="1"/>
  <c r="AK1491" i="1"/>
  <c r="AK1317" i="1"/>
  <c r="AK1656" i="1"/>
  <c r="AK1804" i="1"/>
  <c r="AK1410" i="1"/>
  <c r="AJ1088" i="1"/>
  <c r="AL1088" i="1" s="1"/>
  <c r="AJ1541" i="1"/>
  <c r="AM1541" i="1" s="1"/>
  <c r="AJ1520" i="1"/>
  <c r="AK1520" i="1"/>
  <c r="AK985" i="1"/>
  <c r="AJ910" i="1"/>
  <c r="AL910" i="1" s="1"/>
  <c r="AK808" i="1"/>
  <c r="AJ807" i="1"/>
  <c r="AL807" i="1" s="1"/>
  <c r="AJ1787" i="1"/>
  <c r="AM1787" i="1" s="1"/>
  <c r="AK793" i="1"/>
  <c r="AJ1328" i="1"/>
  <c r="AL1328" i="1" s="1"/>
  <c r="AJ1905" i="1"/>
  <c r="AK1905" i="1"/>
  <c r="AJ1645" i="1"/>
  <c r="AM1645" i="1" s="1"/>
  <c r="AJ1318" i="1"/>
  <c r="AL1318" i="1" s="1"/>
  <c r="AK963" i="1"/>
  <c r="AK1327" i="1"/>
  <c r="AK1125" i="1"/>
  <c r="AJ1721" i="1"/>
  <c r="AM1721" i="1" s="1"/>
  <c r="AK1889" i="1"/>
  <c r="AK1092" i="1"/>
  <c r="AK1128" i="1"/>
  <c r="AJ765" i="1"/>
  <c r="AL765" i="1" s="1"/>
  <c r="AK1582" i="1"/>
  <c r="AK1526" i="1"/>
  <c r="AK1851" i="1"/>
  <c r="AJ796" i="1"/>
  <c r="AL796" i="1" s="1"/>
  <c r="AK1881" i="1"/>
  <c r="AJ1018" i="1"/>
  <c r="AL1018" i="1" s="1"/>
  <c r="AK1323" i="1"/>
  <c r="AK1747" i="1"/>
  <c r="AJ913" i="1"/>
  <c r="AL913" i="1" s="1"/>
  <c r="AK763" i="1"/>
  <c r="AK2017" i="1"/>
  <c r="AJ1614" i="1"/>
  <c r="AM1614" i="1" s="1"/>
  <c r="AK1012" i="1"/>
  <c r="AJ854" i="1"/>
  <c r="AL854" i="1" s="1"/>
  <c r="AK1129" i="1"/>
  <c r="AK1140" i="1"/>
  <c r="AJ1228" i="1"/>
  <c r="AL1228" i="1" s="1"/>
  <c r="AJ1518" i="1"/>
  <c r="AM1518" i="1" s="1"/>
  <c r="AK969" i="1"/>
  <c r="AK941" i="1"/>
  <c r="AJ999" i="1"/>
  <c r="AL999" i="1" s="1"/>
  <c r="AK2007" i="1"/>
  <c r="AJ1463" i="1"/>
  <c r="AL1463" i="1" s="1"/>
  <c r="AJ1226" i="1"/>
  <c r="AL1226" i="1" s="1"/>
  <c r="AK1559" i="1"/>
  <c r="AK826" i="1"/>
  <c r="AJ1925" i="1"/>
  <c r="AM1925" i="1" s="1"/>
  <c r="AJ1349" i="1"/>
  <c r="AL1349" i="1" s="1"/>
  <c r="AJ1473" i="1"/>
  <c r="AL1473" i="1" s="1"/>
  <c r="AK1566" i="1"/>
  <c r="AK1156" i="1"/>
  <c r="AK1400" i="1"/>
  <c r="AK1931" i="1"/>
  <c r="AJ764" i="1"/>
  <c r="AL764" i="1" s="1"/>
  <c r="AK1347" i="1"/>
  <c r="AJ1347" i="1"/>
  <c r="AK1823" i="1"/>
  <c r="AJ1823" i="1"/>
  <c r="AJ1221" i="1"/>
  <c r="AK1221" i="1"/>
  <c r="AJ2044" i="1"/>
  <c r="AK2044" i="1"/>
  <c r="AJ816" i="1"/>
  <c r="AK816" i="1"/>
  <c r="AJ845" i="1"/>
  <c r="AK845" i="1"/>
  <c r="AJ1564" i="1"/>
  <c r="AK1564" i="1"/>
  <c r="AK827" i="1"/>
  <c r="AJ827" i="1"/>
  <c r="AK1301" i="1"/>
  <c r="AJ1301" i="1"/>
  <c r="AJ1486" i="1"/>
  <c r="AK1486" i="1"/>
  <c r="AK1047" i="1"/>
  <c r="AK1108" i="1"/>
  <c r="AJ984" i="1"/>
  <c r="AL984" i="1" s="1"/>
  <c r="AK839" i="1"/>
  <c r="AK1117" i="1"/>
  <c r="AK1098" i="1"/>
  <c r="AJ1098" i="1"/>
  <c r="AK1666" i="1"/>
  <c r="AJ1666" i="1"/>
  <c r="AJ1063" i="1"/>
  <c r="AK1063" i="1"/>
  <c r="AJ1479" i="1"/>
  <c r="AK1479" i="1"/>
  <c r="AK1200" i="1"/>
  <c r="AJ1200" i="1"/>
  <c r="AJ1015" i="1"/>
  <c r="AK1015" i="1"/>
  <c r="AJ2070" i="1"/>
  <c r="AK2070" i="1"/>
  <c r="AJ797" i="1"/>
  <c r="AK797" i="1"/>
  <c r="AJ1600" i="1"/>
  <c r="AK1600" i="1"/>
  <c r="AJ1206" i="1"/>
  <c r="AK1206" i="1"/>
  <c r="AK1343" i="1"/>
  <c r="AJ1343" i="1"/>
  <c r="AJ877" i="1"/>
  <c r="AK877" i="1"/>
  <c r="AJ1278" i="1"/>
  <c r="AK1278" i="1"/>
  <c r="AJ1178" i="1"/>
  <c r="AK1178" i="1"/>
  <c r="AJ2080" i="1"/>
  <c r="AK2080" i="1"/>
  <c r="AK1321" i="1"/>
  <c r="AJ1321" i="1"/>
  <c r="AK1211" i="1"/>
  <c r="AJ1715" i="1"/>
  <c r="AM1715" i="1" s="1"/>
  <c r="AK1411" i="1"/>
  <c r="AK1817" i="1"/>
  <c r="AJ1923" i="1"/>
  <c r="AM1923" i="1" s="1"/>
  <c r="AJ1229" i="1"/>
  <c r="AL1229" i="1" s="1"/>
  <c r="AK1493" i="1"/>
  <c r="AJ1493" i="1"/>
  <c r="AJ1085" i="1"/>
  <c r="AK1085" i="1"/>
  <c r="AK1501" i="1"/>
  <c r="AJ1501" i="1"/>
  <c r="AJ1401" i="1"/>
  <c r="AK1401" i="1"/>
  <c r="AK875" i="1"/>
  <c r="AJ875" i="1"/>
  <c r="AJ1933" i="1"/>
  <c r="AK1933" i="1"/>
  <c r="AJ821" i="1"/>
  <c r="AK821" i="1"/>
  <c r="AJ1239" i="1"/>
  <c r="AK1239" i="1"/>
  <c r="AJ1630" i="1"/>
  <c r="AK1630" i="1"/>
  <c r="AJ1281" i="1"/>
  <c r="AL1281" i="1" s="1"/>
  <c r="AK1441" i="1"/>
  <c r="AK2058" i="1"/>
  <c r="AK1054" i="1"/>
  <c r="AJ1445" i="1"/>
  <c r="AL1445" i="1" s="1"/>
  <c r="AK1406" i="1"/>
  <c r="AK1057" i="1"/>
  <c r="AJ1639" i="1"/>
  <c r="AK1639" i="1"/>
  <c r="AK1420" i="1"/>
  <c r="AJ1420" i="1"/>
  <c r="AK1230" i="1"/>
  <c r="AJ1230" i="1"/>
  <c r="AJ1255" i="1"/>
  <c r="AK1255" i="1"/>
  <c r="AK932" i="1"/>
  <c r="AJ932" i="1"/>
  <c r="AJ1154" i="1"/>
  <c r="AK1154" i="1"/>
  <c r="AJ1175" i="1"/>
  <c r="AK1175" i="1"/>
  <c r="AJ1361" i="1"/>
  <c r="AL1361" i="1" s="1"/>
  <c r="AJ928" i="1"/>
  <c r="AL928" i="1" s="1"/>
  <c r="AK930" i="1"/>
  <c r="AK976" i="1"/>
  <c r="AK1342" i="1"/>
  <c r="AJ1342" i="1"/>
  <c r="AJ1251" i="1"/>
  <c r="AK1251" i="1"/>
  <c r="AJ1439" i="1"/>
  <c r="AK1439" i="1"/>
  <c r="AJ1265" i="1"/>
  <c r="AK1265" i="1"/>
  <c r="AJ890" i="1"/>
  <c r="AK890" i="1"/>
  <c r="AK1607" i="1"/>
  <c r="AJ1607" i="1"/>
  <c r="AJ1437" i="1"/>
  <c r="AK1437" i="1"/>
  <c r="AJ810" i="1"/>
  <c r="AK810" i="1"/>
  <c r="AK809" i="1"/>
  <c r="AJ809" i="1"/>
  <c r="AJ1847" i="1"/>
  <c r="AM1847" i="1" s="1"/>
  <c r="AK1253" i="1"/>
  <c r="AJ1215" i="1"/>
  <c r="AL1215" i="1" s="1"/>
  <c r="AJ1025" i="1"/>
  <c r="AL1025" i="1" s="1"/>
  <c r="AK1461" i="1"/>
  <c r="AK919" i="1"/>
  <c r="AK965" i="1"/>
  <c r="AK998" i="1"/>
  <c r="AK978" i="1"/>
  <c r="AK880" i="1"/>
  <c r="AJ880" i="1"/>
  <c r="AK1260" i="1"/>
  <c r="AJ1260" i="1"/>
  <c r="AK1405" i="1"/>
  <c r="AJ1405" i="1"/>
  <c r="AJ1425" i="1"/>
  <c r="AK1425" i="1"/>
  <c r="AJ1609" i="1"/>
  <c r="AK1609" i="1"/>
  <c r="AJ1224" i="1"/>
  <c r="AK1224" i="1"/>
  <c r="AJ1013" i="1"/>
  <c r="AK1013" i="1"/>
  <c r="AJ757" i="1"/>
  <c r="AK757" i="1"/>
  <c r="AK1220" i="1"/>
  <c r="AK1127" i="1"/>
  <c r="AK1322" i="1"/>
  <c r="AJ1322" i="1"/>
  <c r="AJ1364" i="1"/>
  <c r="AK1364" i="1"/>
  <c r="AK887" i="1"/>
  <c r="AJ887" i="1"/>
  <c r="AK1232" i="1"/>
  <c r="AJ1232" i="1"/>
  <c r="AK1307" i="1"/>
  <c r="AJ1307" i="1"/>
  <c r="AJ1190" i="1"/>
  <c r="AK1190" i="1"/>
  <c r="AJ1158" i="1"/>
  <c r="AK1158" i="1"/>
  <c r="AJ1386" i="1"/>
  <c r="AK1386" i="1"/>
  <c r="AK1201" i="1"/>
  <c r="AJ1201" i="1"/>
  <c r="AJ1166" i="1"/>
  <c r="AK1166" i="1"/>
  <c r="AK1041" i="1"/>
  <c r="AK1080" i="1"/>
  <c r="AJ1313" i="1"/>
  <c r="AK1313" i="1"/>
  <c r="AJ800" i="1"/>
  <c r="AK800" i="1"/>
  <c r="AK902" i="1"/>
  <c r="AJ902" i="1"/>
  <c r="AK1155" i="1"/>
  <c r="AJ1155" i="1"/>
  <c r="AK1413" i="1"/>
  <c r="AJ1413" i="1"/>
  <c r="AK1978" i="1"/>
  <c r="AJ1978" i="1"/>
  <c r="AK1210" i="1"/>
  <c r="AJ1210" i="1"/>
  <c r="AK1510" i="1"/>
  <c r="AK1017" i="1"/>
  <c r="AJ1682" i="1"/>
  <c r="AK1682" i="1"/>
  <c r="AJ762" i="1"/>
  <c r="AK762" i="1"/>
  <c r="AK1383" i="1"/>
  <c r="AJ1383" i="1"/>
  <c r="AJ1522" i="1"/>
  <c r="AK1522" i="1"/>
  <c r="AJ1147" i="1"/>
  <c r="AK1147" i="1"/>
  <c r="AK1135" i="1"/>
  <c r="AJ1135" i="1"/>
  <c r="AK1261" i="1"/>
  <c r="AJ1261" i="1"/>
  <c r="AK836" i="1"/>
  <c r="AJ836" i="1"/>
  <c r="AK1275" i="1"/>
  <c r="AJ1275" i="1"/>
  <c r="AK2744" i="1"/>
  <c r="AJ2744" i="1"/>
  <c r="AJ2597" i="1"/>
  <c r="AK2597" i="1"/>
  <c r="AJ1924" i="1"/>
  <c r="AK1924" i="1"/>
  <c r="AJ2681" i="1"/>
  <c r="AK2681" i="1"/>
  <c r="AJ2470" i="1"/>
  <c r="AK2470" i="1"/>
  <c r="AK2682" i="1"/>
  <c r="AJ2682" i="1"/>
  <c r="AJ2711" i="1"/>
  <c r="AK2711" i="1"/>
  <c r="AK2508" i="1"/>
  <c r="AJ2508" i="1"/>
  <c r="AK2756" i="1"/>
  <c r="AJ2756" i="1"/>
  <c r="AK2382" i="1"/>
  <c r="AJ2382" i="1"/>
  <c r="AK2317" i="1"/>
  <c r="AJ2317" i="1"/>
  <c r="AK2743" i="1"/>
  <c r="AJ2743" i="1"/>
  <c r="AK2702" i="1"/>
  <c r="AJ2702" i="1"/>
  <c r="AK2659" i="1"/>
  <c r="AJ2659" i="1"/>
  <c r="AK2599" i="1"/>
  <c r="AJ2599" i="1"/>
  <c r="AK2544" i="1"/>
  <c r="AJ2544" i="1"/>
  <c r="AK2442" i="1"/>
  <c r="AJ2442" i="1"/>
  <c r="AK2186" i="1"/>
  <c r="AJ2186" i="1"/>
  <c r="AJ2733" i="1"/>
  <c r="AK2733" i="1"/>
  <c r="AK2749" i="1"/>
  <c r="AJ2749" i="1"/>
  <c r="AK2624" i="1"/>
  <c r="AJ2624" i="1"/>
  <c r="AK2225" i="1"/>
  <c r="AJ2225" i="1"/>
  <c r="AJ2643" i="1"/>
  <c r="AK2643" i="1"/>
  <c r="AK2338" i="1"/>
  <c r="AJ2338" i="1"/>
  <c r="AK2635" i="1"/>
  <c r="AJ2635" i="1"/>
  <c r="AK2740" i="1"/>
  <c r="AJ2740" i="1"/>
  <c r="AK2633" i="1"/>
  <c r="AJ2633" i="1"/>
  <c r="AJ2289" i="1"/>
  <c r="AK2289" i="1"/>
  <c r="AJ2520" i="1"/>
  <c r="AK2520" i="1"/>
  <c r="AK2329" i="1"/>
  <c r="AJ2329" i="1"/>
  <c r="AK1949" i="1"/>
  <c r="AJ1949" i="1"/>
  <c r="AJ2549" i="1"/>
  <c r="AK2549" i="1"/>
  <c r="AJ2394" i="1"/>
  <c r="AK2394" i="1"/>
  <c r="AK2269" i="1"/>
  <c r="AJ2269" i="1"/>
  <c r="AK2128" i="1"/>
  <c r="AJ2128" i="1"/>
  <c r="AJ2566" i="1"/>
  <c r="AK2566" i="1"/>
  <c r="AJ2468" i="1"/>
  <c r="AK2468" i="1"/>
  <c r="AJ2323" i="1"/>
  <c r="AK2323" i="1"/>
  <c r="AJ2174" i="1"/>
  <c r="AK2174" i="1"/>
  <c r="AJ1314" i="1"/>
  <c r="AK1314" i="1"/>
  <c r="AJ2504" i="1"/>
  <c r="AK2504" i="1"/>
  <c r="AJ2369" i="1"/>
  <c r="AK2369" i="1"/>
  <c r="AK2234" i="1"/>
  <c r="AJ2234" i="1"/>
  <c r="AK2088" i="1"/>
  <c r="AJ2088" i="1"/>
  <c r="AK2576" i="1"/>
  <c r="AJ2576" i="1"/>
  <c r="AJ2430" i="1"/>
  <c r="AK2430" i="1"/>
  <c r="AJ2336" i="1"/>
  <c r="AK2336" i="1"/>
  <c r="AK2167" i="1"/>
  <c r="AJ2167" i="1"/>
  <c r="AK2538" i="1"/>
  <c r="AJ2538" i="1"/>
  <c r="AJ2414" i="1"/>
  <c r="AK2414" i="1"/>
  <c r="AK2252" i="1"/>
  <c r="AJ2252" i="1"/>
  <c r="AJ2150" i="1"/>
  <c r="AK2150" i="1"/>
  <c r="AJ2488" i="1"/>
  <c r="AK2488" i="1"/>
  <c r="AJ2335" i="1"/>
  <c r="AK2335" i="1"/>
  <c r="AK2036" i="1"/>
  <c r="AJ2036" i="1"/>
  <c r="AJ2516" i="1"/>
  <c r="AK2516" i="1"/>
  <c r="AK2439" i="1"/>
  <c r="AJ2439" i="1"/>
  <c r="AJ2297" i="1"/>
  <c r="AK2297" i="1"/>
  <c r="AJ2192" i="1"/>
  <c r="AK2192" i="1"/>
  <c r="AK1843" i="1"/>
  <c r="AJ1843" i="1"/>
  <c r="AK2050" i="1"/>
  <c r="AJ2050" i="1"/>
  <c r="AJ1876" i="1"/>
  <c r="AK1876" i="1"/>
  <c r="AJ1677" i="1"/>
  <c r="AK1677" i="1"/>
  <c r="AK1371" i="1"/>
  <c r="AJ1371" i="1"/>
  <c r="AJ2055" i="1"/>
  <c r="AK2055" i="1"/>
  <c r="AJ1882" i="1"/>
  <c r="AK1882" i="1"/>
  <c r="AK1699" i="1"/>
  <c r="AJ1699" i="1"/>
  <c r="AK1459" i="1"/>
  <c r="AJ1459" i="1"/>
  <c r="AJ2142" i="1"/>
  <c r="AK2142" i="1"/>
  <c r="AK1909" i="1"/>
  <c r="AJ1909" i="1"/>
  <c r="AJ1741" i="1"/>
  <c r="AK1741" i="1"/>
  <c r="AJ1557" i="1"/>
  <c r="AK1557" i="1"/>
  <c r="AK1026" i="1"/>
  <c r="AJ1026" i="1"/>
  <c r="AJ2032" i="1"/>
  <c r="AK2032" i="1"/>
  <c r="AJ1874" i="1"/>
  <c r="AK1874" i="1"/>
  <c r="AJ1681" i="1"/>
  <c r="AK1681" i="1"/>
  <c r="AK1484" i="1"/>
  <c r="AJ1484" i="1"/>
  <c r="AK2102" i="1"/>
  <c r="AJ2102" i="1"/>
  <c r="AJ1815" i="1"/>
  <c r="AK1815" i="1"/>
  <c r="AK1646" i="1"/>
  <c r="AJ1646" i="1"/>
  <c r="AK1064" i="1"/>
  <c r="AJ1064" i="1"/>
  <c r="AK1943" i="1"/>
  <c r="AJ1943" i="1"/>
  <c r="AJ1792" i="1"/>
  <c r="AK1792" i="1"/>
  <c r="AJ1603" i="1"/>
  <c r="AK1603" i="1"/>
  <c r="AK2119" i="1"/>
  <c r="AJ2119" i="1"/>
  <c r="AJ1962" i="1"/>
  <c r="AK1962" i="1"/>
  <c r="AJ1831" i="1"/>
  <c r="AK1831" i="1"/>
  <c r="AK1596" i="1"/>
  <c r="AJ1596" i="1"/>
  <c r="AJ1258" i="1"/>
  <c r="AK1258" i="1"/>
  <c r="AK2040" i="1"/>
  <c r="AJ2040" i="1"/>
  <c r="AJ1865" i="1"/>
  <c r="AK1865" i="1"/>
  <c r="AK1706" i="1"/>
  <c r="AJ1706" i="1"/>
  <c r="AJ1444" i="1"/>
  <c r="AK1444" i="1"/>
  <c r="AK901" i="1"/>
  <c r="AJ901" i="1"/>
  <c r="AK2018" i="1"/>
  <c r="AJ2018" i="1"/>
  <c r="AJ1836" i="1"/>
  <c r="AK1836" i="1"/>
  <c r="AK1610" i="1"/>
  <c r="AJ1610" i="1"/>
  <c r="AJ1227" i="1"/>
  <c r="AK1227" i="1"/>
  <c r="AJ1983" i="1"/>
  <c r="AK1983" i="1"/>
  <c r="AJ1807" i="1"/>
  <c r="AK1807" i="1"/>
  <c r="AK1700" i="1"/>
  <c r="AJ1700" i="1"/>
  <c r="AK1513" i="1"/>
  <c r="AJ1513" i="1"/>
  <c r="AK1039" i="1"/>
  <c r="AJ1039" i="1"/>
  <c r="AJ2402" i="1"/>
  <c r="AK2402" i="1"/>
  <c r="AJ2640" i="1"/>
  <c r="AK2640" i="1"/>
  <c r="AK2263" i="1"/>
  <c r="AJ2263" i="1"/>
  <c r="AJ2734" i="1"/>
  <c r="AK2734" i="1"/>
  <c r="AK2588" i="1"/>
  <c r="AJ2588" i="1"/>
  <c r="AK1663" i="1"/>
  <c r="AJ1663" i="1"/>
  <c r="AJ2739" i="1"/>
  <c r="AK2739" i="1"/>
  <c r="AJ2610" i="1"/>
  <c r="AK2610" i="1"/>
  <c r="AJ2098" i="1"/>
  <c r="AK2098" i="1"/>
  <c r="AJ2514" i="1"/>
  <c r="AK2514" i="1"/>
  <c r="AJ2459" i="1"/>
  <c r="AK2459" i="1"/>
  <c r="AJ1953" i="1"/>
  <c r="AK1953" i="1"/>
  <c r="AK2647" i="1"/>
  <c r="AJ2647" i="1"/>
  <c r="AJ2675" i="1"/>
  <c r="AK2675" i="1"/>
  <c r="AJ2613" i="1"/>
  <c r="AK2613" i="1"/>
  <c r="AK2724" i="1"/>
  <c r="AJ2724" i="1"/>
  <c r="AK2642" i="1"/>
  <c r="AJ2642" i="1"/>
  <c r="AJ2250" i="1"/>
  <c r="AK2250" i="1"/>
  <c r="AJ2628" i="1"/>
  <c r="AK2628" i="1"/>
  <c r="AJ2548" i="1"/>
  <c r="AK2548" i="1"/>
  <c r="AK2654" i="1"/>
  <c r="AJ2654" i="1"/>
  <c r="AJ2388" i="1"/>
  <c r="AK2388" i="1"/>
  <c r="AJ2375" i="1"/>
  <c r="AK2375" i="1"/>
  <c r="AJ2441" i="1"/>
  <c r="AK2441" i="1"/>
  <c r="AK2714" i="1"/>
  <c r="AJ2714" i="1"/>
  <c r="AK2612" i="1"/>
  <c r="AJ2612" i="1"/>
  <c r="AJ2649" i="1"/>
  <c r="AK2649" i="1"/>
  <c r="AJ2480" i="1"/>
  <c r="AK2480" i="1"/>
  <c r="AK2557" i="1"/>
  <c r="AJ2557" i="1"/>
  <c r="AJ2362" i="1"/>
  <c r="AK2362" i="1"/>
  <c r="AJ2092" i="1"/>
  <c r="AK2092" i="1"/>
  <c r="AK1394" i="1"/>
  <c r="AJ1394" i="1"/>
  <c r="AK2424" i="1"/>
  <c r="AJ2424" i="1"/>
  <c r="AJ2296" i="1"/>
  <c r="AK2296" i="1"/>
  <c r="AK2165" i="1"/>
  <c r="AJ2165" i="1"/>
  <c r="AJ2578" i="1"/>
  <c r="AK2578" i="1"/>
  <c r="AK2496" i="1"/>
  <c r="AJ2496" i="1"/>
  <c r="AJ2380" i="1"/>
  <c r="AK2380" i="1"/>
  <c r="AK2222" i="1"/>
  <c r="AJ2222" i="1"/>
  <c r="AK1658" i="1"/>
  <c r="AJ1658" i="1"/>
  <c r="AJ2532" i="1"/>
  <c r="AK2532" i="1"/>
  <c r="AK2392" i="1"/>
  <c r="AJ2392" i="1"/>
  <c r="AJ2285" i="1"/>
  <c r="AK2285" i="1"/>
  <c r="AK2155" i="1"/>
  <c r="AJ2155" i="1"/>
  <c r="AK1138" i="1"/>
  <c r="AJ1138" i="1"/>
  <c r="AJ2453" i="1"/>
  <c r="AK2453" i="1"/>
  <c r="AJ2355" i="1"/>
  <c r="AK2355" i="1"/>
  <c r="AK2198" i="1"/>
  <c r="AJ2198" i="1"/>
  <c r="AK1620" i="1"/>
  <c r="AJ1620" i="1"/>
  <c r="AK2444" i="1"/>
  <c r="AJ2444" i="1"/>
  <c r="AJ2265" i="1"/>
  <c r="AK2265" i="1"/>
  <c r="AK2188" i="1"/>
  <c r="AJ2188" i="1"/>
  <c r="AJ2542" i="1"/>
  <c r="AK2542" i="1"/>
  <c r="AJ2363" i="1"/>
  <c r="AK2363" i="1"/>
  <c r="AJ2242" i="1"/>
  <c r="AK2242" i="1"/>
  <c r="AJ2571" i="1"/>
  <c r="AK2571" i="1"/>
  <c r="AJ2461" i="1"/>
  <c r="AK2461" i="1"/>
  <c r="AJ2315" i="1"/>
  <c r="AK2315" i="1"/>
  <c r="AK2214" i="1"/>
  <c r="AJ2214" i="1"/>
  <c r="AJ2065" i="1"/>
  <c r="AK2065" i="1"/>
  <c r="AJ2099" i="1"/>
  <c r="AK2099" i="1"/>
  <c r="AJ1910" i="1"/>
  <c r="AK1910" i="1"/>
  <c r="AK1728" i="1"/>
  <c r="AJ1728" i="1"/>
  <c r="AK1469" i="1"/>
  <c r="AJ1469" i="1"/>
  <c r="AJ2089" i="1"/>
  <c r="AK2089" i="1"/>
  <c r="AK1919" i="1"/>
  <c r="AJ1919" i="1"/>
  <c r="AK1768" i="1"/>
  <c r="AJ1768" i="1"/>
  <c r="AJ1544" i="1"/>
  <c r="AK1544" i="1"/>
  <c r="AK1046" i="1"/>
  <c r="AJ1046" i="1"/>
  <c r="AJ1965" i="1"/>
  <c r="AK1965" i="1"/>
  <c r="AK1772" i="1"/>
  <c r="AJ1772" i="1"/>
  <c r="AJ1622" i="1"/>
  <c r="AK1622" i="1"/>
  <c r="AJ1243" i="1"/>
  <c r="AK1243" i="1"/>
  <c r="AJ2059" i="1"/>
  <c r="AK2059" i="1"/>
  <c r="AJ1902" i="1"/>
  <c r="AK1902" i="1"/>
  <c r="AJ1756" i="1"/>
  <c r="AK1756" i="1"/>
  <c r="AJ1533" i="1"/>
  <c r="AK1533" i="1"/>
  <c r="AJ2133" i="1"/>
  <c r="AK2133" i="1"/>
  <c r="AJ1908" i="1"/>
  <c r="AK1908" i="1"/>
  <c r="AJ1713" i="1"/>
  <c r="AK1713" i="1"/>
  <c r="AJ1222" i="1"/>
  <c r="AK1222" i="1"/>
  <c r="AK2001" i="1"/>
  <c r="AJ2001" i="1"/>
  <c r="AK1809" i="1"/>
  <c r="AJ1809" i="1"/>
  <c r="AK1651" i="1"/>
  <c r="AJ1651" i="1"/>
  <c r="AK1124" i="1"/>
  <c r="AJ1124" i="1"/>
  <c r="AJ2024" i="1"/>
  <c r="AK2024" i="1"/>
  <c r="AJ1855" i="1"/>
  <c r="AK1855" i="1"/>
  <c r="AJ1644" i="1"/>
  <c r="AK1644" i="1"/>
  <c r="AJ1366" i="1"/>
  <c r="AK1366" i="1"/>
  <c r="AK2105" i="1"/>
  <c r="AJ2105" i="1"/>
  <c r="AJ1906" i="1"/>
  <c r="AK1906" i="1"/>
  <c r="AJ1729" i="1"/>
  <c r="AK1729" i="1"/>
  <c r="AK1560" i="1"/>
  <c r="AJ1560" i="1"/>
  <c r="AJ1111" i="1"/>
  <c r="AK1111" i="1"/>
  <c r="AJ2051" i="1"/>
  <c r="AK2051" i="1"/>
  <c r="AK1884" i="1"/>
  <c r="AJ1884" i="1"/>
  <c r="AJ1678" i="1"/>
  <c r="AK1678" i="1"/>
  <c r="AK1382" i="1"/>
  <c r="AJ1382" i="1"/>
  <c r="AK2090" i="1"/>
  <c r="AJ2090" i="1"/>
  <c r="AJ1859" i="1"/>
  <c r="AK1859" i="1"/>
  <c r="AK1737" i="1"/>
  <c r="AJ1737" i="1"/>
  <c r="AK1601" i="1"/>
  <c r="AJ1601" i="1"/>
  <c r="AJ1151" i="1"/>
  <c r="AK1151" i="1"/>
  <c r="AK2378" i="1"/>
  <c r="AJ2378" i="1"/>
  <c r="AK2611" i="1"/>
  <c r="AJ2611" i="1"/>
  <c r="AJ2190" i="1"/>
  <c r="AK2190" i="1"/>
  <c r="AK2725" i="1"/>
  <c r="AJ2725" i="1"/>
  <c r="AK2582" i="1"/>
  <c r="AJ2582" i="1"/>
  <c r="AK1592" i="1"/>
  <c r="AJ1592" i="1"/>
  <c r="AJ2729" i="1"/>
  <c r="AK2729" i="1"/>
  <c r="AJ2565" i="1"/>
  <c r="AK2565" i="1"/>
  <c r="AK2726" i="1"/>
  <c r="AJ2726" i="1"/>
  <c r="AJ2490" i="1"/>
  <c r="AK2490" i="1"/>
  <c r="AJ2357" i="1"/>
  <c r="AK2357" i="1"/>
  <c r="AK2730" i="1"/>
  <c r="AJ2730" i="1"/>
  <c r="AJ2626" i="1"/>
  <c r="AK2626" i="1"/>
  <c r="AK2671" i="1"/>
  <c r="AJ2671" i="1"/>
  <c r="AK2608" i="1"/>
  <c r="AJ2608" i="1"/>
  <c r="AK2617" i="1"/>
  <c r="AJ2617" i="1"/>
  <c r="AK2481" i="1"/>
  <c r="AJ2481" i="1"/>
  <c r="AJ2217" i="1"/>
  <c r="AK2217" i="1"/>
  <c r="AK2350" i="1"/>
  <c r="AJ2350" i="1"/>
  <c r="AK2528" i="1"/>
  <c r="AJ2528" i="1"/>
  <c r="AJ2634" i="1"/>
  <c r="AK2634" i="1"/>
  <c r="AK2379" i="1"/>
  <c r="AJ2379" i="1"/>
  <c r="AK2294" i="1"/>
  <c r="AJ2294" i="1"/>
  <c r="AJ2432" i="1"/>
  <c r="AK2432" i="1"/>
  <c r="AJ2581" i="1"/>
  <c r="AK2581" i="1"/>
  <c r="AK2598" i="1"/>
  <c r="AJ2598" i="1"/>
  <c r="AK2641" i="1"/>
  <c r="AJ2641" i="1"/>
  <c r="AJ2471" i="1"/>
  <c r="AK2471" i="1"/>
  <c r="AJ2537" i="1"/>
  <c r="AK2537" i="1"/>
  <c r="AK2339" i="1"/>
  <c r="AJ2339" i="1"/>
  <c r="AJ1976" i="1"/>
  <c r="AK1976" i="1"/>
  <c r="AJ1360" i="1"/>
  <c r="AK1360" i="1"/>
  <c r="AJ2412" i="1"/>
  <c r="AK2412" i="1"/>
  <c r="AK2282" i="1"/>
  <c r="AJ2282" i="1"/>
  <c r="AJ2160" i="1"/>
  <c r="AK2160" i="1"/>
  <c r="AJ2574" i="1"/>
  <c r="AK2574" i="1"/>
  <c r="AJ2491" i="1"/>
  <c r="AK2491" i="1"/>
  <c r="AJ2366" i="1"/>
  <c r="AK2366" i="1"/>
  <c r="AJ2213" i="1"/>
  <c r="AK2213" i="1"/>
  <c r="AK1584" i="1"/>
  <c r="AJ1584" i="1"/>
  <c r="AJ2527" i="1"/>
  <c r="AK2527" i="1"/>
  <c r="AK2383" i="1"/>
  <c r="AJ2383" i="1"/>
  <c r="AJ2267" i="1"/>
  <c r="AK2267" i="1"/>
  <c r="AJ2106" i="1"/>
  <c r="AK2106" i="1"/>
  <c r="AJ1104" i="1"/>
  <c r="AK1104" i="1"/>
  <c r="AK2449" i="1"/>
  <c r="AJ2449" i="1"/>
  <c r="AJ2345" i="1"/>
  <c r="AK2345" i="1"/>
  <c r="AJ2193" i="1"/>
  <c r="AK2193" i="1"/>
  <c r="AK962" i="1"/>
  <c r="AJ962" i="1"/>
  <c r="AK2440" i="1"/>
  <c r="AJ2440" i="1"/>
  <c r="AK2261" i="1"/>
  <c r="AJ2261" i="1"/>
  <c r="AJ2184" i="1"/>
  <c r="AK2184" i="1"/>
  <c r="AJ2534" i="1"/>
  <c r="AK2534" i="1"/>
  <c r="AJ2344" i="1"/>
  <c r="AK2344" i="1"/>
  <c r="AK2161" i="1"/>
  <c r="AJ2161" i="1"/>
  <c r="AJ2562" i="1"/>
  <c r="AK2562" i="1"/>
  <c r="AK2456" i="1"/>
  <c r="AJ2456" i="1"/>
  <c r="AK2306" i="1"/>
  <c r="AJ2306" i="1"/>
  <c r="AK2201" i="1"/>
  <c r="AJ2201" i="1"/>
  <c r="AK2015" i="1"/>
  <c r="AJ2015" i="1"/>
  <c r="AK2083" i="1"/>
  <c r="AJ2083" i="1"/>
  <c r="AJ1904" i="1"/>
  <c r="AK1904" i="1"/>
  <c r="AK1722" i="1"/>
  <c r="AJ1722" i="1"/>
  <c r="AK1424" i="1"/>
  <c r="AJ1424" i="1"/>
  <c r="AJ2076" i="1"/>
  <c r="AK2076" i="1"/>
  <c r="AK1914" i="1"/>
  <c r="AJ1914" i="1"/>
  <c r="AK1757" i="1"/>
  <c r="AJ1757" i="1"/>
  <c r="AK1527" i="1"/>
  <c r="AJ1527" i="1"/>
  <c r="AK864" i="1"/>
  <c r="AJ864" i="1"/>
  <c r="AJ1945" i="1"/>
  <c r="AK1945" i="1"/>
  <c r="AK1761" i="1"/>
  <c r="AJ1761" i="1"/>
  <c r="AK1615" i="1"/>
  <c r="AJ1615" i="1"/>
  <c r="AK1159" i="1"/>
  <c r="AJ1159" i="1"/>
  <c r="AJ2054" i="1"/>
  <c r="AK2054" i="1"/>
  <c r="AJ1892" i="1"/>
  <c r="AK1892" i="1"/>
  <c r="AK1740" i="1"/>
  <c r="AJ1740" i="1"/>
  <c r="AK1525" i="1"/>
  <c r="AJ1525" i="1"/>
  <c r="AJ2120" i="1"/>
  <c r="AK2120" i="1"/>
  <c r="AK1867" i="1"/>
  <c r="AJ1867" i="1"/>
  <c r="AJ1687" i="1"/>
  <c r="AK1687" i="1"/>
  <c r="AJ1196" i="1"/>
  <c r="AK1196" i="1"/>
  <c r="AK1995" i="1"/>
  <c r="AJ1995" i="1"/>
  <c r="AK1803" i="1"/>
  <c r="AJ1803" i="1"/>
  <c r="AK1638" i="1"/>
  <c r="AJ1638" i="1"/>
  <c r="AJ991" i="1"/>
  <c r="AK991" i="1"/>
  <c r="AJ1989" i="1"/>
  <c r="AK1989" i="1"/>
  <c r="AK1842" i="1"/>
  <c r="AJ1842" i="1"/>
  <c r="AJ1632" i="1"/>
  <c r="AK1632" i="1"/>
  <c r="AJ1310" i="1"/>
  <c r="AK1310" i="1"/>
  <c r="AJ2100" i="1"/>
  <c r="AK2100" i="1"/>
  <c r="AJ1899" i="1"/>
  <c r="AK1899" i="1"/>
  <c r="AK1724" i="1"/>
  <c r="AJ1724" i="1"/>
  <c r="AK1514" i="1"/>
  <c r="AJ1514" i="1"/>
  <c r="AK1040" i="1"/>
  <c r="AJ1040" i="1"/>
  <c r="AK2045" i="1"/>
  <c r="AJ2045" i="1"/>
  <c r="AJ1854" i="1"/>
  <c r="AK1854" i="1"/>
  <c r="AK1650" i="1"/>
  <c r="AJ1650" i="1"/>
  <c r="AJ1309" i="1"/>
  <c r="AK1309" i="1"/>
  <c r="AK2067" i="1"/>
  <c r="AJ2067" i="1"/>
  <c r="AJ1825" i="1"/>
  <c r="AK1825" i="1"/>
  <c r="AJ1710" i="1"/>
  <c r="AK1710" i="1"/>
  <c r="AJ1594" i="1"/>
  <c r="AK1594" i="1"/>
  <c r="AK1131" i="1"/>
  <c r="AJ1131" i="1"/>
  <c r="AK2337" i="1"/>
  <c r="AJ2337" i="1"/>
  <c r="AK2601" i="1"/>
  <c r="AJ2601" i="1"/>
  <c r="AJ2177" i="1"/>
  <c r="AK2177" i="1"/>
  <c r="AK2707" i="1"/>
  <c r="AJ2707" i="1"/>
  <c r="AK2485" i="1"/>
  <c r="AJ2485" i="1"/>
  <c r="AJ1045" i="1"/>
  <c r="AK1045" i="1"/>
  <c r="AK2719" i="1"/>
  <c r="AJ2719" i="1"/>
  <c r="AK2551" i="1"/>
  <c r="AJ2551" i="1"/>
  <c r="AJ2691" i="1"/>
  <c r="AK2691" i="1"/>
  <c r="AK2436" i="1"/>
  <c r="AJ2436" i="1"/>
  <c r="AJ2332" i="1"/>
  <c r="AK2332" i="1"/>
  <c r="AJ2686" i="1"/>
  <c r="AK2686" i="1"/>
  <c r="AK2706" i="1"/>
  <c r="AJ2706" i="1"/>
  <c r="AJ2667" i="1"/>
  <c r="AK2667" i="1"/>
  <c r="AK2603" i="1"/>
  <c r="AJ2603" i="1"/>
  <c r="AK2592" i="1"/>
  <c r="AJ2592" i="1"/>
  <c r="AK2458" i="1"/>
  <c r="AJ2458" i="1"/>
  <c r="AK2194" i="1"/>
  <c r="AJ2194" i="1"/>
  <c r="AJ2151" i="1"/>
  <c r="AK2151" i="1"/>
  <c r="AJ2450" i="1"/>
  <c r="AK2450" i="1"/>
  <c r="AK2629" i="1"/>
  <c r="AJ2629" i="1"/>
  <c r="AJ2266" i="1"/>
  <c r="AK2266" i="1"/>
  <c r="AK2204" i="1"/>
  <c r="AJ2204" i="1"/>
  <c r="AJ2346" i="1"/>
  <c r="AK2346" i="1"/>
  <c r="AJ2664" i="1"/>
  <c r="AK2664" i="1"/>
  <c r="AJ2753" i="1"/>
  <c r="AK2753" i="1"/>
  <c r="AJ2637" i="1"/>
  <c r="AK2637" i="1"/>
  <c r="AJ2370" i="1"/>
  <c r="AK2370" i="1"/>
  <c r="AK2524" i="1"/>
  <c r="AJ2524" i="1"/>
  <c r="AK2334" i="1"/>
  <c r="AJ2334" i="1"/>
  <c r="AJ1958" i="1"/>
  <c r="AK1958" i="1"/>
  <c r="AJ1305" i="1"/>
  <c r="AK1305" i="1"/>
  <c r="AJ2399" i="1"/>
  <c r="AK2399" i="1"/>
  <c r="AJ2277" i="1"/>
  <c r="AK2277" i="1"/>
  <c r="AK2148" i="1"/>
  <c r="AJ2148" i="1"/>
  <c r="AK2570" i="1"/>
  <c r="AJ2570" i="1"/>
  <c r="AJ2472" i="1"/>
  <c r="AK2472" i="1"/>
  <c r="AJ2333" i="1"/>
  <c r="AK2333" i="1"/>
  <c r="AK2209" i="1"/>
  <c r="AJ2209" i="1"/>
  <c r="AK1563" i="1"/>
  <c r="AJ1563" i="1"/>
  <c r="AK2522" i="1"/>
  <c r="AJ2522" i="1"/>
  <c r="AK2374" i="1"/>
  <c r="AJ2374" i="1"/>
  <c r="AK2258" i="1"/>
  <c r="AJ2258" i="1"/>
  <c r="AK2097" i="1"/>
  <c r="AJ2097" i="1"/>
  <c r="AK2580" i="1"/>
  <c r="AJ2580" i="1"/>
  <c r="AJ2435" i="1"/>
  <c r="AK2435" i="1"/>
  <c r="AK2341" i="1"/>
  <c r="AJ2341" i="1"/>
  <c r="AJ2176" i="1"/>
  <c r="AK2176" i="1"/>
  <c r="AK2563" i="1"/>
  <c r="AJ2563" i="1"/>
  <c r="AK2425" i="1"/>
  <c r="AJ2425" i="1"/>
  <c r="AJ2256" i="1"/>
  <c r="AK2256" i="1"/>
  <c r="AK2171" i="1"/>
  <c r="AJ2171" i="1"/>
  <c r="AJ2525" i="1"/>
  <c r="AK2525" i="1"/>
  <c r="AJ2340" i="1"/>
  <c r="AK2340" i="1"/>
  <c r="AJ2140" i="1"/>
  <c r="AK2140" i="1"/>
  <c r="AK2546" i="1"/>
  <c r="AJ2546" i="1"/>
  <c r="AK2452" i="1"/>
  <c r="AJ2452" i="1"/>
  <c r="AJ2301" i="1"/>
  <c r="AK2301" i="1"/>
  <c r="AK2197" i="1"/>
  <c r="AJ2197" i="1"/>
  <c r="AJ1940" i="1"/>
  <c r="AK1940" i="1"/>
  <c r="AK2072" i="1"/>
  <c r="AJ2072" i="1"/>
  <c r="AJ1898" i="1"/>
  <c r="AK1898" i="1"/>
  <c r="AK1716" i="1"/>
  <c r="AJ1716" i="1"/>
  <c r="AJ1398" i="1"/>
  <c r="AK1398" i="1"/>
  <c r="AJ2060" i="1"/>
  <c r="AK2060" i="1"/>
  <c r="AJ1893" i="1"/>
  <c r="AK1893" i="1"/>
  <c r="AK1753" i="1"/>
  <c r="AJ1753" i="1"/>
  <c r="AK1505" i="1"/>
  <c r="AJ1505" i="1"/>
  <c r="AJ2146" i="1"/>
  <c r="AK2146" i="1"/>
  <c r="AJ1930" i="1"/>
  <c r="AK1930" i="1"/>
  <c r="AK1746" i="1"/>
  <c r="AJ1746" i="1"/>
  <c r="AK1579" i="1"/>
  <c r="AJ1579" i="1"/>
  <c r="AJ1149" i="1"/>
  <c r="AK1149" i="1"/>
  <c r="AK2042" i="1"/>
  <c r="AJ2042" i="1"/>
  <c r="AK1880" i="1"/>
  <c r="AJ1880" i="1"/>
  <c r="AJ1708" i="1"/>
  <c r="AK1708" i="1"/>
  <c r="AK1503" i="1"/>
  <c r="AJ1503" i="1"/>
  <c r="AJ2111" i="1"/>
  <c r="AK2111" i="1"/>
  <c r="AJ1856" i="1"/>
  <c r="AK1856" i="1"/>
  <c r="AK1669" i="1"/>
  <c r="AJ1669" i="1"/>
  <c r="AJ1095" i="1"/>
  <c r="AK1095" i="1"/>
  <c r="AJ1979" i="1"/>
  <c r="AK1979" i="1"/>
  <c r="AK1797" i="1"/>
  <c r="AJ1797" i="1"/>
  <c r="AK1626" i="1"/>
  <c r="AJ1626" i="1"/>
  <c r="AK926" i="1"/>
  <c r="AJ926" i="1"/>
  <c r="AJ1984" i="1"/>
  <c r="AK1984" i="1"/>
  <c r="AK1837" i="1"/>
  <c r="AJ1837" i="1"/>
  <c r="AK1611" i="1"/>
  <c r="AJ1611" i="1"/>
  <c r="AK1274" i="1"/>
  <c r="AJ1274" i="1"/>
  <c r="AJ2073" i="1"/>
  <c r="AK2073" i="1"/>
  <c r="AK1878" i="1"/>
  <c r="AJ1878" i="1"/>
  <c r="AJ1711" i="1"/>
  <c r="AK1711" i="1"/>
  <c r="AK1507" i="1"/>
  <c r="AJ1507" i="1"/>
  <c r="AJ1021" i="1"/>
  <c r="AK1021" i="1"/>
  <c r="AJ2023" i="1"/>
  <c r="AK2023" i="1"/>
  <c r="AJ1841" i="1"/>
  <c r="AK1841" i="1"/>
  <c r="AK1631" i="1"/>
  <c r="AJ1631" i="1"/>
  <c r="AJ1257" i="1"/>
  <c r="AK1257" i="1"/>
  <c r="AJ2005" i="1"/>
  <c r="AK2005" i="1"/>
  <c r="AK1812" i="1"/>
  <c r="AJ1812" i="1"/>
  <c r="AJ1705" i="1"/>
  <c r="AK1705" i="1"/>
  <c r="AK1521" i="1"/>
  <c r="AJ1521" i="1"/>
  <c r="AJ1100" i="1"/>
  <c r="AK1100" i="1"/>
  <c r="AK2720" i="1"/>
  <c r="AJ2720" i="1"/>
  <c r="AK2593" i="1"/>
  <c r="AJ2593" i="1"/>
  <c r="AJ1879" i="1"/>
  <c r="AK1879" i="1"/>
  <c r="AK2652" i="1"/>
  <c r="AJ2652" i="1"/>
  <c r="AJ2384" i="1"/>
  <c r="AK2384" i="1"/>
  <c r="AK2494" i="1"/>
  <c r="AJ2494" i="1"/>
  <c r="AJ2703" i="1"/>
  <c r="AK2703" i="1"/>
  <c r="AJ2445" i="1"/>
  <c r="AK2445" i="1"/>
  <c r="AJ2685" i="1"/>
  <c r="AK2685" i="1"/>
  <c r="AJ2309" i="1"/>
  <c r="AK2309" i="1"/>
  <c r="AJ2300" i="1"/>
  <c r="AK2300" i="1"/>
  <c r="AK2639" i="1"/>
  <c r="AJ2639" i="1"/>
  <c r="AK2564" i="1"/>
  <c r="AJ2564" i="1"/>
  <c r="AJ2655" i="1"/>
  <c r="AK2655" i="1"/>
  <c r="AJ2513" i="1"/>
  <c r="AK2513" i="1"/>
  <c r="AJ2499" i="1"/>
  <c r="AK2499" i="1"/>
  <c r="AJ2426" i="1"/>
  <c r="AK2426" i="1"/>
  <c r="AJ2172" i="1"/>
  <c r="AK2172" i="1"/>
  <c r="AK2689" i="1"/>
  <c r="AJ2689" i="1"/>
  <c r="AJ2736" i="1"/>
  <c r="AK2736" i="1"/>
  <c r="AJ2607" i="1"/>
  <c r="AK2607" i="1"/>
  <c r="AK2163" i="1"/>
  <c r="AJ2163" i="1"/>
  <c r="AK2718" i="1"/>
  <c r="AJ2718" i="1"/>
  <c r="AJ2321" i="1"/>
  <c r="AK2321" i="1"/>
  <c r="AJ2596" i="1"/>
  <c r="AK2596" i="1"/>
  <c r="AJ2735" i="1"/>
  <c r="AK2735" i="1"/>
  <c r="AJ2623" i="1"/>
  <c r="AK2623" i="1"/>
  <c r="AK2281" i="1"/>
  <c r="AJ2281" i="1"/>
  <c r="AJ2506" i="1"/>
  <c r="AK2506" i="1"/>
  <c r="AK2324" i="1"/>
  <c r="AJ2324" i="1"/>
  <c r="AJ1901" i="1"/>
  <c r="AK1901" i="1"/>
  <c r="AJ2545" i="1"/>
  <c r="AK2545" i="1"/>
  <c r="AJ2376" i="1"/>
  <c r="AK2376" i="1"/>
  <c r="AJ2246" i="1"/>
  <c r="AK2246" i="1"/>
  <c r="AK2081" i="1"/>
  <c r="AJ2081" i="1"/>
  <c r="AK2561" i="1"/>
  <c r="AJ2561" i="1"/>
  <c r="AK2464" i="1"/>
  <c r="AJ2464" i="1"/>
  <c r="AK2314" i="1"/>
  <c r="AJ2314" i="1"/>
  <c r="AK2169" i="1"/>
  <c r="AJ2169" i="1"/>
  <c r="AJ1233" i="1"/>
  <c r="AK1233" i="1"/>
  <c r="AK2475" i="1"/>
  <c r="AJ2475" i="1"/>
  <c r="AK2365" i="1"/>
  <c r="AJ2365" i="1"/>
  <c r="AK2230" i="1"/>
  <c r="AJ2230" i="1"/>
  <c r="AJ1963" i="1"/>
  <c r="AK1963" i="1"/>
  <c r="AJ2559" i="1"/>
  <c r="AK2559" i="1"/>
  <c r="AJ2418" i="1"/>
  <c r="AK2418" i="1"/>
  <c r="AK2302" i="1"/>
  <c r="AJ2302" i="1"/>
  <c r="AJ2162" i="1"/>
  <c r="AK2162" i="1"/>
  <c r="AJ2530" i="1"/>
  <c r="AK2530" i="1"/>
  <c r="AK2409" i="1"/>
  <c r="AJ2409" i="1"/>
  <c r="AK2248" i="1"/>
  <c r="AJ2248" i="1"/>
  <c r="AJ2103" i="1"/>
  <c r="AK2103" i="1"/>
  <c r="AK2448" i="1"/>
  <c r="AJ2448" i="1"/>
  <c r="AK2325" i="1"/>
  <c r="AJ2325" i="1"/>
  <c r="AJ2026" i="1"/>
  <c r="AK2026" i="1"/>
  <c r="AJ2511" i="1"/>
  <c r="AK2511" i="1"/>
  <c r="AJ2421" i="1"/>
  <c r="AK2421" i="1"/>
  <c r="AK2260" i="1"/>
  <c r="AJ2260" i="1"/>
  <c r="AJ2180" i="1"/>
  <c r="AK2180" i="1"/>
  <c r="AJ1833" i="1"/>
  <c r="AK1833" i="1"/>
  <c r="AK2039" i="1"/>
  <c r="AJ2039" i="1"/>
  <c r="AJ1864" i="1"/>
  <c r="AK1864" i="1"/>
  <c r="AK1661" i="1"/>
  <c r="AJ1661" i="1"/>
  <c r="AJ1191" i="1"/>
  <c r="AK1191" i="1"/>
  <c r="AK2016" i="1"/>
  <c r="AJ2016" i="1"/>
  <c r="AJ1869" i="1"/>
  <c r="AK1869" i="1"/>
  <c r="AK1694" i="1"/>
  <c r="AJ1694" i="1"/>
  <c r="AK1315" i="1"/>
  <c r="AJ1315" i="1"/>
  <c r="AJ2138" i="1"/>
  <c r="AK2138" i="1"/>
  <c r="AK1903" i="1"/>
  <c r="AJ1903" i="1"/>
  <c r="AJ1736" i="1"/>
  <c r="AK1736" i="1"/>
  <c r="AK1550" i="1"/>
  <c r="AJ1550" i="1"/>
  <c r="AJ942" i="1"/>
  <c r="AK942" i="1"/>
  <c r="AK2009" i="1"/>
  <c r="AJ2009" i="1"/>
  <c r="AJ1862" i="1"/>
  <c r="AK1862" i="1"/>
  <c r="AK1675" i="1"/>
  <c r="AJ1675" i="1"/>
  <c r="AK1404" i="1"/>
  <c r="AJ1404" i="1"/>
  <c r="AK2087" i="1"/>
  <c r="AJ2087" i="1"/>
  <c r="AK1793" i="1"/>
  <c r="AJ1793" i="1"/>
  <c r="AK1613" i="1"/>
  <c r="AJ1613" i="1"/>
  <c r="AK2136" i="1"/>
  <c r="AJ2136" i="1"/>
  <c r="AK1912" i="1"/>
  <c r="AJ1912" i="1"/>
  <c r="AJ1750" i="1"/>
  <c r="AK1750" i="1"/>
  <c r="AK1590" i="1"/>
  <c r="AJ1590" i="1"/>
  <c r="AJ2114" i="1"/>
  <c r="AK2114" i="1"/>
  <c r="AJ1957" i="1"/>
  <c r="AK1957" i="1"/>
  <c r="AK1786" i="1"/>
  <c r="AJ1786" i="1"/>
  <c r="AJ1583" i="1"/>
  <c r="AK1583" i="1"/>
  <c r="AK1164" i="1"/>
  <c r="AJ1164" i="1"/>
  <c r="AJ2035" i="1"/>
  <c r="AK2035" i="1"/>
  <c r="AJ1860" i="1"/>
  <c r="AK1860" i="1"/>
  <c r="AK1701" i="1"/>
  <c r="AJ1701" i="1"/>
  <c r="AK1418" i="1"/>
  <c r="AJ1418" i="1"/>
  <c r="AJ2139" i="1"/>
  <c r="AK2139" i="1"/>
  <c r="AK2000" i="1"/>
  <c r="AJ2000" i="1"/>
  <c r="AK1830" i="1"/>
  <c r="AJ1830" i="1"/>
  <c r="AK1574" i="1"/>
  <c r="AJ1574" i="1"/>
  <c r="AJ1192" i="1"/>
  <c r="AK1192" i="1"/>
  <c r="AK1967" i="1"/>
  <c r="AJ1967" i="1"/>
  <c r="AK1790" i="1"/>
  <c r="AJ1790" i="1"/>
  <c r="AK1695" i="1"/>
  <c r="AJ1695" i="1"/>
  <c r="AJ1344" i="1"/>
  <c r="AK1344" i="1"/>
  <c r="AJ977" i="1"/>
  <c r="AK977" i="1"/>
  <c r="AK766" i="1"/>
  <c r="AJ766" i="1"/>
  <c r="AK2715" i="1"/>
  <c r="AJ2715" i="1"/>
  <c r="AJ2539" i="1"/>
  <c r="AK2539" i="1"/>
  <c r="AJ1868" i="1"/>
  <c r="AK1868" i="1"/>
  <c r="AK2648" i="1"/>
  <c r="AJ2648" i="1"/>
  <c r="AJ2295" i="1"/>
  <c r="AK2295" i="1"/>
  <c r="AK2410" i="1"/>
  <c r="AJ2410" i="1"/>
  <c r="AJ2699" i="1"/>
  <c r="AK2699" i="1"/>
  <c r="AK2437" i="1"/>
  <c r="AJ2437" i="1"/>
  <c r="AK2672" i="1"/>
  <c r="AJ2672" i="1"/>
  <c r="AK2244" i="1"/>
  <c r="AJ2244" i="1"/>
  <c r="AJ2276" i="1"/>
  <c r="AK2276" i="1"/>
  <c r="AJ2604" i="1"/>
  <c r="AK2604" i="1"/>
  <c r="AK2427" i="1"/>
  <c r="AJ2427" i="1"/>
  <c r="AJ2650" i="1"/>
  <c r="AK2650" i="1"/>
  <c r="AK2505" i="1"/>
  <c r="AJ2505" i="1"/>
  <c r="AJ2476" i="1"/>
  <c r="AK2476" i="1"/>
  <c r="AJ2397" i="1"/>
  <c r="AK2397" i="1"/>
  <c r="AJ2156" i="1"/>
  <c r="AK2156" i="1"/>
  <c r="AJ2621" i="1"/>
  <c r="AK2621" i="1"/>
  <c r="AJ2731" i="1"/>
  <c r="AK2731" i="1"/>
  <c r="AJ2602" i="1"/>
  <c r="AK2602" i="1"/>
  <c r="AK2049" i="1"/>
  <c r="AJ2049" i="1"/>
  <c r="AK2741" i="1"/>
  <c r="AJ2741" i="1"/>
  <c r="AK2257" i="1"/>
  <c r="AJ2257" i="1"/>
  <c r="AJ2742" i="1"/>
  <c r="AK2742" i="1"/>
  <c r="AJ2721" i="1"/>
  <c r="AK2721" i="1"/>
  <c r="AJ2619" i="1"/>
  <c r="AK2619" i="1"/>
  <c r="AK2239" i="1"/>
  <c r="AJ2239" i="1"/>
  <c r="AJ2492" i="1"/>
  <c r="AK2492" i="1"/>
  <c r="AJ2291" i="1"/>
  <c r="AK2291" i="1"/>
  <c r="AJ1873" i="1"/>
  <c r="AK1873" i="1"/>
  <c r="AJ2533" i="1"/>
  <c r="AK2533" i="1"/>
  <c r="AK2371" i="1"/>
  <c r="AJ2371" i="1"/>
  <c r="AK2205" i="1"/>
  <c r="AJ2205" i="1"/>
  <c r="AK1985" i="1"/>
  <c r="AJ1985" i="1"/>
  <c r="AJ2553" i="1"/>
  <c r="AK2553" i="1"/>
  <c r="AJ2455" i="1"/>
  <c r="AK2455" i="1"/>
  <c r="AK2290" i="1"/>
  <c r="AJ2290" i="1"/>
  <c r="AJ2152" i="1"/>
  <c r="AK2152" i="1"/>
  <c r="AK1106" i="1"/>
  <c r="AJ1106" i="1"/>
  <c r="AK2467" i="1"/>
  <c r="AJ2467" i="1"/>
  <c r="AK2360" i="1"/>
  <c r="AJ2360" i="1"/>
  <c r="AK2226" i="1"/>
  <c r="AJ2226" i="1"/>
  <c r="AJ1954" i="1"/>
  <c r="AK1954" i="1"/>
  <c r="AJ2547" i="1"/>
  <c r="AK2547" i="1"/>
  <c r="AJ2405" i="1"/>
  <c r="AK2405" i="1"/>
  <c r="AJ2298" i="1"/>
  <c r="AK2298" i="1"/>
  <c r="AK2158" i="1"/>
  <c r="AJ2158" i="1"/>
  <c r="AK2512" i="1"/>
  <c r="AJ2512" i="1"/>
  <c r="AK2396" i="1"/>
  <c r="AJ2396" i="1"/>
  <c r="AJ2237" i="1"/>
  <c r="AK2237" i="1"/>
  <c r="AK2075" i="1"/>
  <c r="AJ2075" i="1"/>
  <c r="AJ2434" i="1"/>
  <c r="AK2434" i="1"/>
  <c r="AK2311" i="1"/>
  <c r="AJ2311" i="1"/>
  <c r="AJ1969" i="1"/>
  <c r="AK1969" i="1"/>
  <c r="AJ2501" i="1"/>
  <c r="AK2501" i="1"/>
  <c r="AJ2417" i="1"/>
  <c r="AK2417" i="1"/>
  <c r="AK2255" i="1"/>
  <c r="AJ2255" i="1"/>
  <c r="AK2175" i="1"/>
  <c r="AJ2175" i="1"/>
  <c r="AJ1783" i="1"/>
  <c r="AK1783" i="1"/>
  <c r="AJ2034" i="1"/>
  <c r="AK2034" i="1"/>
  <c r="AK1846" i="1"/>
  <c r="AJ1846" i="1"/>
  <c r="AJ1616" i="1"/>
  <c r="AK1616" i="1"/>
  <c r="AK1171" i="1"/>
  <c r="AJ1171" i="1"/>
  <c r="AJ2010" i="1"/>
  <c r="AK2010" i="1"/>
  <c r="AK1858" i="1"/>
  <c r="AJ1858" i="1"/>
  <c r="AK1689" i="1"/>
  <c r="AJ1689" i="1"/>
  <c r="AK1289" i="1"/>
  <c r="AJ1289" i="1"/>
  <c r="AK2130" i="1"/>
  <c r="AJ2130" i="1"/>
  <c r="AK1888" i="1"/>
  <c r="AJ1888" i="1"/>
  <c r="AK1727" i="1"/>
  <c r="AJ1727" i="1"/>
  <c r="AK1511" i="1"/>
  <c r="AJ1511" i="1"/>
  <c r="AJ2141" i="1"/>
  <c r="AK2141" i="1"/>
  <c r="AK2002" i="1"/>
  <c r="AJ2002" i="1"/>
  <c r="AJ1850" i="1"/>
  <c r="AK1850" i="1"/>
  <c r="AJ1664" i="1"/>
  <c r="AK1664" i="1"/>
  <c r="AK1387" i="1"/>
  <c r="AJ1387" i="1"/>
  <c r="AK2064" i="1"/>
  <c r="AJ2064" i="1"/>
  <c r="AK1782" i="1"/>
  <c r="AJ1782" i="1"/>
  <c r="AJ1598" i="1"/>
  <c r="AK1598" i="1"/>
  <c r="AK2123" i="1"/>
  <c r="AJ2123" i="1"/>
  <c r="AK1907" i="1"/>
  <c r="AJ1907" i="1"/>
  <c r="AK1744" i="1"/>
  <c r="AJ1744" i="1"/>
  <c r="AJ1547" i="1"/>
  <c r="AK1547" i="1"/>
  <c r="AJ2110" i="1"/>
  <c r="AK2110" i="1"/>
  <c r="AJ1952" i="1"/>
  <c r="AK1952" i="1"/>
  <c r="AK1770" i="1"/>
  <c r="AJ1770" i="1"/>
  <c r="AJ1575" i="1"/>
  <c r="AK1575" i="1"/>
  <c r="AJ1093" i="1"/>
  <c r="AK1093" i="1"/>
  <c r="AJ2030" i="1"/>
  <c r="AK2030" i="1"/>
  <c r="AJ1848" i="1"/>
  <c r="AK1848" i="1"/>
  <c r="AJ1673" i="1"/>
  <c r="AK1673" i="1"/>
  <c r="AJ1355" i="1"/>
  <c r="AK1355" i="1"/>
  <c r="AK2113" i="1"/>
  <c r="AJ2113" i="1"/>
  <c r="AJ1988" i="1"/>
  <c r="AK1988" i="1"/>
  <c r="AJ1801" i="1"/>
  <c r="AK1801" i="1"/>
  <c r="AK1553" i="1"/>
  <c r="AJ1553" i="1"/>
  <c r="AK2147" i="1"/>
  <c r="AJ2147" i="1"/>
  <c r="AK1961" i="1"/>
  <c r="AJ1961" i="1"/>
  <c r="AJ1784" i="1"/>
  <c r="AK1784" i="1"/>
  <c r="AJ1684" i="1"/>
  <c r="AK1684" i="1"/>
  <c r="AJ1335" i="1"/>
  <c r="AK1335" i="1"/>
  <c r="AJ955" i="1"/>
  <c r="AK955" i="1"/>
  <c r="AK784" i="1"/>
  <c r="AJ784" i="1"/>
  <c r="AK2700" i="1"/>
  <c r="AJ2700" i="1"/>
  <c r="AK2446" i="1"/>
  <c r="AJ2446" i="1"/>
  <c r="AJ1857" i="1"/>
  <c r="AK1857" i="1"/>
  <c r="AK2636" i="1"/>
  <c r="AJ2636" i="1"/>
  <c r="AJ2271" i="1"/>
  <c r="AK2271" i="1"/>
  <c r="AK2361" i="1"/>
  <c r="AJ2361" i="1"/>
  <c r="AK2694" i="1"/>
  <c r="AJ2694" i="1"/>
  <c r="AK2326" i="1"/>
  <c r="AJ2326" i="1"/>
  <c r="AK2651" i="1"/>
  <c r="AJ2651" i="1"/>
  <c r="AJ2031" i="1"/>
  <c r="AK2031" i="1"/>
  <c r="AJ2268" i="1"/>
  <c r="AK2268" i="1"/>
  <c r="AK2587" i="1"/>
  <c r="AJ2587" i="1"/>
  <c r="AK2750" i="1"/>
  <c r="AJ2750" i="1"/>
  <c r="AK2646" i="1"/>
  <c r="AJ2646" i="1"/>
  <c r="AJ2489" i="1"/>
  <c r="AK2489" i="1"/>
  <c r="AJ2422" i="1"/>
  <c r="AK2422" i="1"/>
  <c r="AK2356" i="1"/>
  <c r="AJ2356" i="1"/>
  <c r="AJ2115" i="1"/>
  <c r="AK2115" i="1"/>
  <c r="AK2755" i="1"/>
  <c r="AJ2755" i="1"/>
  <c r="AJ2727" i="1"/>
  <c r="AK2727" i="1"/>
  <c r="AJ2595" i="1"/>
  <c r="AK2595" i="1"/>
  <c r="AK2669" i="1"/>
  <c r="AJ2669" i="1"/>
  <c r="AJ2717" i="1"/>
  <c r="AK2717" i="1"/>
  <c r="AJ2249" i="1"/>
  <c r="AK2249" i="1"/>
  <c r="AK2754" i="1"/>
  <c r="AJ2754" i="1"/>
  <c r="AJ2712" i="1"/>
  <c r="AK2712" i="1"/>
  <c r="AJ2615" i="1"/>
  <c r="AK2615" i="1"/>
  <c r="AJ2207" i="1"/>
  <c r="AK2207" i="1"/>
  <c r="AJ2447" i="1"/>
  <c r="AK2447" i="1"/>
  <c r="AJ2287" i="1"/>
  <c r="AK2287" i="1"/>
  <c r="AK1752" i="1"/>
  <c r="AJ1752" i="1"/>
  <c r="AK2529" i="1"/>
  <c r="AJ2529" i="1"/>
  <c r="AK2358" i="1"/>
  <c r="AJ2358" i="1"/>
  <c r="AJ2200" i="1"/>
  <c r="AK2200" i="1"/>
  <c r="AJ1832" i="1"/>
  <c r="AK1832" i="1"/>
  <c r="AJ2541" i="1"/>
  <c r="AK2541" i="1"/>
  <c r="AK2451" i="1"/>
  <c r="AJ2451" i="1"/>
  <c r="AJ2286" i="1"/>
  <c r="AK2286" i="1"/>
  <c r="AJ2053" i="1"/>
  <c r="AK2053" i="1"/>
  <c r="AJ1014" i="1"/>
  <c r="AK1014" i="1"/>
  <c r="AK2463" i="1"/>
  <c r="AJ2463" i="1"/>
  <c r="AK2351" i="1"/>
  <c r="AJ2351" i="1"/>
  <c r="AJ2212" i="1"/>
  <c r="AK2212" i="1"/>
  <c r="AK1897" i="1"/>
  <c r="AJ1897" i="1"/>
  <c r="AJ2543" i="1"/>
  <c r="AK2543" i="1"/>
  <c r="AJ2401" i="1"/>
  <c r="AK2401" i="1"/>
  <c r="AK2293" i="1"/>
  <c r="AJ2293" i="1"/>
  <c r="AK2154" i="1"/>
  <c r="AJ2154" i="1"/>
  <c r="AJ2507" i="1"/>
  <c r="AK2507" i="1"/>
  <c r="AJ2359" i="1"/>
  <c r="AK2359" i="1"/>
  <c r="AJ2229" i="1"/>
  <c r="AK2229" i="1"/>
  <c r="AJ1805" i="1"/>
  <c r="AK1805" i="1"/>
  <c r="AK2429" i="1"/>
  <c r="AJ2429" i="1"/>
  <c r="AJ2292" i="1"/>
  <c r="AK2292" i="1"/>
  <c r="AK1922" i="1"/>
  <c r="AJ1922" i="1"/>
  <c r="AJ2497" i="1"/>
  <c r="AK2497" i="1"/>
  <c r="AK2413" i="1"/>
  <c r="AJ2413" i="1"/>
  <c r="AK2251" i="1"/>
  <c r="AJ2251" i="1"/>
  <c r="AJ2170" i="1"/>
  <c r="AK2170" i="1"/>
  <c r="AK1606" i="1"/>
  <c r="AJ1606" i="1"/>
  <c r="AK2028" i="1"/>
  <c r="AJ2028" i="1"/>
  <c r="AK1829" i="1"/>
  <c r="AJ1829" i="1"/>
  <c r="AK1587" i="1"/>
  <c r="AJ1587" i="1"/>
  <c r="AK830" i="1"/>
  <c r="AJ830" i="1"/>
  <c r="AK2004" i="1"/>
  <c r="AJ2004" i="1"/>
  <c r="AJ1852" i="1"/>
  <c r="AK1852" i="1"/>
  <c r="AJ1683" i="1"/>
  <c r="AK1683" i="1"/>
  <c r="AK1279" i="1"/>
  <c r="AJ1279" i="1"/>
  <c r="AK2117" i="1"/>
  <c r="AJ2117" i="1"/>
  <c r="AJ1863" i="1"/>
  <c r="AK1863" i="1"/>
  <c r="AK1709" i="1"/>
  <c r="AJ1709" i="1"/>
  <c r="AJ1477" i="1"/>
  <c r="AK1477" i="1"/>
  <c r="AK2137" i="1"/>
  <c r="AJ2137" i="1"/>
  <c r="AK1997" i="1"/>
  <c r="AJ1997" i="1"/>
  <c r="AJ1844" i="1"/>
  <c r="AK1844" i="1"/>
  <c r="AJ1652" i="1"/>
  <c r="AK1652" i="1"/>
  <c r="AJ1340" i="1"/>
  <c r="AK1340" i="1"/>
  <c r="AJ2048" i="1"/>
  <c r="AK2048" i="1"/>
  <c r="AK1766" i="1"/>
  <c r="AJ1766" i="1"/>
  <c r="AK1548" i="1"/>
  <c r="AJ1548" i="1"/>
  <c r="AK2101" i="1"/>
  <c r="AJ2101" i="1"/>
  <c r="AK1895" i="1"/>
  <c r="AJ1895" i="1"/>
  <c r="AK1734" i="1"/>
  <c r="AJ1734" i="1"/>
  <c r="AJ1482" i="1"/>
  <c r="AK1482" i="1"/>
  <c r="AJ2096" i="1"/>
  <c r="AK2096" i="1"/>
  <c r="AK1947" i="1"/>
  <c r="AJ1947" i="1"/>
  <c r="AK1764" i="1"/>
  <c r="AJ1764" i="1"/>
  <c r="AK1554" i="1"/>
  <c r="AJ1554" i="1"/>
  <c r="AK1050" i="1"/>
  <c r="AJ1050" i="1"/>
  <c r="AK2012" i="1"/>
  <c r="AJ2012" i="1"/>
  <c r="AJ1819" i="1"/>
  <c r="AK1819" i="1"/>
  <c r="AK1662" i="1"/>
  <c r="AJ1662" i="1"/>
  <c r="AJ1345" i="1"/>
  <c r="AK1345" i="1"/>
  <c r="AK2109" i="1"/>
  <c r="AJ2109" i="1"/>
  <c r="AJ1956" i="1"/>
  <c r="AK1956" i="1"/>
  <c r="AJ1796" i="1"/>
  <c r="AK1796" i="1"/>
  <c r="AJ1546" i="1"/>
  <c r="AK1546" i="1"/>
  <c r="AK2143" i="1"/>
  <c r="AJ2143" i="1"/>
  <c r="AJ1951" i="1"/>
  <c r="AK1951" i="1"/>
  <c r="AK1779" i="1"/>
  <c r="AJ1779" i="1"/>
  <c r="AK1672" i="1"/>
  <c r="AJ1672" i="1"/>
  <c r="AK1325" i="1"/>
  <c r="AJ1325" i="1"/>
  <c r="AJ773" i="1"/>
  <c r="AK773" i="1"/>
  <c r="AK2695" i="1"/>
  <c r="AJ2695" i="1"/>
  <c r="AJ2423" i="1"/>
  <c r="AK2423" i="1"/>
  <c r="AK2606" i="1"/>
  <c r="AJ2606" i="1"/>
  <c r="AK2632" i="1"/>
  <c r="AJ2632" i="1"/>
  <c r="AK2238" i="1"/>
  <c r="AJ2238" i="1"/>
  <c r="AJ2328" i="1"/>
  <c r="AK2328" i="1"/>
  <c r="AK2690" i="1"/>
  <c r="AJ2690" i="1"/>
  <c r="AJ2318" i="1"/>
  <c r="AK2318" i="1"/>
  <c r="AJ2253" i="1"/>
  <c r="AK2253" i="1"/>
  <c r="AJ1197" i="1"/>
  <c r="AK1197" i="1"/>
  <c r="AK2227" i="1"/>
  <c r="AJ2227" i="1"/>
  <c r="AK2531" i="1"/>
  <c r="AJ2531" i="1"/>
  <c r="AK2737" i="1"/>
  <c r="AJ2737" i="1"/>
  <c r="AK2638" i="1"/>
  <c r="AJ2638" i="1"/>
  <c r="AJ2474" i="1"/>
  <c r="AK2474" i="1"/>
  <c r="AJ2728" i="1"/>
  <c r="AK2728" i="1"/>
  <c r="AJ2347" i="1"/>
  <c r="AK2347" i="1"/>
  <c r="AJ2071" i="1"/>
  <c r="AK2071" i="1"/>
  <c r="AK2723" i="1"/>
  <c r="AJ2723" i="1"/>
  <c r="AJ2722" i="1"/>
  <c r="AK2722" i="1"/>
  <c r="AK2569" i="1"/>
  <c r="AJ2569" i="1"/>
  <c r="AJ2747" i="1"/>
  <c r="AK2747" i="1"/>
  <c r="AK2716" i="1"/>
  <c r="AJ2716" i="1"/>
  <c r="AK2216" i="1"/>
  <c r="AJ2216" i="1"/>
  <c r="AJ2692" i="1"/>
  <c r="AK2692" i="1"/>
  <c r="AK2708" i="1"/>
  <c r="AJ2708" i="1"/>
  <c r="AK2594" i="1"/>
  <c r="AJ2594" i="1"/>
  <c r="AK2178" i="1"/>
  <c r="AJ2178" i="1"/>
  <c r="AK2443" i="1"/>
  <c r="AJ2443" i="1"/>
  <c r="AJ2273" i="1"/>
  <c r="AK2273" i="1"/>
  <c r="AK1731" i="1"/>
  <c r="AJ1731" i="1"/>
  <c r="AK2487" i="1"/>
  <c r="AJ2487" i="1"/>
  <c r="AK2353" i="1"/>
  <c r="AJ2353" i="1"/>
  <c r="AJ2196" i="1"/>
  <c r="AK2196" i="1"/>
  <c r="AJ1771" i="1"/>
  <c r="AK1771" i="1"/>
  <c r="AJ2523" i="1"/>
  <c r="AK2523" i="1"/>
  <c r="AK2438" i="1"/>
  <c r="AJ2438" i="1"/>
  <c r="AK2259" i="1"/>
  <c r="AJ2259" i="1"/>
  <c r="AJ1975" i="1"/>
  <c r="AK1975" i="1"/>
  <c r="AJ1003" i="1"/>
  <c r="AK1003" i="1"/>
  <c r="AJ2454" i="1"/>
  <c r="AK2454" i="1"/>
  <c r="AJ2342" i="1"/>
  <c r="AK2342" i="1"/>
  <c r="AK2208" i="1"/>
  <c r="AJ2208" i="1"/>
  <c r="AJ1838" i="1"/>
  <c r="AK1838" i="1"/>
  <c r="AJ2521" i="1"/>
  <c r="AK2521" i="1"/>
  <c r="AJ2391" i="1"/>
  <c r="AK2391" i="1"/>
  <c r="AK2284" i="1"/>
  <c r="AJ2284" i="1"/>
  <c r="AJ2008" i="1"/>
  <c r="AK2008" i="1"/>
  <c r="AK2502" i="1"/>
  <c r="AJ2502" i="1"/>
  <c r="AJ2349" i="1"/>
  <c r="AK2349" i="1"/>
  <c r="AJ2224" i="1"/>
  <c r="AK2224" i="1"/>
  <c r="AJ1419" i="1"/>
  <c r="AK1419" i="1"/>
  <c r="AJ2400" i="1"/>
  <c r="AK2400" i="1"/>
  <c r="AJ2288" i="1"/>
  <c r="AK2288" i="1"/>
  <c r="AJ1913" i="1"/>
  <c r="AK1913" i="1"/>
  <c r="AJ2483" i="1"/>
  <c r="AK2483" i="1"/>
  <c r="AK2408" i="1"/>
  <c r="AJ2408" i="1"/>
  <c r="AJ2247" i="1"/>
  <c r="AK2247" i="1"/>
  <c r="AK2166" i="1"/>
  <c r="AJ2166" i="1"/>
  <c r="AJ1576" i="1"/>
  <c r="AK1576" i="1"/>
  <c r="AJ2022" i="1"/>
  <c r="AK2022" i="1"/>
  <c r="AK1818" i="1"/>
  <c r="AJ1818" i="1"/>
  <c r="AK1580" i="1"/>
  <c r="AJ1580" i="1"/>
  <c r="AJ2134" i="1"/>
  <c r="AK2134" i="1"/>
  <c r="AK1998" i="1"/>
  <c r="AJ1998" i="1"/>
  <c r="AK1834" i="1"/>
  <c r="AJ1834" i="1"/>
  <c r="AJ1671" i="1"/>
  <c r="AK1671" i="1"/>
  <c r="AJ1270" i="1"/>
  <c r="AK1270" i="1"/>
  <c r="AJ2112" i="1"/>
  <c r="AK2112" i="1"/>
  <c r="AJ1845" i="1"/>
  <c r="AK1845" i="1"/>
  <c r="AK1704" i="1"/>
  <c r="AJ1704" i="1"/>
  <c r="AJ1468" i="1"/>
  <c r="AK1468" i="1"/>
  <c r="AJ2129" i="1"/>
  <c r="AK2129" i="1"/>
  <c r="AK1991" i="1"/>
  <c r="AJ1991" i="1"/>
  <c r="AJ1839" i="1"/>
  <c r="AK1839" i="1"/>
  <c r="AJ1640" i="1"/>
  <c r="AK1640" i="1"/>
  <c r="AK1269" i="1"/>
  <c r="AJ1269" i="1"/>
  <c r="AJ2020" i="1"/>
  <c r="AK2020" i="1"/>
  <c r="AJ1760" i="1"/>
  <c r="AK1760" i="1"/>
  <c r="AK1438" i="1"/>
  <c r="AJ1438" i="1"/>
  <c r="AK2079" i="1"/>
  <c r="AJ2079" i="1"/>
  <c r="AJ1891" i="1"/>
  <c r="AK1891" i="1"/>
  <c r="AK1718" i="1"/>
  <c r="AJ1718" i="1"/>
  <c r="AJ1464" i="1"/>
  <c r="AK1464" i="1"/>
  <c r="AK2091" i="1"/>
  <c r="AJ2091" i="1"/>
  <c r="AJ1938" i="1"/>
  <c r="AK1938" i="1"/>
  <c r="AJ1755" i="1"/>
  <c r="AK1755" i="1"/>
  <c r="AJ1523" i="1"/>
  <c r="AK1523" i="1"/>
  <c r="AK823" i="1"/>
  <c r="AJ823" i="1"/>
  <c r="AK2006" i="1"/>
  <c r="AJ2006" i="1"/>
  <c r="AK1808" i="1"/>
  <c r="AJ1808" i="1"/>
  <c r="AJ1637" i="1"/>
  <c r="AK1637" i="1"/>
  <c r="AK1247" i="1"/>
  <c r="AJ1247" i="1"/>
  <c r="AJ2095" i="1"/>
  <c r="AK2095" i="1"/>
  <c r="AJ1942" i="1"/>
  <c r="AK1942" i="1"/>
  <c r="AJ1754" i="1"/>
  <c r="AK1754" i="1"/>
  <c r="AK1537" i="1"/>
  <c r="AJ1537" i="1"/>
  <c r="AJ2135" i="1"/>
  <c r="AK2135" i="1"/>
  <c r="AK1946" i="1"/>
  <c r="AJ1946" i="1"/>
  <c r="AJ1773" i="1"/>
  <c r="AK1773" i="1"/>
  <c r="AK1667" i="1"/>
  <c r="AJ1667" i="1"/>
  <c r="AJ1299" i="1"/>
  <c r="AK1299" i="1"/>
  <c r="AK2673" i="1"/>
  <c r="AJ2673" i="1"/>
  <c r="AJ2393" i="1"/>
  <c r="AK2393" i="1"/>
  <c r="AJ2560" i="1"/>
  <c r="AK2560" i="1"/>
  <c r="AK2627" i="1"/>
  <c r="AJ2627" i="1"/>
  <c r="AK2221" i="1"/>
  <c r="AJ2221" i="1"/>
  <c r="AJ2304" i="1"/>
  <c r="AK2304" i="1"/>
  <c r="AK2676" i="1"/>
  <c r="AJ2676" i="1"/>
  <c r="AK2262" i="1"/>
  <c r="AJ2262" i="1"/>
  <c r="AK2220" i="1"/>
  <c r="AJ2220" i="1"/>
  <c r="AJ2591" i="1"/>
  <c r="AK2591" i="1"/>
  <c r="AJ2203" i="1"/>
  <c r="AK2203" i="1"/>
  <c r="AK2738" i="1"/>
  <c r="AJ2738" i="1"/>
  <c r="AK2732" i="1"/>
  <c r="AJ2732" i="1"/>
  <c r="AK2630" i="1"/>
  <c r="AJ2630" i="1"/>
  <c r="AK2389" i="1"/>
  <c r="AJ2389" i="1"/>
  <c r="AJ2746" i="1"/>
  <c r="AK2746" i="1"/>
  <c r="AK2331" i="1"/>
  <c r="AJ2331" i="1"/>
  <c r="AK1918" i="1"/>
  <c r="AJ1918" i="1"/>
  <c r="AJ2705" i="1"/>
  <c r="AK2705" i="1"/>
  <c r="AK2701" i="1"/>
  <c r="AJ2701" i="1"/>
  <c r="AJ2555" i="1"/>
  <c r="AK2555" i="1"/>
  <c r="AK2680" i="1"/>
  <c r="AJ2680" i="1"/>
  <c r="AK2666" i="1"/>
  <c r="AJ2666" i="1"/>
  <c r="AK2185" i="1"/>
  <c r="AJ2185" i="1"/>
  <c r="AJ2745" i="1"/>
  <c r="AK2745" i="1"/>
  <c r="AK2704" i="1"/>
  <c r="AJ2704" i="1"/>
  <c r="AK2589" i="1"/>
  <c r="AJ2589" i="1"/>
  <c r="AK2069" i="1"/>
  <c r="AJ2069" i="1"/>
  <c r="AK2428" i="1"/>
  <c r="AJ2428" i="1"/>
  <c r="AK2264" i="1"/>
  <c r="AJ2264" i="1"/>
  <c r="AK1692" i="1"/>
  <c r="AJ1692" i="1"/>
  <c r="AK2482" i="1"/>
  <c r="AJ2482" i="1"/>
  <c r="AK2343" i="1"/>
  <c r="AJ2343" i="1"/>
  <c r="AK2191" i="1"/>
  <c r="AJ2191" i="1"/>
  <c r="AJ1720" i="1"/>
  <c r="AK1720" i="1"/>
  <c r="AJ2519" i="1"/>
  <c r="AK2519" i="1"/>
  <c r="AJ2420" i="1"/>
  <c r="AK2420" i="1"/>
  <c r="AK2254" i="1"/>
  <c r="AJ2254" i="1"/>
  <c r="AJ1948" i="1"/>
  <c r="AK1948" i="1"/>
  <c r="AK2577" i="1"/>
  <c r="AJ2577" i="1"/>
  <c r="AK2419" i="1"/>
  <c r="AJ2419" i="1"/>
  <c r="AJ2327" i="1"/>
  <c r="AK2327" i="1"/>
  <c r="AK2199" i="1"/>
  <c r="AJ2199" i="1"/>
  <c r="AK1697" i="1"/>
  <c r="AJ1697" i="1"/>
  <c r="AK2517" i="1"/>
  <c r="AJ2517" i="1"/>
  <c r="AJ2387" i="1"/>
  <c r="AK2387" i="1"/>
  <c r="AJ2279" i="1"/>
  <c r="AK2279" i="1"/>
  <c r="AJ1886" i="1"/>
  <c r="AK1886" i="1"/>
  <c r="AK2498" i="1"/>
  <c r="AJ2498" i="1"/>
  <c r="AK2330" i="1"/>
  <c r="AJ2330" i="1"/>
  <c r="AJ2219" i="1"/>
  <c r="AK2219" i="1"/>
  <c r="AJ2567" i="1"/>
  <c r="AK2567" i="1"/>
  <c r="AK2386" i="1"/>
  <c r="AJ2386" i="1"/>
  <c r="AK2283" i="1"/>
  <c r="AJ2283" i="1"/>
  <c r="AJ1702" i="1"/>
  <c r="AK1702" i="1"/>
  <c r="AK2478" i="1"/>
  <c r="AJ2478" i="1"/>
  <c r="AJ2395" i="1"/>
  <c r="AK2395" i="1"/>
  <c r="AJ2236" i="1"/>
  <c r="AK2236" i="1"/>
  <c r="AK2157" i="1"/>
  <c r="AJ2157" i="1"/>
  <c r="AJ1532" i="1"/>
  <c r="AK1532" i="1"/>
  <c r="AJ1993" i="1"/>
  <c r="AK1993" i="1"/>
  <c r="AK1800" i="1"/>
  <c r="AJ1800" i="1"/>
  <c r="AJ1565" i="1"/>
  <c r="AK1565" i="1"/>
  <c r="AK2125" i="1"/>
  <c r="AJ2125" i="1"/>
  <c r="AJ1987" i="1"/>
  <c r="AK1987" i="1"/>
  <c r="AK1824" i="1"/>
  <c r="AJ1824" i="1"/>
  <c r="AJ1648" i="1"/>
  <c r="AK1648" i="1"/>
  <c r="AJ1263" i="1"/>
  <c r="AK1263" i="1"/>
  <c r="AK2043" i="1"/>
  <c r="AJ2043" i="1"/>
  <c r="AJ1840" i="1"/>
  <c r="AK1840" i="1"/>
  <c r="AK1676" i="1"/>
  <c r="AJ1676" i="1"/>
  <c r="AJ1449" i="1"/>
  <c r="AK1449" i="1"/>
  <c r="AJ2124" i="1"/>
  <c r="AK2124" i="1"/>
  <c r="AJ1986" i="1"/>
  <c r="AK1986" i="1"/>
  <c r="AJ1822" i="1"/>
  <c r="AK1822" i="1"/>
  <c r="AJ1634" i="1"/>
  <c r="AK1634" i="1"/>
  <c r="AJ1242" i="1"/>
  <c r="AK1242" i="1"/>
  <c r="AJ2014" i="1"/>
  <c r="AK2014" i="1"/>
  <c r="AJ1745" i="1"/>
  <c r="AK1745" i="1"/>
  <c r="AJ1429" i="1"/>
  <c r="AK1429" i="1"/>
  <c r="AK2063" i="1"/>
  <c r="AJ2063" i="1"/>
  <c r="AK1866" i="1"/>
  <c r="AJ1866" i="1"/>
  <c r="AK1712" i="1"/>
  <c r="AJ1712" i="1"/>
  <c r="AK1409" i="1"/>
  <c r="AJ1409" i="1"/>
  <c r="AJ2085" i="1"/>
  <c r="AK2085" i="1"/>
  <c r="AJ1927" i="1"/>
  <c r="AK1927" i="1"/>
  <c r="AJ1738" i="1"/>
  <c r="AK1738" i="1"/>
  <c r="AJ1500" i="1"/>
  <c r="AK1500" i="1"/>
  <c r="AJ2144" i="1"/>
  <c r="AK2144" i="1"/>
  <c r="AK1994" i="1"/>
  <c r="AJ1994" i="1"/>
  <c r="AJ1791" i="1"/>
  <c r="AK1791" i="1"/>
  <c r="AJ1618" i="1"/>
  <c r="AK1618" i="1"/>
  <c r="AJ1238" i="1"/>
  <c r="AK1238" i="1"/>
  <c r="AJ2084" i="1"/>
  <c r="AK2084" i="1"/>
  <c r="AJ1932" i="1"/>
  <c r="AK1932" i="1"/>
  <c r="AK1743" i="1"/>
  <c r="AJ1743" i="1"/>
  <c r="AJ1489" i="1"/>
  <c r="AK1489" i="1"/>
  <c r="AJ2131" i="1"/>
  <c r="AK2131" i="1"/>
  <c r="AK1937" i="1"/>
  <c r="AJ1937" i="1"/>
  <c r="AK1769" i="1"/>
  <c r="AJ1769" i="1"/>
  <c r="AK1655" i="1"/>
  <c r="AJ1655" i="1"/>
  <c r="AJ1290" i="1"/>
  <c r="AK1290" i="1"/>
  <c r="AK2665" i="1"/>
  <c r="AJ2665" i="1"/>
  <c r="AJ2352" i="1"/>
  <c r="AK2352" i="1"/>
  <c r="AJ2486" i="1"/>
  <c r="AK2486" i="1"/>
  <c r="AK2622" i="1"/>
  <c r="AJ2622" i="1"/>
  <c r="AJ1990" i="1"/>
  <c r="AK1990" i="1"/>
  <c r="AJ2272" i="1"/>
  <c r="AK2272" i="1"/>
  <c r="AK2668" i="1"/>
  <c r="AJ2668" i="1"/>
  <c r="AK2245" i="1"/>
  <c r="AJ2245" i="1"/>
  <c r="AJ2698" i="1"/>
  <c r="AK2698" i="1"/>
  <c r="AK2586" i="1"/>
  <c r="AJ2586" i="1"/>
  <c r="AK2195" i="1"/>
  <c r="AJ2195" i="1"/>
  <c r="AK2710" i="1"/>
  <c r="AJ2710" i="1"/>
  <c r="AK2713" i="1"/>
  <c r="AJ2713" i="1"/>
  <c r="AJ2625" i="1"/>
  <c r="AK2625" i="1"/>
  <c r="AK2164" i="1"/>
  <c r="AJ2164" i="1"/>
  <c r="AK2709" i="1"/>
  <c r="AJ2709" i="1"/>
  <c r="AK2322" i="1"/>
  <c r="AJ2322" i="1"/>
  <c r="AJ1828" i="1"/>
  <c r="AK1828" i="1"/>
  <c r="AJ2663" i="1"/>
  <c r="AK2663" i="1"/>
  <c r="AJ2687" i="1"/>
  <c r="AK2687" i="1"/>
  <c r="AK2535" i="1"/>
  <c r="AJ2535" i="1"/>
  <c r="AJ2656" i="1"/>
  <c r="AK2656" i="1"/>
  <c r="AK2658" i="1"/>
  <c r="AJ2658" i="1"/>
  <c r="AK1849" i="1"/>
  <c r="AJ1849" i="1"/>
  <c r="AK2678" i="1"/>
  <c r="AJ2678" i="1"/>
  <c r="AK2696" i="1"/>
  <c r="AJ2696" i="1"/>
  <c r="AJ2584" i="1"/>
  <c r="AK2584" i="1"/>
  <c r="AK1971" i="1"/>
  <c r="AJ1971" i="1"/>
  <c r="AJ2404" i="1"/>
  <c r="AK2404" i="1"/>
  <c r="AK2241" i="1"/>
  <c r="AJ2241" i="1"/>
  <c r="AK1659" i="1"/>
  <c r="AJ1659" i="1"/>
  <c r="AJ2477" i="1"/>
  <c r="AK2477" i="1"/>
  <c r="AK2319" i="1"/>
  <c r="AJ2319" i="1"/>
  <c r="AK2187" i="1"/>
  <c r="AJ2187" i="1"/>
  <c r="AK1519" i="1"/>
  <c r="AJ1519" i="1"/>
  <c r="AJ2515" i="1"/>
  <c r="AK2515" i="1"/>
  <c r="AK2416" i="1"/>
  <c r="AJ2416" i="1"/>
  <c r="AK2240" i="1"/>
  <c r="AJ2240" i="1"/>
  <c r="AJ1928" i="1"/>
  <c r="AK1928" i="1"/>
  <c r="AK2573" i="1"/>
  <c r="AJ2573" i="1"/>
  <c r="AK2415" i="1"/>
  <c r="AJ2415" i="1"/>
  <c r="AK2313" i="1"/>
  <c r="AJ2313" i="1"/>
  <c r="AK2173" i="1"/>
  <c r="AJ2173" i="1"/>
  <c r="AJ1688" i="1"/>
  <c r="AK1688" i="1"/>
  <c r="AJ2484" i="1"/>
  <c r="AK2484" i="1"/>
  <c r="AJ2373" i="1"/>
  <c r="AK2373" i="1"/>
  <c r="AJ2243" i="1"/>
  <c r="AK2243" i="1"/>
  <c r="AJ1816" i="1"/>
  <c r="AK1816" i="1"/>
  <c r="AJ2493" i="1"/>
  <c r="AK2493" i="1"/>
  <c r="AJ2320" i="1"/>
  <c r="AK2320" i="1"/>
  <c r="AJ2211" i="1"/>
  <c r="AK2211" i="1"/>
  <c r="AK2558" i="1"/>
  <c r="AJ2558" i="1"/>
  <c r="AJ2381" i="1"/>
  <c r="AK2381" i="1"/>
  <c r="AJ2278" i="1"/>
  <c r="AK2278" i="1"/>
  <c r="AJ1693" i="1"/>
  <c r="AK1693" i="1"/>
  <c r="AJ2473" i="1"/>
  <c r="AK2473" i="1"/>
  <c r="AJ2372" i="1"/>
  <c r="AK2372" i="1"/>
  <c r="AJ2232" i="1"/>
  <c r="AK2232" i="1"/>
  <c r="AJ2153" i="1"/>
  <c r="AK2153" i="1"/>
  <c r="AJ1350" i="1"/>
  <c r="AK1350" i="1"/>
  <c r="AJ1977" i="1"/>
  <c r="AK1977" i="1"/>
  <c r="AJ1795" i="1"/>
  <c r="AK1795" i="1"/>
  <c r="AJ1558" i="1"/>
  <c r="AK1558" i="1"/>
  <c r="AK2121" i="1"/>
  <c r="AJ2121" i="1"/>
  <c r="AJ1982" i="1"/>
  <c r="AK1982" i="1"/>
  <c r="AK1806" i="1"/>
  <c r="AJ1806" i="1"/>
  <c r="AJ1641" i="1"/>
  <c r="AK1641" i="1"/>
  <c r="AK1217" i="1"/>
  <c r="AJ1217" i="1"/>
  <c r="AJ2038" i="1"/>
  <c r="AK2038" i="1"/>
  <c r="AJ1811" i="1"/>
  <c r="AK1811" i="1"/>
  <c r="AJ1665" i="1"/>
  <c r="AK1665" i="1"/>
  <c r="AK1440" i="1"/>
  <c r="AJ1440" i="1"/>
  <c r="AK2116" i="1"/>
  <c r="AJ2116" i="1"/>
  <c r="AJ1959" i="1"/>
  <c r="AK1959" i="1"/>
  <c r="AK1810" i="1"/>
  <c r="AJ1810" i="1"/>
  <c r="AJ1628" i="1"/>
  <c r="AK1628" i="1"/>
  <c r="AK872" i="1"/>
  <c r="AJ872" i="1"/>
  <c r="AK1980" i="1"/>
  <c r="AJ1980" i="1"/>
  <c r="AK1735" i="1"/>
  <c r="AJ1735" i="1"/>
  <c r="AJ1377" i="1"/>
  <c r="AK1377" i="1"/>
  <c r="AJ2047" i="1"/>
  <c r="AK2047" i="1"/>
  <c r="AK1826" i="1"/>
  <c r="AJ1826" i="1"/>
  <c r="AK1707" i="1"/>
  <c r="AJ1707" i="1"/>
  <c r="AK1319" i="1"/>
  <c r="AJ1319" i="1"/>
  <c r="AJ2068" i="1"/>
  <c r="AK2068" i="1"/>
  <c r="AJ1916" i="1"/>
  <c r="AK1916" i="1"/>
  <c r="AK1696" i="1"/>
  <c r="AJ1696" i="1"/>
  <c r="AK1490" i="1"/>
  <c r="AJ1490" i="1"/>
  <c r="AJ2132" i="1"/>
  <c r="AK2132" i="1"/>
  <c r="AJ1974" i="1"/>
  <c r="AK1974" i="1"/>
  <c r="AK1780" i="1"/>
  <c r="AJ1780" i="1"/>
  <c r="AK1602" i="1"/>
  <c r="AJ1602" i="1"/>
  <c r="AJ1202" i="1"/>
  <c r="AK1202" i="1"/>
  <c r="AJ2077" i="1"/>
  <c r="AK2077" i="1"/>
  <c r="AJ1920" i="1"/>
  <c r="AK1920" i="1"/>
  <c r="AJ1733" i="1"/>
  <c r="AK1733" i="1"/>
  <c r="AJ1434" i="1"/>
  <c r="AK1434" i="1"/>
  <c r="AK2126" i="1"/>
  <c r="AJ2126" i="1"/>
  <c r="AJ1926" i="1"/>
  <c r="AK1926" i="1"/>
  <c r="AJ1763" i="1"/>
  <c r="AK1763" i="1"/>
  <c r="AK1642" i="1"/>
  <c r="AJ1642" i="1"/>
  <c r="AK1280" i="1"/>
  <c r="AJ1280" i="1"/>
  <c r="AK2509" i="1"/>
  <c r="AJ2509" i="1"/>
  <c r="AJ2657" i="1"/>
  <c r="AK2657" i="1"/>
  <c r="AK2312" i="1"/>
  <c r="AJ2312" i="1"/>
  <c r="AJ2757" i="1"/>
  <c r="AK2757" i="1"/>
  <c r="AK2618" i="1"/>
  <c r="AJ2618" i="1"/>
  <c r="AK1934" i="1"/>
  <c r="AJ1934" i="1"/>
  <c r="AJ1981" i="1"/>
  <c r="AK1981" i="1"/>
  <c r="AJ2661" i="1"/>
  <c r="AK2661" i="1"/>
  <c r="AJ2189" i="1"/>
  <c r="AK2189" i="1"/>
  <c r="AK2609" i="1"/>
  <c r="AJ2609" i="1"/>
  <c r="AK2556" i="1"/>
  <c r="AJ2556" i="1"/>
  <c r="AK2181" i="1"/>
  <c r="AJ2181" i="1"/>
  <c r="AJ2693" i="1"/>
  <c r="AK2693" i="1"/>
  <c r="AK2688" i="1"/>
  <c r="AJ2688" i="1"/>
  <c r="AJ2620" i="1"/>
  <c r="AK2620" i="1"/>
  <c r="AJ1739" i="1"/>
  <c r="AK1739" i="1"/>
  <c r="AK2697" i="1"/>
  <c r="AJ2697" i="1"/>
  <c r="AJ2299" i="1"/>
  <c r="AK2299" i="1"/>
  <c r="AK2748" i="1"/>
  <c r="AJ2748" i="1"/>
  <c r="AJ2590" i="1"/>
  <c r="AK2590" i="1"/>
  <c r="AK2683" i="1"/>
  <c r="AJ2683" i="1"/>
  <c r="AJ2495" i="1"/>
  <c r="AK2495" i="1"/>
  <c r="AJ2631" i="1"/>
  <c r="AK2631" i="1"/>
  <c r="AK2518" i="1"/>
  <c r="AJ2518" i="1"/>
  <c r="AK1562" i="1"/>
  <c r="AJ1562" i="1"/>
  <c r="AJ2670" i="1"/>
  <c r="AK2670" i="1"/>
  <c r="AJ2662" i="1"/>
  <c r="AK2662" i="1"/>
  <c r="AK2568" i="1"/>
  <c r="AJ2568" i="1"/>
  <c r="AJ881" i="1"/>
  <c r="AK881" i="1"/>
  <c r="AJ2390" i="1"/>
  <c r="AK2390" i="1"/>
  <c r="AK2228" i="1"/>
  <c r="AJ2228" i="1"/>
  <c r="AJ1585" i="1"/>
  <c r="AK1585" i="1"/>
  <c r="AJ2460" i="1"/>
  <c r="AK2460" i="1"/>
  <c r="AK2310" i="1"/>
  <c r="AJ2310" i="1"/>
  <c r="AK2183" i="1"/>
  <c r="AJ2183" i="1"/>
  <c r="AK1474" i="1"/>
  <c r="AJ1474" i="1"/>
  <c r="AK2510" i="1"/>
  <c r="AJ2510" i="1"/>
  <c r="AK2407" i="1"/>
  <c r="AJ2407" i="1"/>
  <c r="AK2235" i="1"/>
  <c r="AJ2235" i="1"/>
  <c r="AK1861" i="1"/>
  <c r="AJ1861" i="1"/>
  <c r="AK2552" i="1"/>
  <c r="AJ2552" i="1"/>
  <c r="AJ2406" i="1"/>
  <c r="AK2406" i="1"/>
  <c r="AJ2308" i="1"/>
  <c r="AK2308" i="1"/>
  <c r="AK2168" i="1"/>
  <c r="AJ2168" i="1"/>
  <c r="AK1571" i="1"/>
  <c r="AJ1571" i="1"/>
  <c r="AJ2466" i="1"/>
  <c r="AK2466" i="1"/>
  <c r="AJ2368" i="1"/>
  <c r="AK2368" i="1"/>
  <c r="AK2233" i="1"/>
  <c r="AJ2233" i="1"/>
  <c r="AJ1775" i="1"/>
  <c r="AK1775" i="1"/>
  <c r="AJ2479" i="1"/>
  <c r="AK2479" i="1"/>
  <c r="AJ2316" i="1"/>
  <c r="AK2316" i="1"/>
  <c r="AK2206" i="1"/>
  <c r="AJ2206" i="1"/>
  <c r="AJ2554" i="1"/>
  <c r="AK2554" i="1"/>
  <c r="AK2377" i="1"/>
  <c r="AJ2377" i="1"/>
  <c r="AJ2274" i="1"/>
  <c r="AK2274" i="1"/>
  <c r="AK1076" i="1"/>
  <c r="AJ1076" i="1"/>
  <c r="AJ2469" i="1"/>
  <c r="AK2469" i="1"/>
  <c r="AK2354" i="1"/>
  <c r="AJ2354" i="1"/>
  <c r="AJ2223" i="1"/>
  <c r="AK2223" i="1"/>
  <c r="AJ2149" i="1"/>
  <c r="AK2149" i="1"/>
  <c r="AK1339" i="1"/>
  <c r="AJ1339" i="1"/>
  <c r="AK1973" i="1"/>
  <c r="AJ1973" i="1"/>
  <c r="AK1742" i="1"/>
  <c r="AJ1742" i="1"/>
  <c r="AK1536" i="1"/>
  <c r="AJ1536" i="1"/>
  <c r="AK2108" i="1"/>
  <c r="AJ2108" i="1"/>
  <c r="AJ1960" i="1"/>
  <c r="AK1960" i="1"/>
  <c r="AJ1789" i="1"/>
  <c r="AK1789" i="1"/>
  <c r="AK1593" i="1"/>
  <c r="AJ1593" i="1"/>
  <c r="AJ1208" i="1"/>
  <c r="AK1208" i="1"/>
  <c r="AJ2033" i="1"/>
  <c r="AK2033" i="1"/>
  <c r="AJ1799" i="1"/>
  <c r="AK1799" i="1"/>
  <c r="AK1635" i="1"/>
  <c r="AJ1635" i="1"/>
  <c r="AK1388" i="1"/>
  <c r="AJ1388" i="1"/>
  <c r="AJ2107" i="1"/>
  <c r="AK2107" i="1"/>
  <c r="AJ1935" i="1"/>
  <c r="AK1935" i="1"/>
  <c r="AK1788" i="1"/>
  <c r="AJ1788" i="1"/>
  <c r="AJ1556" i="1"/>
  <c r="AK1556" i="1"/>
  <c r="AJ792" i="1"/>
  <c r="AK792" i="1"/>
  <c r="AK1944" i="1"/>
  <c r="AJ1944" i="1"/>
  <c r="AK1726" i="1"/>
  <c r="AJ1726" i="1"/>
  <c r="AK1330" i="1"/>
  <c r="AJ1330" i="1"/>
  <c r="AK2019" i="1"/>
  <c r="AJ2019" i="1"/>
  <c r="AJ1820" i="1"/>
  <c r="AK1820" i="1"/>
  <c r="AJ1686" i="1"/>
  <c r="AK1686" i="1"/>
  <c r="AK1293" i="1"/>
  <c r="AJ1293" i="1"/>
  <c r="AK2057" i="1"/>
  <c r="AJ2057" i="1"/>
  <c r="AK1885" i="1"/>
  <c r="AJ1885" i="1"/>
  <c r="AK1668" i="1"/>
  <c r="AJ1668" i="1"/>
  <c r="AJ1454" i="1"/>
  <c r="AK1454" i="1"/>
  <c r="AJ2127" i="1"/>
  <c r="AK2127" i="1"/>
  <c r="AK1968" i="1"/>
  <c r="AJ1968" i="1"/>
  <c r="AJ1759" i="1"/>
  <c r="AK1759" i="1"/>
  <c r="AK1589" i="1"/>
  <c r="AJ1589" i="1"/>
  <c r="AJ1184" i="1"/>
  <c r="AK1184" i="1"/>
  <c r="AJ2061" i="1"/>
  <c r="AK2061" i="1"/>
  <c r="AK1894" i="1"/>
  <c r="AJ1894" i="1"/>
  <c r="AJ1717" i="1"/>
  <c r="AK1717" i="1"/>
  <c r="AK1408" i="1"/>
  <c r="AJ1408" i="1"/>
  <c r="AK2118" i="1"/>
  <c r="AJ2118" i="1"/>
  <c r="AJ1915" i="1"/>
  <c r="AK1915" i="1"/>
  <c r="AJ1758" i="1"/>
  <c r="AK1758" i="1"/>
  <c r="AJ1636" i="1"/>
  <c r="AK1636" i="1"/>
  <c r="AJ1264" i="1"/>
  <c r="AK1264" i="1"/>
  <c r="AJ2431" i="1"/>
  <c r="AK2431" i="1"/>
  <c r="AK2644" i="1"/>
  <c r="AJ2644" i="1"/>
  <c r="AJ2280" i="1"/>
  <c r="AK2280" i="1"/>
  <c r="AK2752" i="1"/>
  <c r="AJ2752" i="1"/>
  <c r="AK2605" i="1"/>
  <c r="AJ2605" i="1"/>
  <c r="AJ1698" i="1"/>
  <c r="AK1698" i="1"/>
  <c r="AJ1767" i="1"/>
  <c r="AK1767" i="1"/>
  <c r="AJ2614" i="1"/>
  <c r="AK2614" i="1"/>
  <c r="AJ2182" i="1"/>
  <c r="AK2182" i="1"/>
  <c r="AK2572" i="1"/>
  <c r="AJ2572" i="1"/>
  <c r="AK2536" i="1"/>
  <c r="AJ2536" i="1"/>
  <c r="AK2041" i="1"/>
  <c r="AJ2041" i="1"/>
  <c r="AK2660" i="1"/>
  <c r="AJ2660" i="1"/>
  <c r="AK2684" i="1"/>
  <c r="AJ2684" i="1"/>
  <c r="AK2616" i="1"/>
  <c r="AJ2616" i="1"/>
  <c r="AJ1494" i="1"/>
  <c r="AK1494" i="1"/>
  <c r="AJ2679" i="1"/>
  <c r="AK2679" i="1"/>
  <c r="AK2275" i="1"/>
  <c r="AJ2275" i="1"/>
  <c r="AK2677" i="1"/>
  <c r="AJ2677" i="1"/>
  <c r="AJ2585" i="1"/>
  <c r="AK2585" i="1"/>
  <c r="AJ2674" i="1"/>
  <c r="AK2674" i="1"/>
  <c r="AJ2411" i="1"/>
  <c r="AK2411" i="1"/>
  <c r="AK2600" i="1"/>
  <c r="AJ2600" i="1"/>
  <c r="AJ2503" i="1"/>
  <c r="AK2503" i="1"/>
  <c r="AJ2751" i="1"/>
  <c r="AK2751" i="1"/>
  <c r="AJ2645" i="1"/>
  <c r="AK2645" i="1"/>
  <c r="AK2653" i="1"/>
  <c r="AJ2653" i="1"/>
  <c r="AK2526" i="1"/>
  <c r="AJ2526" i="1"/>
  <c r="AJ2579" i="1"/>
  <c r="AK2579" i="1"/>
  <c r="AJ2385" i="1"/>
  <c r="AK2385" i="1"/>
  <c r="AK2210" i="1"/>
  <c r="AJ2210" i="1"/>
  <c r="AJ1509" i="1"/>
  <c r="AK1509" i="1"/>
  <c r="AJ2433" i="1"/>
  <c r="AK2433" i="1"/>
  <c r="AK2305" i="1"/>
  <c r="AJ2305" i="1"/>
  <c r="AJ2179" i="1"/>
  <c r="AK2179" i="1"/>
  <c r="AJ2583" i="1"/>
  <c r="AK2583" i="1"/>
  <c r="AJ2500" i="1"/>
  <c r="AK2500" i="1"/>
  <c r="AJ2403" i="1"/>
  <c r="AK2403" i="1"/>
  <c r="AK2231" i="1"/>
  <c r="AJ2231" i="1"/>
  <c r="AK1730" i="1"/>
  <c r="AJ1730" i="1"/>
  <c r="AJ2540" i="1"/>
  <c r="AK2540" i="1"/>
  <c r="AK2398" i="1"/>
  <c r="AJ2398" i="1"/>
  <c r="AK2303" i="1"/>
  <c r="AJ2303" i="1"/>
  <c r="AJ2159" i="1"/>
  <c r="AK2159" i="1"/>
  <c r="AK1378" i="1"/>
  <c r="AJ1378" i="1"/>
  <c r="AJ2457" i="1"/>
  <c r="AK2457" i="1"/>
  <c r="AJ2364" i="1"/>
  <c r="AK2364" i="1"/>
  <c r="AK2215" i="1"/>
  <c r="AJ2215" i="1"/>
  <c r="AJ1714" i="1"/>
  <c r="AK1714" i="1"/>
  <c r="AJ2462" i="1"/>
  <c r="AK2462" i="1"/>
  <c r="AJ2307" i="1"/>
  <c r="AK2307" i="1"/>
  <c r="AK2202" i="1"/>
  <c r="AJ2202" i="1"/>
  <c r="AK2550" i="1"/>
  <c r="AJ2550" i="1"/>
  <c r="AK2367" i="1"/>
  <c r="AJ2367" i="1"/>
  <c r="AJ2270" i="1"/>
  <c r="AK2270" i="1"/>
  <c r="AK2575" i="1"/>
  <c r="AJ2575" i="1"/>
  <c r="AJ2465" i="1"/>
  <c r="AK2465" i="1"/>
  <c r="AK2348" i="1"/>
  <c r="AJ2348" i="1"/>
  <c r="AK2218" i="1"/>
  <c r="AJ2218" i="1"/>
  <c r="AJ2074" i="1"/>
  <c r="AK2074" i="1"/>
  <c r="AK1179" i="1"/>
  <c r="AJ1179" i="1"/>
  <c r="AJ1941" i="1"/>
  <c r="AK1941" i="1"/>
  <c r="AJ1732" i="1"/>
  <c r="AK1732" i="1"/>
  <c r="AJ1478" i="1"/>
  <c r="AK1478" i="1"/>
  <c r="AJ2094" i="1"/>
  <c r="AK2094" i="1"/>
  <c r="AJ1936" i="1"/>
  <c r="AK1936" i="1"/>
  <c r="AJ1778" i="1"/>
  <c r="AK1778" i="1"/>
  <c r="AK1572" i="1"/>
  <c r="AJ1572" i="1"/>
  <c r="AJ1089" i="1"/>
  <c r="AK1089" i="1"/>
  <c r="AJ2021" i="1"/>
  <c r="AK2021" i="1"/>
  <c r="AJ1794" i="1"/>
  <c r="AK1794" i="1"/>
  <c r="AK1629" i="1"/>
  <c r="AJ1629" i="1"/>
  <c r="AK1370" i="1"/>
  <c r="AJ1370" i="1"/>
  <c r="AK2093" i="1"/>
  <c r="AJ2093" i="1"/>
  <c r="AJ1929" i="1"/>
  <c r="AK1929" i="1"/>
  <c r="AK1776" i="1"/>
  <c r="AJ1776" i="1"/>
  <c r="AJ1542" i="1"/>
  <c r="AK1542" i="1"/>
  <c r="AK2145" i="1"/>
  <c r="AJ2145" i="1"/>
  <c r="AJ1939" i="1"/>
  <c r="AK1939" i="1"/>
  <c r="AK1719" i="1"/>
  <c r="AJ1719" i="1"/>
  <c r="AJ1294" i="1"/>
  <c r="AK1294" i="1"/>
  <c r="AJ2013" i="1"/>
  <c r="AK2013" i="1"/>
  <c r="AK1814" i="1"/>
  <c r="AJ1814" i="1"/>
  <c r="AK1679" i="1"/>
  <c r="AJ1679" i="1"/>
  <c r="AJ1213" i="1"/>
  <c r="AK1213" i="1"/>
  <c r="AK2052" i="1"/>
  <c r="AJ2052" i="1"/>
  <c r="AJ1872" i="1"/>
  <c r="AK1872" i="1"/>
  <c r="AJ1657" i="1"/>
  <c r="AK1657" i="1"/>
  <c r="AJ1393" i="1"/>
  <c r="AK1393" i="1"/>
  <c r="AJ2122" i="1"/>
  <c r="AK2122" i="1"/>
  <c r="AJ1911" i="1"/>
  <c r="AK1911" i="1"/>
  <c r="AK1749" i="1"/>
  <c r="AJ1749" i="1"/>
  <c r="AK1567" i="1"/>
  <c r="AJ1567" i="1"/>
  <c r="AJ1143" i="1"/>
  <c r="AK1143" i="1"/>
  <c r="AJ2056" i="1"/>
  <c r="AK2056" i="1"/>
  <c r="AK1890" i="1"/>
  <c r="AJ1890" i="1"/>
  <c r="AJ1690" i="1"/>
  <c r="AK1690" i="1"/>
  <c r="AJ1399" i="1"/>
  <c r="AK1399" i="1"/>
  <c r="AJ2104" i="1"/>
  <c r="AK2104" i="1"/>
  <c r="AK1870" i="1"/>
  <c r="AJ1870" i="1"/>
  <c r="AJ1748" i="1"/>
  <c r="AK1748" i="1"/>
  <c r="AJ1624" i="1"/>
  <c r="AK1624" i="1"/>
  <c r="AJ1218" i="1"/>
  <c r="AK1218" i="1"/>
  <c r="AL771" i="1" l="1"/>
  <c r="AL885" i="1"/>
  <c r="AL837" i="1"/>
  <c r="AL2118" i="1"/>
  <c r="AM2118" i="1"/>
  <c r="AL2360" i="1"/>
  <c r="AM2360" i="1"/>
  <c r="AL1872" i="1"/>
  <c r="AM1872" i="1"/>
  <c r="AL1929" i="1"/>
  <c r="AM1929" i="1"/>
  <c r="AL1732" i="1"/>
  <c r="AM1732" i="1"/>
  <c r="AL2182" i="1"/>
  <c r="AM2182" i="1"/>
  <c r="AL1915" i="1"/>
  <c r="AM1915" i="1"/>
  <c r="AL2077" i="1"/>
  <c r="AM2077" i="1"/>
  <c r="AL1628" i="1"/>
  <c r="AM1628" i="1"/>
  <c r="AL2232" i="1"/>
  <c r="AM2232" i="1"/>
  <c r="AL1840" i="1"/>
  <c r="AM1840" i="1"/>
  <c r="AL2567" i="1"/>
  <c r="AM2567" i="1"/>
  <c r="AL2746" i="1"/>
  <c r="AM2746" i="1"/>
  <c r="AL1773" i="1"/>
  <c r="AM1773" i="1"/>
  <c r="AL1891" i="1"/>
  <c r="AM1891" i="1"/>
  <c r="AL2134" i="1"/>
  <c r="AM2134" i="1"/>
  <c r="AL1419" i="1"/>
  <c r="AM1419" i="1"/>
  <c r="AL2196" i="1"/>
  <c r="AM2196" i="1"/>
  <c r="AL2747" i="1"/>
  <c r="AM2747" i="1"/>
  <c r="AL1197" i="1"/>
  <c r="AM1197" i="1"/>
  <c r="AL1956" i="1"/>
  <c r="AM1956" i="1"/>
  <c r="AM1340" i="1"/>
  <c r="AL1340" i="1"/>
  <c r="AL2170" i="1"/>
  <c r="AM2170" i="1"/>
  <c r="AL1832" i="1"/>
  <c r="AM1832" i="1"/>
  <c r="AL2447" i="1"/>
  <c r="AM2447" i="1"/>
  <c r="AL2717" i="1"/>
  <c r="AM2717" i="1"/>
  <c r="AL2268" i="1"/>
  <c r="AM2268" i="1"/>
  <c r="AM2271" i="1"/>
  <c r="AL2271" i="1"/>
  <c r="AM955" i="1"/>
  <c r="AL955" i="1"/>
  <c r="AL1848" i="1"/>
  <c r="AM1848" i="1"/>
  <c r="AL2110" i="1"/>
  <c r="AM2110" i="1"/>
  <c r="AL2141" i="1"/>
  <c r="AM2141" i="1"/>
  <c r="AL2034" i="1"/>
  <c r="AM2034" i="1"/>
  <c r="AL1969" i="1"/>
  <c r="AM1969" i="1"/>
  <c r="AL1567" i="1"/>
  <c r="AM1567" i="1"/>
  <c r="AL1378" i="1"/>
  <c r="AM1378" i="1"/>
  <c r="AL2231" i="1"/>
  <c r="AM2231" i="1"/>
  <c r="AL2653" i="1"/>
  <c r="AM2653" i="1"/>
  <c r="AL2616" i="1"/>
  <c r="AM2616" i="1"/>
  <c r="AL1668" i="1"/>
  <c r="AM1668" i="1"/>
  <c r="AL2019" i="1"/>
  <c r="AM2019" i="1"/>
  <c r="AL1788" i="1"/>
  <c r="AM1788" i="1"/>
  <c r="AL1536" i="1"/>
  <c r="AM1536" i="1"/>
  <c r="AL2354" i="1"/>
  <c r="AM2354" i="1"/>
  <c r="AL2206" i="1"/>
  <c r="AM2206" i="1"/>
  <c r="AL1861" i="1"/>
  <c r="AM1861" i="1"/>
  <c r="AL2052" i="1"/>
  <c r="AM2052" i="1"/>
  <c r="AL2220" i="1"/>
  <c r="AM2220" i="1"/>
  <c r="AL2104" i="1"/>
  <c r="AM2104" i="1"/>
  <c r="AL1294" i="1"/>
  <c r="AM1294" i="1"/>
  <c r="AL2465" i="1"/>
  <c r="AM2465" i="1"/>
  <c r="AM2433" i="1"/>
  <c r="AL2433" i="1"/>
  <c r="AL1184" i="1"/>
  <c r="AM1184" i="1"/>
  <c r="AL2033" i="1"/>
  <c r="AM2033" i="1"/>
  <c r="AL2466" i="1"/>
  <c r="AM2466" i="1"/>
  <c r="AL2495" i="1"/>
  <c r="AM2495" i="1"/>
  <c r="AL2757" i="1"/>
  <c r="AM2757" i="1"/>
  <c r="AL1811" i="1"/>
  <c r="AM1811" i="1"/>
  <c r="AL2084" i="1"/>
  <c r="AM2084" i="1"/>
  <c r="AL2591" i="1"/>
  <c r="AM2591" i="1"/>
  <c r="AM2095" i="1"/>
  <c r="AL2095" i="1"/>
  <c r="AL1845" i="1"/>
  <c r="AM1845" i="1"/>
  <c r="AM2391" i="1"/>
  <c r="AL2391" i="1"/>
  <c r="AL2353" i="1"/>
  <c r="AM2353" i="1"/>
  <c r="AL2593" i="1"/>
  <c r="AM2593" i="1"/>
  <c r="AL1719" i="1"/>
  <c r="AM1719" i="1"/>
  <c r="AL1589" i="1"/>
  <c r="AM1589" i="1"/>
  <c r="AL1742" i="1"/>
  <c r="AM1742" i="1"/>
  <c r="AL2683" i="1"/>
  <c r="AM2683" i="1"/>
  <c r="AL1810" i="1"/>
  <c r="AM1810" i="1"/>
  <c r="AM2319" i="1"/>
  <c r="AL2319" i="1"/>
  <c r="AL2389" i="1"/>
  <c r="AM2389" i="1"/>
  <c r="AL2079" i="1"/>
  <c r="AM2079" i="1"/>
  <c r="AL2594" i="1"/>
  <c r="AM2594" i="1"/>
  <c r="AL2606" i="1"/>
  <c r="AM2606" i="1"/>
  <c r="AL1895" i="1"/>
  <c r="AM1895" i="1"/>
  <c r="AL2251" i="1"/>
  <c r="AM2251" i="1"/>
  <c r="AL2064" i="1"/>
  <c r="AM2064" i="1"/>
  <c r="AL1858" i="1"/>
  <c r="AM1858" i="1"/>
  <c r="AL2158" i="1"/>
  <c r="AM2158" i="1"/>
  <c r="AL2257" i="1"/>
  <c r="AM2257" i="1"/>
  <c r="AL766" i="1"/>
  <c r="AM766" i="1"/>
  <c r="AL1701" i="1"/>
  <c r="AM1701" i="1"/>
  <c r="AL1613" i="1"/>
  <c r="AM1613" i="1"/>
  <c r="AL2009" i="1"/>
  <c r="AM2009" i="1"/>
  <c r="AL1315" i="1"/>
  <c r="AM1315" i="1"/>
  <c r="AM2409" i="1"/>
  <c r="AL2409" i="1"/>
  <c r="AL2314" i="1"/>
  <c r="AM2314" i="1"/>
  <c r="AL1507" i="1"/>
  <c r="AM1507" i="1"/>
  <c r="AL1716" i="1"/>
  <c r="AM1716" i="1"/>
  <c r="AL2452" i="1"/>
  <c r="AM2452" i="1"/>
  <c r="AL2580" i="1"/>
  <c r="AM2580" i="1"/>
  <c r="AL2209" i="1"/>
  <c r="AM2209" i="1"/>
  <c r="AL2629" i="1"/>
  <c r="AM2629" i="1"/>
  <c r="AL1218" i="1"/>
  <c r="AM1218" i="1"/>
  <c r="AL1690" i="1"/>
  <c r="AM1690" i="1"/>
  <c r="AL1911" i="1"/>
  <c r="AM1911" i="1"/>
  <c r="AM1213" i="1"/>
  <c r="AL1213" i="1"/>
  <c r="AL1939" i="1"/>
  <c r="AM1939" i="1"/>
  <c r="AL1778" i="1"/>
  <c r="AM1778" i="1"/>
  <c r="AL2270" i="1"/>
  <c r="AM2270" i="1"/>
  <c r="AL1714" i="1"/>
  <c r="AM1714" i="1"/>
  <c r="AL2093" i="1"/>
  <c r="AM2093" i="1"/>
  <c r="AL2235" i="1"/>
  <c r="AM2235" i="1"/>
  <c r="AL2109" i="1"/>
  <c r="AM2109" i="1"/>
  <c r="AL1749" i="1"/>
  <c r="AM1749" i="1"/>
  <c r="AL2575" i="1"/>
  <c r="AM2575" i="1"/>
  <c r="AL2644" i="1"/>
  <c r="AM2644" i="1"/>
  <c r="AL1696" i="1"/>
  <c r="AM1696" i="1"/>
  <c r="AL2164" i="1"/>
  <c r="AM2164" i="1"/>
  <c r="AL2043" i="1"/>
  <c r="AM2043" i="1"/>
  <c r="AM2517" i="1"/>
  <c r="AL2517" i="1"/>
  <c r="AL2589" i="1"/>
  <c r="AM2589" i="1"/>
  <c r="AL1946" i="1"/>
  <c r="AM1946" i="1"/>
  <c r="AL2408" i="1"/>
  <c r="AM2408" i="1"/>
  <c r="AL2569" i="1"/>
  <c r="AM2569" i="1"/>
  <c r="AL1779" i="1"/>
  <c r="AM1779" i="1"/>
  <c r="AL1554" i="1"/>
  <c r="AM1554" i="1"/>
  <c r="AL830" i="1"/>
  <c r="AM830" i="1"/>
  <c r="AL2669" i="1"/>
  <c r="AM2669" i="1"/>
  <c r="AL2636" i="1"/>
  <c r="AM2636" i="1"/>
  <c r="AL1511" i="1"/>
  <c r="AM1511" i="1"/>
  <c r="AL2311" i="1"/>
  <c r="AM2311" i="1"/>
  <c r="AL2410" i="1"/>
  <c r="AM2410" i="1"/>
  <c r="AL1624" i="1"/>
  <c r="AM1624" i="1"/>
  <c r="AL2122" i="1"/>
  <c r="AM2122" i="1"/>
  <c r="AL1936" i="1"/>
  <c r="AM1936" i="1"/>
  <c r="AL2074" i="1"/>
  <c r="AM2074" i="1"/>
  <c r="AM2583" i="1"/>
  <c r="AL2583" i="1"/>
  <c r="AL2385" i="1"/>
  <c r="AM2385" i="1"/>
  <c r="AL2503" i="1"/>
  <c r="AM2503" i="1"/>
  <c r="AL1698" i="1"/>
  <c r="AM1698" i="1"/>
  <c r="AL1264" i="1"/>
  <c r="AM1264" i="1"/>
  <c r="AL1717" i="1"/>
  <c r="AM1717" i="1"/>
  <c r="AL1789" i="1"/>
  <c r="AM1789" i="1"/>
  <c r="AL2274" i="1"/>
  <c r="AM2274" i="1"/>
  <c r="AL1775" i="1"/>
  <c r="AM1775" i="1"/>
  <c r="AL2308" i="1"/>
  <c r="AM2308" i="1"/>
  <c r="AL2693" i="1"/>
  <c r="AM2693" i="1"/>
  <c r="AL1981" i="1"/>
  <c r="AM1981" i="1"/>
  <c r="AL1434" i="1"/>
  <c r="AM1434" i="1"/>
  <c r="AL2068" i="1"/>
  <c r="AM2068" i="1"/>
  <c r="AL1641" i="1"/>
  <c r="AM1641" i="1"/>
  <c r="AL1977" i="1"/>
  <c r="AM1977" i="1"/>
  <c r="AL1693" i="1"/>
  <c r="AM1693" i="1"/>
  <c r="AL2493" i="1"/>
  <c r="AM2493" i="1"/>
  <c r="AL2663" i="1"/>
  <c r="AM2663" i="1"/>
  <c r="AL1489" i="1"/>
  <c r="AM1489" i="1"/>
  <c r="AL1791" i="1"/>
  <c r="AM1791" i="1"/>
  <c r="AL2085" i="1"/>
  <c r="AM2085" i="1"/>
  <c r="AL1745" i="1"/>
  <c r="AM1745" i="1"/>
  <c r="AL2124" i="1"/>
  <c r="AM2124" i="1"/>
  <c r="AL1648" i="1"/>
  <c r="AM1648" i="1"/>
  <c r="AL1993" i="1"/>
  <c r="AM1993" i="1"/>
  <c r="AL1702" i="1"/>
  <c r="AM1702" i="1"/>
  <c r="AL2420" i="1"/>
  <c r="AM2420" i="1"/>
  <c r="AL2745" i="1"/>
  <c r="AM2745" i="1"/>
  <c r="AL2705" i="1"/>
  <c r="AM2705" i="1"/>
  <c r="AL1890" i="1"/>
  <c r="AM1890" i="1"/>
  <c r="AL1679" i="1"/>
  <c r="AM1679" i="1"/>
  <c r="AL2145" i="1"/>
  <c r="AM2145" i="1"/>
  <c r="AL1629" i="1"/>
  <c r="AM1629" i="1"/>
  <c r="AM2367" i="1"/>
  <c r="AL2367" i="1"/>
  <c r="AM2215" i="1"/>
  <c r="AL2215" i="1"/>
  <c r="AL2398" i="1"/>
  <c r="AM2398" i="1"/>
  <c r="AL2275" i="1"/>
  <c r="AM2275" i="1"/>
  <c r="AL2041" i="1"/>
  <c r="AM2041" i="1"/>
  <c r="AL1968" i="1"/>
  <c r="AM1968" i="1"/>
  <c r="AL1293" i="1"/>
  <c r="AM1293" i="1"/>
  <c r="AL1944" i="1"/>
  <c r="AM1944" i="1"/>
  <c r="AM1388" i="1"/>
  <c r="AL1388" i="1"/>
  <c r="AL1339" i="1"/>
  <c r="AM1339" i="1"/>
  <c r="AL2510" i="1"/>
  <c r="AM2510" i="1"/>
  <c r="AL2228" i="1"/>
  <c r="AM2228" i="1"/>
  <c r="AL1562" i="1"/>
  <c r="AM1562" i="1"/>
  <c r="AL2748" i="1"/>
  <c r="AM2748" i="1"/>
  <c r="AL2509" i="1"/>
  <c r="AM2509" i="1"/>
  <c r="AL1780" i="1"/>
  <c r="AM1780" i="1"/>
  <c r="AL1735" i="1"/>
  <c r="AM1735" i="1"/>
  <c r="AL2116" i="1"/>
  <c r="AM2116" i="1"/>
  <c r="AL2173" i="1"/>
  <c r="AM2173" i="1"/>
  <c r="AL2416" i="1"/>
  <c r="AM2416" i="1"/>
  <c r="AL1659" i="1"/>
  <c r="AM1659" i="1"/>
  <c r="AL2678" i="1"/>
  <c r="AM2678" i="1"/>
  <c r="AL2713" i="1"/>
  <c r="AM2713" i="1"/>
  <c r="AL2668" i="1"/>
  <c r="AM2668" i="1"/>
  <c r="AL2665" i="1"/>
  <c r="AM2665" i="1"/>
  <c r="AL2498" i="1"/>
  <c r="AM2498" i="1"/>
  <c r="AL2199" i="1"/>
  <c r="AM2199" i="1"/>
  <c r="AL1692" i="1"/>
  <c r="AM1692" i="1"/>
  <c r="AL2732" i="1"/>
  <c r="AM2732" i="1"/>
  <c r="AL2676" i="1"/>
  <c r="AM2676" i="1"/>
  <c r="AL2673" i="1"/>
  <c r="AM2673" i="1"/>
  <c r="AM2535" i="1"/>
  <c r="AL2535" i="1"/>
  <c r="AL1837" i="1"/>
  <c r="AM1837" i="1"/>
  <c r="AL1748" i="1"/>
  <c r="AM1748" i="1"/>
  <c r="AL1542" i="1"/>
  <c r="AM1542" i="1"/>
  <c r="AL2540" i="1"/>
  <c r="AM2540" i="1"/>
  <c r="AL2127" i="1"/>
  <c r="AM2127" i="1"/>
  <c r="AL1816" i="1"/>
  <c r="AM1816" i="1"/>
  <c r="AL2272" i="1"/>
  <c r="AM2272" i="1"/>
  <c r="AL2014" i="1"/>
  <c r="AM2014" i="1"/>
  <c r="AL1532" i="1"/>
  <c r="AM1532" i="1"/>
  <c r="AL2519" i="1"/>
  <c r="AM2519" i="1"/>
  <c r="AL2304" i="1"/>
  <c r="AM2304" i="1"/>
  <c r="AL1754" i="1"/>
  <c r="AM1754" i="1"/>
  <c r="AL1464" i="1"/>
  <c r="AM1464" i="1"/>
  <c r="AL2020" i="1"/>
  <c r="AM2020" i="1"/>
  <c r="AL1576" i="1"/>
  <c r="AM1576" i="1"/>
  <c r="AL2288" i="1"/>
  <c r="AM2288" i="1"/>
  <c r="AL2342" i="1"/>
  <c r="AM2342" i="1"/>
  <c r="AL2273" i="1"/>
  <c r="AM2273" i="1"/>
  <c r="AM2071" i="1"/>
  <c r="AL2071" i="1"/>
  <c r="AL2328" i="1"/>
  <c r="AM2328" i="1"/>
  <c r="AL773" i="1"/>
  <c r="AM773" i="1"/>
  <c r="AL1546" i="1"/>
  <c r="AM1546" i="1"/>
  <c r="AL1819" i="1"/>
  <c r="AM1819" i="1"/>
  <c r="AL2096" i="1"/>
  <c r="AM2096" i="1"/>
  <c r="AL2507" i="1"/>
  <c r="AM2507" i="1"/>
  <c r="AL2212" i="1"/>
  <c r="AM2212" i="1"/>
  <c r="AL1355" i="1"/>
  <c r="AM1355" i="1"/>
  <c r="AL1850" i="1"/>
  <c r="AM1850" i="1"/>
  <c r="AL1616" i="1"/>
  <c r="AM1616" i="1"/>
  <c r="AL2417" i="1"/>
  <c r="AM2417" i="1"/>
  <c r="AL2237" i="1"/>
  <c r="AM2237" i="1"/>
  <c r="AM2547" i="1"/>
  <c r="AL2547" i="1"/>
  <c r="AL2152" i="1"/>
  <c r="AM2152" i="1"/>
  <c r="AM2619" i="1"/>
  <c r="AL2619" i="1"/>
  <c r="AL2602" i="1"/>
  <c r="AM2602" i="1"/>
  <c r="AL1868" i="1"/>
  <c r="AM1868" i="1"/>
  <c r="AL1750" i="1"/>
  <c r="AM1750" i="1"/>
  <c r="AL1736" i="1"/>
  <c r="AM1736" i="1"/>
  <c r="AL2180" i="1"/>
  <c r="AM2180" i="1"/>
  <c r="AL2506" i="1"/>
  <c r="AM2506" i="1"/>
  <c r="AL2426" i="1"/>
  <c r="AM2426" i="1"/>
  <c r="AL2300" i="1"/>
  <c r="AM2300" i="1"/>
  <c r="AL2384" i="1"/>
  <c r="AM2384" i="1"/>
  <c r="AL1841" i="1"/>
  <c r="AM1841" i="1"/>
  <c r="AL2073" i="1"/>
  <c r="AM2073" i="1"/>
  <c r="AL2111" i="1"/>
  <c r="AM2111" i="1"/>
  <c r="AL1893" i="1"/>
  <c r="AM1893" i="1"/>
  <c r="AL1940" i="1"/>
  <c r="AM1940" i="1"/>
  <c r="AL2340" i="1"/>
  <c r="AM2340" i="1"/>
  <c r="AL2176" i="1"/>
  <c r="AM2176" i="1"/>
  <c r="AL2346" i="1"/>
  <c r="AM2346" i="1"/>
  <c r="AL2684" i="1"/>
  <c r="AM2684" i="1"/>
  <c r="AL2312" i="1"/>
  <c r="AM2312" i="1"/>
  <c r="AL1937" i="1"/>
  <c r="AM1937" i="1"/>
  <c r="AL1247" i="1"/>
  <c r="AM1247" i="1"/>
  <c r="AL1880" i="1"/>
  <c r="AM1880" i="1"/>
  <c r="AL2056" i="1"/>
  <c r="AM2056" i="1"/>
  <c r="AL2094" i="1"/>
  <c r="AM2094" i="1"/>
  <c r="AL2364" i="1"/>
  <c r="AM2364" i="1"/>
  <c r="AL2179" i="1"/>
  <c r="AM2179" i="1"/>
  <c r="AM2679" i="1"/>
  <c r="AL2679" i="1"/>
  <c r="AL1636" i="1"/>
  <c r="AM1636" i="1"/>
  <c r="AL1686" i="1"/>
  <c r="AM1686" i="1"/>
  <c r="AL1960" i="1"/>
  <c r="AM1960" i="1"/>
  <c r="AL2406" i="1"/>
  <c r="AM2406" i="1"/>
  <c r="AL2299" i="1"/>
  <c r="AM2299" i="1"/>
  <c r="AL1974" i="1"/>
  <c r="AM1974" i="1"/>
  <c r="AL1350" i="1"/>
  <c r="AM1350" i="1"/>
  <c r="AL1290" i="1"/>
  <c r="AM1290" i="1"/>
  <c r="AL1886" i="1"/>
  <c r="AM1886" i="1"/>
  <c r="AL1299" i="1"/>
  <c r="AM1299" i="1"/>
  <c r="AL1468" i="1"/>
  <c r="AM1468" i="1"/>
  <c r="AL1683" i="1"/>
  <c r="AM1683" i="1"/>
  <c r="AL1814" i="1"/>
  <c r="AM1814" i="1"/>
  <c r="AL2218" i="1"/>
  <c r="AM2218" i="1"/>
  <c r="AL2550" i="1"/>
  <c r="AM2550" i="1"/>
  <c r="AL2600" i="1"/>
  <c r="AM2600" i="1"/>
  <c r="AL2536" i="1"/>
  <c r="AM2536" i="1"/>
  <c r="AL2605" i="1"/>
  <c r="AM2605" i="1"/>
  <c r="AL1894" i="1"/>
  <c r="AM1894" i="1"/>
  <c r="AL1635" i="1"/>
  <c r="AM1635" i="1"/>
  <c r="AL2377" i="1"/>
  <c r="AM2377" i="1"/>
  <c r="AL2233" i="1"/>
  <c r="AM2233" i="1"/>
  <c r="AL1474" i="1"/>
  <c r="AM1474" i="1"/>
  <c r="AL2518" i="1"/>
  <c r="AM2518" i="1"/>
  <c r="AL2181" i="1"/>
  <c r="AM2181" i="1"/>
  <c r="AL1934" i="1"/>
  <c r="AM1934" i="1"/>
  <c r="AM1280" i="1"/>
  <c r="AL1280" i="1"/>
  <c r="AL1319" i="1"/>
  <c r="AM1319" i="1"/>
  <c r="AL1980" i="1"/>
  <c r="AM1980" i="1"/>
  <c r="AL1440" i="1"/>
  <c r="AM1440" i="1"/>
  <c r="AL1806" i="1"/>
  <c r="AM1806" i="1"/>
  <c r="AM2313" i="1"/>
  <c r="AL2313" i="1"/>
  <c r="AL2241" i="1"/>
  <c r="AM2241" i="1"/>
  <c r="AL1849" i="1"/>
  <c r="AM1849" i="1"/>
  <c r="AL2710" i="1"/>
  <c r="AM2710" i="1"/>
  <c r="AL1743" i="1"/>
  <c r="AM1743" i="1"/>
  <c r="AL1994" i="1"/>
  <c r="AM1994" i="1"/>
  <c r="AL1409" i="1"/>
  <c r="AM1409" i="1"/>
  <c r="AL1824" i="1"/>
  <c r="AM1824" i="1"/>
  <c r="AM2283" i="1"/>
  <c r="AL2283" i="1"/>
  <c r="AL2264" i="1"/>
  <c r="AM2264" i="1"/>
  <c r="AL2185" i="1"/>
  <c r="AM2185" i="1"/>
  <c r="AL1918" i="1"/>
  <c r="AM1918" i="1"/>
  <c r="AL2738" i="1"/>
  <c r="AM2738" i="1"/>
  <c r="AL1393" i="1"/>
  <c r="AM1393" i="1"/>
  <c r="AL1794" i="1"/>
  <c r="AM1794" i="1"/>
  <c r="AL2579" i="1"/>
  <c r="AM2579" i="1"/>
  <c r="AL792" i="1"/>
  <c r="AM792" i="1"/>
  <c r="AL2149" i="1"/>
  <c r="AM2149" i="1"/>
  <c r="AL2390" i="1"/>
  <c r="AM2390" i="1"/>
  <c r="AL1828" i="1"/>
  <c r="AM1828" i="1"/>
  <c r="AL2327" i="1"/>
  <c r="AM2327" i="1"/>
  <c r="AL2008" i="1"/>
  <c r="AM2008" i="1"/>
  <c r="AL2013" i="1"/>
  <c r="AM2013" i="1"/>
  <c r="AL1478" i="1"/>
  <c r="AM1478" i="1"/>
  <c r="AL1494" i="1"/>
  <c r="AM1494" i="1"/>
  <c r="AL1758" i="1"/>
  <c r="AM1758" i="1"/>
  <c r="AL2061" i="1"/>
  <c r="AM2061" i="1"/>
  <c r="AL1454" i="1"/>
  <c r="AM1454" i="1"/>
  <c r="AL1820" i="1"/>
  <c r="AM1820" i="1"/>
  <c r="AL1556" i="1"/>
  <c r="AM1556" i="1"/>
  <c r="AL1799" i="1"/>
  <c r="AM1799" i="1"/>
  <c r="AL2223" i="1"/>
  <c r="AM2223" i="1"/>
  <c r="AL2554" i="1"/>
  <c r="AM2554" i="1"/>
  <c r="AL2368" i="1"/>
  <c r="AM2368" i="1"/>
  <c r="AM881" i="1"/>
  <c r="AL881" i="1"/>
  <c r="AM2631" i="1"/>
  <c r="AL2631" i="1"/>
  <c r="AL1920" i="1"/>
  <c r="AM1920" i="1"/>
  <c r="AL2132" i="1"/>
  <c r="AM2132" i="1"/>
  <c r="AL1665" i="1"/>
  <c r="AM1665" i="1"/>
  <c r="AL1982" i="1"/>
  <c r="AM1982" i="1"/>
  <c r="AL2153" i="1"/>
  <c r="AM2153" i="1"/>
  <c r="AL2381" i="1"/>
  <c r="AM2381" i="1"/>
  <c r="AL2243" i="1"/>
  <c r="AM2243" i="1"/>
  <c r="AL2404" i="1"/>
  <c r="AM2404" i="1"/>
  <c r="AL1990" i="1"/>
  <c r="AM1990" i="1"/>
  <c r="AL1932" i="1"/>
  <c r="AM1932" i="1"/>
  <c r="AL2144" i="1"/>
  <c r="AM2144" i="1"/>
  <c r="AL1242" i="1"/>
  <c r="AM1242" i="1"/>
  <c r="AL1987" i="1"/>
  <c r="AM1987" i="1"/>
  <c r="AL2279" i="1"/>
  <c r="AM2279" i="1"/>
  <c r="AL1720" i="1"/>
  <c r="AM1720" i="1"/>
  <c r="AL2203" i="1"/>
  <c r="AM2203" i="1"/>
  <c r="AL1942" i="1"/>
  <c r="AM1942" i="1"/>
  <c r="AL2400" i="1"/>
  <c r="AM2400" i="1"/>
  <c r="AL2454" i="1"/>
  <c r="AM2454" i="1"/>
  <c r="AL1771" i="1"/>
  <c r="AM1771" i="1"/>
  <c r="AL2347" i="1"/>
  <c r="AM2347" i="1"/>
  <c r="AL1796" i="1"/>
  <c r="AM1796" i="1"/>
  <c r="AL1885" i="1"/>
  <c r="AM1885" i="1"/>
  <c r="AL1733" i="1"/>
  <c r="AM1733" i="1"/>
  <c r="AM2278" i="1"/>
  <c r="AL2278" i="1"/>
  <c r="AL2515" i="1"/>
  <c r="AM2515" i="1"/>
  <c r="AL1449" i="1"/>
  <c r="AM1449" i="1"/>
  <c r="AM2523" i="1"/>
  <c r="AL2523" i="1"/>
  <c r="AL1143" i="1"/>
  <c r="AM1143" i="1"/>
  <c r="AL1657" i="1"/>
  <c r="AM1657" i="1"/>
  <c r="AL2021" i="1"/>
  <c r="AM2021" i="1"/>
  <c r="AM2457" i="1"/>
  <c r="AL2457" i="1"/>
  <c r="AL2411" i="1"/>
  <c r="AM2411" i="1"/>
  <c r="AL1870" i="1"/>
  <c r="AM1870" i="1"/>
  <c r="AL1776" i="1"/>
  <c r="AM1776" i="1"/>
  <c r="AL2348" i="1"/>
  <c r="AM2348" i="1"/>
  <c r="AL2202" i="1"/>
  <c r="AM2202" i="1"/>
  <c r="AL1730" i="1"/>
  <c r="AM1730" i="1"/>
  <c r="AL2305" i="1"/>
  <c r="AM2305" i="1"/>
  <c r="AL2526" i="1"/>
  <c r="AM2526" i="1"/>
  <c r="AL2572" i="1"/>
  <c r="AM2572" i="1"/>
  <c r="AL2752" i="1"/>
  <c r="AM2752" i="1"/>
  <c r="AL2108" i="1"/>
  <c r="AM2108" i="1"/>
  <c r="AL2552" i="1"/>
  <c r="AM2552" i="1"/>
  <c r="AL2183" i="1"/>
  <c r="AM2183" i="1"/>
  <c r="AL2697" i="1"/>
  <c r="AM2697" i="1"/>
  <c r="AL2556" i="1"/>
  <c r="AM2556" i="1"/>
  <c r="AL2618" i="1"/>
  <c r="AM2618" i="1"/>
  <c r="AL1642" i="1"/>
  <c r="AM1642" i="1"/>
  <c r="AL1707" i="1"/>
  <c r="AM1707" i="1"/>
  <c r="AL872" i="1"/>
  <c r="AM872" i="1"/>
  <c r="AM2415" i="1"/>
  <c r="AL2415" i="1"/>
  <c r="AL1519" i="1"/>
  <c r="AM1519" i="1"/>
  <c r="AL2658" i="1"/>
  <c r="AM2658" i="1"/>
  <c r="AL2322" i="1"/>
  <c r="AM2322" i="1"/>
  <c r="AL2195" i="1"/>
  <c r="AM2195" i="1"/>
  <c r="AL1655" i="1"/>
  <c r="AM1655" i="1"/>
  <c r="AL1712" i="1"/>
  <c r="AM1712" i="1"/>
  <c r="AL1676" i="1"/>
  <c r="AM1676" i="1"/>
  <c r="AL2157" i="1"/>
  <c r="AM2157" i="1"/>
  <c r="AL2386" i="1"/>
  <c r="AM2386" i="1"/>
  <c r="AL2419" i="1"/>
  <c r="AM2419" i="1"/>
  <c r="AL2428" i="1"/>
  <c r="AM2428" i="1"/>
  <c r="AL2666" i="1"/>
  <c r="AM2666" i="1"/>
  <c r="AL2331" i="1"/>
  <c r="AM2331" i="1"/>
  <c r="AL2221" i="1"/>
  <c r="AM2221" i="1"/>
  <c r="AL1667" i="1"/>
  <c r="AM1667" i="1"/>
  <c r="AM823" i="1"/>
  <c r="AL823" i="1"/>
  <c r="AL1718" i="1"/>
  <c r="AM1718" i="1"/>
  <c r="AL1269" i="1"/>
  <c r="AM1269" i="1"/>
  <c r="AL1704" i="1"/>
  <c r="AM1704" i="1"/>
  <c r="AL1998" i="1"/>
  <c r="AM1998" i="1"/>
  <c r="AL2166" i="1"/>
  <c r="AM2166" i="1"/>
  <c r="AL2284" i="1"/>
  <c r="AM2284" i="1"/>
  <c r="AL2443" i="1"/>
  <c r="AM2443" i="1"/>
  <c r="AL2716" i="1"/>
  <c r="AM2716" i="1"/>
  <c r="AL2227" i="1"/>
  <c r="AM2227" i="1"/>
  <c r="AL2238" i="1"/>
  <c r="AM2238" i="1"/>
  <c r="AL1325" i="1"/>
  <c r="AM1325" i="1"/>
  <c r="AL2012" i="1"/>
  <c r="AM2012" i="1"/>
  <c r="AL1606" i="1"/>
  <c r="AM1606" i="1"/>
  <c r="AL2154" i="1"/>
  <c r="AM2154" i="1"/>
  <c r="AL2351" i="1"/>
  <c r="AM2351" i="1"/>
  <c r="AL2587" i="1"/>
  <c r="AM2587" i="1"/>
  <c r="AM2361" i="1"/>
  <c r="AL2361" i="1"/>
  <c r="AL784" i="1"/>
  <c r="AM784" i="1"/>
  <c r="AL2147" i="1"/>
  <c r="AM2147" i="1"/>
  <c r="AL2002" i="1"/>
  <c r="AM2002" i="1"/>
  <c r="AL1289" i="1"/>
  <c r="AM1289" i="1"/>
  <c r="AL1846" i="1"/>
  <c r="AM1846" i="1"/>
  <c r="AL2396" i="1"/>
  <c r="AM2396" i="1"/>
  <c r="AL2290" i="1"/>
  <c r="AM2290" i="1"/>
  <c r="AL2437" i="1"/>
  <c r="AM2437" i="1"/>
  <c r="AL1790" i="1"/>
  <c r="AM1790" i="1"/>
  <c r="AL1912" i="1"/>
  <c r="AM1912" i="1"/>
  <c r="AL1675" i="1"/>
  <c r="AM1675" i="1"/>
  <c r="AM1903" i="1"/>
  <c r="AL1903" i="1"/>
  <c r="AL2260" i="1"/>
  <c r="AM2260" i="1"/>
  <c r="AL2281" i="1"/>
  <c r="AM2281" i="1"/>
  <c r="AL2163" i="1"/>
  <c r="AM2163" i="1"/>
  <c r="AL2652" i="1"/>
  <c r="AM2652" i="1"/>
  <c r="AM1274" i="1"/>
  <c r="AL1274" i="1"/>
  <c r="AL1797" i="1"/>
  <c r="AM1797" i="1"/>
  <c r="AL1503" i="1"/>
  <c r="AM1503" i="1"/>
  <c r="AL1746" i="1"/>
  <c r="AM1746" i="1"/>
  <c r="AL2197" i="1"/>
  <c r="AM2197" i="1"/>
  <c r="AL2341" i="1"/>
  <c r="AM2341" i="1"/>
  <c r="AL2522" i="1"/>
  <c r="AM2522" i="1"/>
  <c r="AL2148" i="1"/>
  <c r="AM2148" i="1"/>
  <c r="AL2524" i="1"/>
  <c r="AM2524" i="1"/>
  <c r="AL2204" i="1"/>
  <c r="AM2204" i="1"/>
  <c r="AL2458" i="1"/>
  <c r="AM2458" i="1"/>
  <c r="AL2485" i="1"/>
  <c r="AM2485" i="1"/>
  <c r="AL1638" i="1"/>
  <c r="AM1638" i="1"/>
  <c r="AL1615" i="1"/>
  <c r="AM1615" i="1"/>
  <c r="AL1914" i="1"/>
  <c r="AM1914" i="1"/>
  <c r="AL2015" i="1"/>
  <c r="AM2015" i="1"/>
  <c r="AL2383" i="1"/>
  <c r="AM2383" i="1"/>
  <c r="AL2339" i="1"/>
  <c r="AM2339" i="1"/>
  <c r="AL2730" i="1"/>
  <c r="AM2730" i="1"/>
  <c r="AL1592" i="1"/>
  <c r="AM1592" i="1"/>
  <c r="AL1124" i="1"/>
  <c r="AM1124" i="1"/>
  <c r="AL1768" i="1"/>
  <c r="AM1768" i="1"/>
  <c r="AL1620" i="1"/>
  <c r="AM1620" i="1"/>
  <c r="AL2496" i="1"/>
  <c r="AM2496" i="1"/>
  <c r="AL2714" i="1"/>
  <c r="AM2714" i="1"/>
  <c r="AL2647" i="1"/>
  <c r="AM2647" i="1"/>
  <c r="AL1572" i="1"/>
  <c r="AM1572" i="1"/>
  <c r="AL1330" i="1"/>
  <c r="AM1330" i="1"/>
  <c r="AL1571" i="1"/>
  <c r="AM1571" i="1"/>
  <c r="AL2063" i="1"/>
  <c r="AM2063" i="1"/>
  <c r="AM2343" i="1"/>
  <c r="AL2343" i="1"/>
  <c r="AL1580" i="1"/>
  <c r="AM1580" i="1"/>
  <c r="AL1089" i="1"/>
  <c r="AM1089" i="1"/>
  <c r="AM2307" i="1"/>
  <c r="AL2307" i="1"/>
  <c r="AL2674" i="1"/>
  <c r="AM2674" i="1"/>
  <c r="AL2280" i="1"/>
  <c r="AM2280" i="1"/>
  <c r="AL1739" i="1"/>
  <c r="AM1739" i="1"/>
  <c r="AL1763" i="1"/>
  <c r="AM1763" i="1"/>
  <c r="AM2373" i="1"/>
  <c r="AL2373" i="1"/>
  <c r="AL2656" i="1"/>
  <c r="AM2656" i="1"/>
  <c r="AL1500" i="1"/>
  <c r="AM1500" i="1"/>
  <c r="AL1634" i="1"/>
  <c r="AM1634" i="1"/>
  <c r="AL2236" i="1"/>
  <c r="AM2236" i="1"/>
  <c r="AL2387" i="1"/>
  <c r="AM2387" i="1"/>
  <c r="AL1523" i="1"/>
  <c r="AM1523" i="1"/>
  <c r="AL1640" i="1"/>
  <c r="AM1640" i="1"/>
  <c r="AL2247" i="1"/>
  <c r="AM2247" i="1"/>
  <c r="AM1003" i="1"/>
  <c r="AL1003" i="1"/>
  <c r="AL2728" i="1"/>
  <c r="AM2728" i="1"/>
  <c r="AL2455" i="1"/>
  <c r="AM2455" i="1"/>
  <c r="AL1873" i="1"/>
  <c r="AM1873" i="1"/>
  <c r="AL2742" i="1"/>
  <c r="AM2742" i="1"/>
  <c r="AL2621" i="1"/>
  <c r="AM2621" i="1"/>
  <c r="AL2699" i="1"/>
  <c r="AM2699" i="1"/>
  <c r="AL1862" i="1"/>
  <c r="AM1862" i="1"/>
  <c r="AL2138" i="1"/>
  <c r="AM2138" i="1"/>
  <c r="AL2421" i="1"/>
  <c r="AM2421" i="1"/>
  <c r="AM2559" i="1"/>
  <c r="AL2559" i="1"/>
  <c r="AL2376" i="1"/>
  <c r="AM2376" i="1"/>
  <c r="AL2623" i="1"/>
  <c r="AM2623" i="1"/>
  <c r="AL2607" i="1"/>
  <c r="AM2607" i="1"/>
  <c r="AL2513" i="1"/>
  <c r="AM2513" i="1"/>
  <c r="AM2685" i="1"/>
  <c r="AL2685" i="1"/>
  <c r="AL1879" i="1"/>
  <c r="AM1879" i="1"/>
  <c r="AM1021" i="1"/>
  <c r="AL1021" i="1"/>
  <c r="AL1979" i="1"/>
  <c r="AM1979" i="1"/>
  <c r="AL1708" i="1"/>
  <c r="AM1708" i="1"/>
  <c r="AL1930" i="1"/>
  <c r="AM1930" i="1"/>
  <c r="AL1398" i="1"/>
  <c r="AM1398" i="1"/>
  <c r="AM2301" i="1"/>
  <c r="AL2301" i="1"/>
  <c r="AL2435" i="1"/>
  <c r="AM2435" i="1"/>
  <c r="AL2277" i="1"/>
  <c r="AM2277" i="1"/>
  <c r="AL2370" i="1"/>
  <c r="AM2370" i="1"/>
  <c r="AL2266" i="1"/>
  <c r="AM2266" i="1"/>
  <c r="AL1706" i="1"/>
  <c r="AM1706" i="1"/>
  <c r="AL1646" i="1"/>
  <c r="AM1646" i="1"/>
  <c r="AL1459" i="1"/>
  <c r="AM1459" i="1"/>
  <c r="AL2088" i="1"/>
  <c r="AM2088" i="1"/>
  <c r="AL2740" i="1"/>
  <c r="AM2740" i="1"/>
  <c r="AL2749" i="1"/>
  <c r="AM2749" i="1"/>
  <c r="AL2659" i="1"/>
  <c r="AM2659" i="1"/>
  <c r="AL2508" i="1"/>
  <c r="AM2508" i="1"/>
  <c r="AL1210" i="1"/>
  <c r="AM1210" i="1"/>
  <c r="AL1220" i="1"/>
  <c r="AM1220" i="1"/>
  <c r="AL1405" i="1"/>
  <c r="AM1405" i="1"/>
  <c r="AL1253" i="1"/>
  <c r="AM1253" i="1"/>
  <c r="AL1265" i="1"/>
  <c r="AM1265" i="1"/>
  <c r="AL1175" i="1"/>
  <c r="AM1175" i="1"/>
  <c r="AL1639" i="1"/>
  <c r="AM1639" i="1"/>
  <c r="AL1221" i="1"/>
  <c r="AM1221" i="1"/>
  <c r="AL1140" i="1"/>
  <c r="AM1140" i="1"/>
  <c r="AL1336" i="1"/>
  <c r="AM1336" i="1"/>
  <c r="AL1048" i="1"/>
  <c r="AM1048" i="1"/>
  <c r="AL1332" i="1"/>
  <c r="AM1332" i="1"/>
  <c r="AM1091" i="1"/>
  <c r="AL1091" i="1"/>
  <c r="AL1172" i="1"/>
  <c r="AM1172" i="1"/>
  <c r="AL1148" i="1"/>
  <c r="AM1148" i="1"/>
  <c r="AL1061" i="1"/>
  <c r="AM1061" i="1"/>
  <c r="AL982" i="1"/>
  <c r="AM982" i="1"/>
  <c r="AM1075" i="1"/>
  <c r="AL1075" i="1"/>
  <c r="AL1900" i="1"/>
  <c r="AM1900" i="1"/>
  <c r="AM997" i="1"/>
  <c r="AL997" i="1"/>
  <c r="AM1252" i="1"/>
  <c r="AL1252" i="1"/>
  <c r="AL1341" i="1"/>
  <c r="AM1341" i="1"/>
  <c r="AM1051" i="1"/>
  <c r="AL1051" i="1"/>
  <c r="AM1358" i="1"/>
  <c r="AL1358" i="1"/>
  <c r="AL1072" i="1"/>
  <c r="AM1072" i="1"/>
  <c r="AM912" i="1"/>
  <c r="AL912" i="1"/>
  <c r="AL1375" i="1"/>
  <c r="AM1375" i="1"/>
  <c r="AL1654" i="1"/>
  <c r="AM1654" i="1"/>
  <c r="AL1354" i="1"/>
  <c r="AM1354" i="1"/>
  <c r="AL814" i="1"/>
  <c r="AM814" i="1"/>
  <c r="AM883" i="1"/>
  <c r="AL883" i="1"/>
  <c r="AL1723" i="1"/>
  <c r="AM1723" i="1"/>
  <c r="AL1446" i="1"/>
  <c r="AM1446" i="1"/>
  <c r="AL1311" i="1"/>
  <c r="AM1311" i="1"/>
  <c r="AM931" i="1"/>
  <c r="AL931" i="1"/>
  <c r="AL1044" i="1"/>
  <c r="AM1044" i="1"/>
  <c r="AL1883" i="1"/>
  <c r="AM1883" i="1"/>
  <c r="AL1168" i="1"/>
  <c r="AM1168" i="1"/>
  <c r="AL1066" i="1"/>
  <c r="AM1066" i="1"/>
  <c r="AL848" i="1"/>
  <c r="AM848" i="1"/>
  <c r="AL1710" i="1"/>
  <c r="AM1710" i="1"/>
  <c r="AM1310" i="1"/>
  <c r="AL1310" i="1"/>
  <c r="AL2076" i="1"/>
  <c r="AM2076" i="1"/>
  <c r="AL2534" i="1"/>
  <c r="AM2534" i="1"/>
  <c r="AL2345" i="1"/>
  <c r="AM2345" i="1"/>
  <c r="AL2527" i="1"/>
  <c r="AM2527" i="1"/>
  <c r="AL2160" i="1"/>
  <c r="AM2160" i="1"/>
  <c r="AL2537" i="1"/>
  <c r="AM2537" i="1"/>
  <c r="AL2357" i="1"/>
  <c r="AM2357" i="1"/>
  <c r="AL2133" i="1"/>
  <c r="AM2133" i="1"/>
  <c r="AL1622" i="1"/>
  <c r="AM1622" i="1"/>
  <c r="AL2065" i="1"/>
  <c r="AM2065" i="1"/>
  <c r="AL2363" i="1"/>
  <c r="AM2363" i="1"/>
  <c r="AL2578" i="1"/>
  <c r="AM2578" i="1"/>
  <c r="AL2362" i="1"/>
  <c r="AM2362" i="1"/>
  <c r="AL2441" i="1"/>
  <c r="AM2441" i="1"/>
  <c r="AL2250" i="1"/>
  <c r="AM2250" i="1"/>
  <c r="AL1953" i="1"/>
  <c r="AM1953" i="1"/>
  <c r="AM1865" i="1"/>
  <c r="AL1865" i="1"/>
  <c r="AL1815" i="1"/>
  <c r="AM1815" i="1"/>
  <c r="AL2468" i="1"/>
  <c r="AM2468" i="1"/>
  <c r="AM2733" i="1"/>
  <c r="AL2733" i="1"/>
  <c r="AL2711" i="1"/>
  <c r="AM2711" i="1"/>
  <c r="AL1522" i="1"/>
  <c r="AM1522" i="1"/>
  <c r="AL1080" i="1"/>
  <c r="AM1080" i="1"/>
  <c r="AL757" i="1"/>
  <c r="AM757" i="1"/>
  <c r="AL821" i="1"/>
  <c r="AM821" i="1"/>
  <c r="AL1178" i="1"/>
  <c r="AM1178" i="1"/>
  <c r="AM797" i="1"/>
  <c r="AL797" i="1"/>
  <c r="AL1301" i="1"/>
  <c r="AM1301" i="1"/>
  <c r="AM1129" i="1"/>
  <c r="AL1129" i="1"/>
  <c r="AL1851" i="1"/>
  <c r="AM1851" i="1"/>
  <c r="AM1069" i="1"/>
  <c r="AL1069" i="1"/>
  <c r="AL894" i="1"/>
  <c r="AM894" i="1"/>
  <c r="AM934" i="1"/>
  <c r="AL934" i="1"/>
  <c r="AM798" i="1"/>
  <c r="AL798" i="1"/>
  <c r="AL1338" i="1"/>
  <c r="AM1338" i="1"/>
  <c r="AL1357" i="1"/>
  <c r="AM1357" i="1"/>
  <c r="AL1160" i="1"/>
  <c r="AM1160" i="1"/>
  <c r="AL1577" i="1"/>
  <c r="AM1577" i="1"/>
  <c r="AL802" i="1"/>
  <c r="AM802" i="1"/>
  <c r="AM1352" i="1"/>
  <c r="AL1352" i="1"/>
  <c r="AL1633" i="1"/>
  <c r="AM1633" i="1"/>
  <c r="AL1551" i="1"/>
  <c r="AM1551" i="1"/>
  <c r="AM1073" i="1"/>
  <c r="AL1073" i="1"/>
  <c r="AM964" i="1"/>
  <c r="AL964" i="1"/>
  <c r="AL1407" i="1"/>
  <c r="AM1407" i="1"/>
  <c r="AL1516" i="1"/>
  <c r="AM1516" i="1"/>
  <c r="AL1086" i="1"/>
  <c r="AM1086" i="1"/>
  <c r="AL1853" i="1"/>
  <c r="AM1853" i="1"/>
  <c r="AL1443" i="1"/>
  <c r="AM1443" i="1"/>
  <c r="AM1286" i="1"/>
  <c r="AL1286" i="1"/>
  <c r="AL1627" i="1"/>
  <c r="AM1627" i="1"/>
  <c r="AL1130" i="1"/>
  <c r="AM1130" i="1"/>
  <c r="AL1680" i="1"/>
  <c r="AM1680" i="1"/>
  <c r="AL935" i="1"/>
  <c r="AM935" i="1"/>
  <c r="AM786" i="1"/>
  <c r="AL786" i="1"/>
  <c r="AL2310" i="1"/>
  <c r="AM2310" i="1"/>
  <c r="AL1490" i="1"/>
  <c r="AM1490" i="1"/>
  <c r="AL2121" i="1"/>
  <c r="AM2121" i="1"/>
  <c r="AL2558" i="1"/>
  <c r="AM2558" i="1"/>
  <c r="AL2187" i="1"/>
  <c r="AM2187" i="1"/>
  <c r="AL2586" i="1"/>
  <c r="AM2586" i="1"/>
  <c r="AL1769" i="1"/>
  <c r="AM1769" i="1"/>
  <c r="AL1866" i="1"/>
  <c r="AM1866" i="1"/>
  <c r="AL2125" i="1"/>
  <c r="AM2125" i="1"/>
  <c r="AM2577" i="1"/>
  <c r="AL2577" i="1"/>
  <c r="AM2191" i="1"/>
  <c r="AL2191" i="1"/>
  <c r="AL2069" i="1"/>
  <c r="AM2069" i="1"/>
  <c r="AL2680" i="1"/>
  <c r="AM2680" i="1"/>
  <c r="AL2627" i="1"/>
  <c r="AM2627" i="1"/>
  <c r="AL2178" i="1"/>
  <c r="AM2178" i="1"/>
  <c r="AL2632" i="1"/>
  <c r="AM2632" i="1"/>
  <c r="AL1672" i="1"/>
  <c r="AM1672" i="1"/>
  <c r="AL1050" i="1"/>
  <c r="AM1050" i="1"/>
  <c r="AL1734" i="1"/>
  <c r="AM1734" i="1"/>
  <c r="AL1709" i="1"/>
  <c r="AM1709" i="1"/>
  <c r="AL2004" i="1"/>
  <c r="AM2004" i="1"/>
  <c r="AL2429" i="1"/>
  <c r="AM2429" i="1"/>
  <c r="AL2293" i="1"/>
  <c r="AM2293" i="1"/>
  <c r="AM2463" i="1"/>
  <c r="AL2463" i="1"/>
  <c r="AL2356" i="1"/>
  <c r="AM2356" i="1"/>
  <c r="AL1553" i="1"/>
  <c r="AM1553" i="1"/>
  <c r="AL1782" i="1"/>
  <c r="AM1782" i="1"/>
  <c r="AL1689" i="1"/>
  <c r="AM1689" i="1"/>
  <c r="AL2512" i="1"/>
  <c r="AM2512" i="1"/>
  <c r="AL2226" i="1"/>
  <c r="AM2226" i="1"/>
  <c r="AL2427" i="1"/>
  <c r="AM2427" i="1"/>
  <c r="AM2715" i="1"/>
  <c r="AL2715" i="1"/>
  <c r="AL1967" i="1"/>
  <c r="AM1967" i="1"/>
  <c r="AM1418" i="1"/>
  <c r="AL1418" i="1"/>
  <c r="AL1786" i="1"/>
  <c r="AM1786" i="1"/>
  <c r="AL2136" i="1"/>
  <c r="AM2136" i="1"/>
  <c r="AL1661" i="1"/>
  <c r="AM1661" i="1"/>
  <c r="AL2248" i="1"/>
  <c r="AM2248" i="1"/>
  <c r="AL2169" i="1"/>
  <c r="AM2169" i="1"/>
  <c r="AL1812" i="1"/>
  <c r="AM1812" i="1"/>
  <c r="AL1611" i="1"/>
  <c r="AM1611" i="1"/>
  <c r="AL2171" i="1"/>
  <c r="AM2171" i="1"/>
  <c r="AL1563" i="1"/>
  <c r="AM1563" i="1"/>
  <c r="AL2592" i="1"/>
  <c r="AM2592" i="1"/>
  <c r="AL2436" i="1"/>
  <c r="AM2436" i="1"/>
  <c r="AL2707" i="1"/>
  <c r="AM2707" i="1"/>
  <c r="AL2045" i="1"/>
  <c r="AM2045" i="1"/>
  <c r="AL1803" i="1"/>
  <c r="AM1803" i="1"/>
  <c r="AL1525" i="1"/>
  <c r="AM1525" i="1"/>
  <c r="AL1761" i="1"/>
  <c r="AM1761" i="1"/>
  <c r="AL2201" i="1"/>
  <c r="AM2201" i="1"/>
  <c r="AL2294" i="1"/>
  <c r="AM2294" i="1"/>
  <c r="AM2481" i="1"/>
  <c r="AL2481" i="1"/>
  <c r="AL2582" i="1"/>
  <c r="AM2582" i="1"/>
  <c r="AL1601" i="1"/>
  <c r="AM1601" i="1"/>
  <c r="AL1884" i="1"/>
  <c r="AM1884" i="1"/>
  <c r="AL2105" i="1"/>
  <c r="AM2105" i="1"/>
  <c r="AL1651" i="1"/>
  <c r="AM1651" i="1"/>
  <c r="AL1919" i="1"/>
  <c r="AM1919" i="1"/>
  <c r="AL2198" i="1"/>
  <c r="AM2198" i="1"/>
  <c r="AL2392" i="1"/>
  <c r="AM2392" i="1"/>
  <c r="AL1663" i="1"/>
  <c r="AM1663" i="1"/>
  <c r="AM1039" i="1"/>
  <c r="AL1039" i="1"/>
  <c r="AL1610" i="1"/>
  <c r="AM1610" i="1"/>
  <c r="AM2119" i="1"/>
  <c r="AL2119" i="1"/>
  <c r="AL1026" i="1"/>
  <c r="AM1026" i="1"/>
  <c r="AL1699" i="1"/>
  <c r="AM1699" i="1"/>
  <c r="AL2050" i="1"/>
  <c r="AM2050" i="1"/>
  <c r="AL2036" i="1"/>
  <c r="AM2036" i="1"/>
  <c r="AL2538" i="1"/>
  <c r="AM2538" i="1"/>
  <c r="AL2234" i="1"/>
  <c r="AM2234" i="1"/>
  <c r="AL1949" i="1"/>
  <c r="AM1949" i="1"/>
  <c r="AL2635" i="1"/>
  <c r="AM2635" i="1"/>
  <c r="AL2702" i="1"/>
  <c r="AM2702" i="1"/>
  <c r="AL2744" i="1"/>
  <c r="AM2744" i="1"/>
  <c r="AL1978" i="1"/>
  <c r="AM1978" i="1"/>
  <c r="AL1041" i="1"/>
  <c r="AM1041" i="1"/>
  <c r="AL1307" i="1"/>
  <c r="AM1307" i="1"/>
  <c r="AM1260" i="1"/>
  <c r="AL1260" i="1"/>
  <c r="AL1439" i="1"/>
  <c r="AM1439" i="1"/>
  <c r="AL1154" i="1"/>
  <c r="AM1154" i="1"/>
  <c r="AM1057" i="1"/>
  <c r="AL1057" i="1"/>
  <c r="AL1493" i="1"/>
  <c r="AM1493" i="1"/>
  <c r="AL1666" i="1"/>
  <c r="AM1666" i="1"/>
  <c r="AL826" i="1"/>
  <c r="AM826" i="1"/>
  <c r="AL1526" i="1"/>
  <c r="AM1526" i="1"/>
  <c r="AL1905" i="1"/>
  <c r="AM1905" i="1"/>
  <c r="AL868" i="1"/>
  <c r="AM868" i="1"/>
  <c r="AM1183" i="1"/>
  <c r="AL1183" i="1"/>
  <c r="AL917" i="1"/>
  <c r="AM917" i="1"/>
  <c r="AL1384" i="1"/>
  <c r="AM1384" i="1"/>
  <c r="AL1169" i="1"/>
  <c r="AM1169" i="1"/>
  <c r="AM840" i="1"/>
  <c r="AL840" i="1"/>
  <c r="AL1182" i="1"/>
  <c r="AM1182" i="1"/>
  <c r="AL1296" i="1"/>
  <c r="AM1296" i="1"/>
  <c r="AL1282" i="1"/>
  <c r="AM1282" i="1"/>
  <c r="AL1090" i="1"/>
  <c r="AM1090" i="1"/>
  <c r="AM835" i="1"/>
  <c r="AL835" i="1"/>
  <c r="AL866" i="1"/>
  <c r="AM866" i="1"/>
  <c r="AL1529" i="1"/>
  <c r="AM1529" i="1"/>
  <c r="AL794" i="1"/>
  <c r="AM794" i="1"/>
  <c r="AL857" i="1"/>
  <c r="AM857" i="1"/>
  <c r="AL1621" i="1"/>
  <c r="AM1621" i="1"/>
  <c r="AL1619" i="1"/>
  <c r="AM1619" i="1"/>
  <c r="AL1498" i="1"/>
  <c r="AM1498" i="1"/>
  <c r="AL1067" i="1"/>
  <c r="AM1067" i="1"/>
  <c r="AL1365" i="1"/>
  <c r="AM1365" i="1"/>
  <c r="AL1102" i="1"/>
  <c r="AM1102" i="1"/>
  <c r="AL1029" i="1"/>
  <c r="AM1029" i="1"/>
  <c r="AL863" i="1"/>
  <c r="AM863" i="1"/>
  <c r="AL1597" i="1"/>
  <c r="AM1597" i="1"/>
  <c r="AL849" i="1"/>
  <c r="AM849" i="1"/>
  <c r="AM775" i="1"/>
  <c r="AL775" i="1"/>
  <c r="AL2568" i="1"/>
  <c r="AM2568" i="1"/>
  <c r="AL2609" i="1"/>
  <c r="AM2609" i="1"/>
  <c r="AL1826" i="1"/>
  <c r="AM1826" i="1"/>
  <c r="AL2573" i="1"/>
  <c r="AM2573" i="1"/>
  <c r="AL1971" i="1"/>
  <c r="AM1971" i="1"/>
  <c r="AL2709" i="1"/>
  <c r="AM2709" i="1"/>
  <c r="AL2622" i="1"/>
  <c r="AM2622" i="1"/>
  <c r="AL1399" i="1"/>
  <c r="AM1399" i="1"/>
  <c r="AL1941" i="1"/>
  <c r="AM1941" i="1"/>
  <c r="AL2462" i="1"/>
  <c r="AM2462" i="1"/>
  <c r="AL2159" i="1"/>
  <c r="AM2159" i="1"/>
  <c r="AL2403" i="1"/>
  <c r="AM2403" i="1"/>
  <c r="AL1509" i="1"/>
  <c r="AM1509" i="1"/>
  <c r="AL2645" i="1"/>
  <c r="AM2645" i="1"/>
  <c r="AL2585" i="1"/>
  <c r="AM2585" i="1"/>
  <c r="AL2614" i="1"/>
  <c r="AM2614" i="1"/>
  <c r="AL1935" i="1"/>
  <c r="AM1935" i="1"/>
  <c r="AL1208" i="1"/>
  <c r="AM1208" i="1"/>
  <c r="AL2469" i="1"/>
  <c r="AM2469" i="1"/>
  <c r="AL2316" i="1"/>
  <c r="AM2316" i="1"/>
  <c r="AL2460" i="1"/>
  <c r="AM2460" i="1"/>
  <c r="AL2662" i="1"/>
  <c r="AM2662" i="1"/>
  <c r="AL2620" i="1"/>
  <c r="AM2620" i="1"/>
  <c r="AL2189" i="1"/>
  <c r="AM2189" i="1"/>
  <c r="AL1926" i="1"/>
  <c r="AM1926" i="1"/>
  <c r="AL1202" i="1"/>
  <c r="AM1202" i="1"/>
  <c r="AM2047" i="1"/>
  <c r="AL2047" i="1"/>
  <c r="AL2038" i="1"/>
  <c r="AM2038" i="1"/>
  <c r="AL1558" i="1"/>
  <c r="AM1558" i="1"/>
  <c r="AL2372" i="1"/>
  <c r="AM2372" i="1"/>
  <c r="AL2211" i="1"/>
  <c r="AM2211" i="1"/>
  <c r="AL2484" i="1"/>
  <c r="AM2484" i="1"/>
  <c r="AL1928" i="1"/>
  <c r="AM1928" i="1"/>
  <c r="AL2584" i="1"/>
  <c r="AM2584" i="1"/>
  <c r="AL2698" i="1"/>
  <c r="AM2698" i="1"/>
  <c r="AL2486" i="1"/>
  <c r="AM2486" i="1"/>
  <c r="AL1238" i="1"/>
  <c r="AM1238" i="1"/>
  <c r="AL1738" i="1"/>
  <c r="AM1738" i="1"/>
  <c r="AL1822" i="1"/>
  <c r="AM1822" i="1"/>
  <c r="AL1565" i="1"/>
  <c r="AM1565" i="1"/>
  <c r="AL2395" i="1"/>
  <c r="AM2395" i="1"/>
  <c r="AL2219" i="1"/>
  <c r="AM2219" i="1"/>
  <c r="AL1948" i="1"/>
  <c r="AM1948" i="1"/>
  <c r="AL2555" i="1"/>
  <c r="AM2555" i="1"/>
  <c r="AL2560" i="1"/>
  <c r="AM2560" i="1"/>
  <c r="AL1755" i="1"/>
  <c r="AM1755" i="1"/>
  <c r="AL1839" i="1"/>
  <c r="AM1839" i="1"/>
  <c r="AL2112" i="1"/>
  <c r="AM2112" i="1"/>
  <c r="AL2224" i="1"/>
  <c r="AM2224" i="1"/>
  <c r="AL2521" i="1"/>
  <c r="AM2521" i="1"/>
  <c r="AM1975" i="1"/>
  <c r="AL1975" i="1"/>
  <c r="AL2474" i="1"/>
  <c r="AM2474" i="1"/>
  <c r="AM2253" i="1"/>
  <c r="AL2253" i="1"/>
  <c r="AL1652" i="1"/>
  <c r="AM1652" i="1"/>
  <c r="AL1863" i="1"/>
  <c r="AM1863" i="1"/>
  <c r="AL1805" i="1"/>
  <c r="AM1805" i="1"/>
  <c r="AL2401" i="1"/>
  <c r="AM2401" i="1"/>
  <c r="AL1014" i="1"/>
  <c r="AM1014" i="1"/>
  <c r="AL2200" i="1"/>
  <c r="AM2200" i="1"/>
  <c r="AL2207" i="1"/>
  <c r="AM2207" i="1"/>
  <c r="AL2422" i="1"/>
  <c r="AM2422" i="1"/>
  <c r="AL2031" i="1"/>
  <c r="AM2031" i="1"/>
  <c r="AL1335" i="1"/>
  <c r="AM1335" i="1"/>
  <c r="AL1801" i="1"/>
  <c r="AM1801" i="1"/>
  <c r="AL2030" i="1"/>
  <c r="AM2030" i="1"/>
  <c r="AL1547" i="1"/>
  <c r="AM1547" i="1"/>
  <c r="AL1783" i="1"/>
  <c r="AM1783" i="1"/>
  <c r="AL2553" i="1"/>
  <c r="AM2553" i="1"/>
  <c r="AL2291" i="1"/>
  <c r="AM2291" i="1"/>
  <c r="AL2156" i="1"/>
  <c r="AM2156" i="1"/>
  <c r="AL2604" i="1"/>
  <c r="AM2604" i="1"/>
  <c r="AL1192" i="1"/>
  <c r="AM1192" i="1"/>
  <c r="AL1957" i="1"/>
  <c r="AM1957" i="1"/>
  <c r="AL1864" i="1"/>
  <c r="AM1864" i="1"/>
  <c r="AL2511" i="1"/>
  <c r="AM2511" i="1"/>
  <c r="AL1963" i="1"/>
  <c r="AM1963" i="1"/>
  <c r="AL2545" i="1"/>
  <c r="AM2545" i="1"/>
  <c r="AL2735" i="1"/>
  <c r="AM2735" i="1"/>
  <c r="AL2736" i="1"/>
  <c r="AM2736" i="1"/>
  <c r="AM2655" i="1"/>
  <c r="AL2655" i="1"/>
  <c r="AL2445" i="1"/>
  <c r="AM2445" i="1"/>
  <c r="AL2005" i="1"/>
  <c r="AM2005" i="1"/>
  <c r="AL1095" i="1"/>
  <c r="AM1095" i="1"/>
  <c r="AL2146" i="1"/>
  <c r="AM2146" i="1"/>
  <c r="AL2256" i="1"/>
  <c r="AM2256" i="1"/>
  <c r="AL2399" i="1"/>
  <c r="AM2399" i="1"/>
  <c r="AL2637" i="1"/>
  <c r="AM2637" i="1"/>
  <c r="AL2691" i="1"/>
  <c r="AM2691" i="1"/>
  <c r="AL2177" i="1"/>
  <c r="AM2177" i="1"/>
  <c r="AL1825" i="1"/>
  <c r="AM1825" i="1"/>
  <c r="AL1632" i="1"/>
  <c r="AM1632" i="1"/>
  <c r="AL1945" i="1"/>
  <c r="AM1945" i="1"/>
  <c r="AL2184" i="1"/>
  <c r="AM2184" i="1"/>
  <c r="AL2471" i="1"/>
  <c r="AM2471" i="1"/>
  <c r="AL2490" i="1"/>
  <c r="AM2490" i="1"/>
  <c r="AL2051" i="1"/>
  <c r="AM2051" i="1"/>
  <c r="AL1366" i="1"/>
  <c r="AM1366" i="1"/>
  <c r="AL1533" i="1"/>
  <c r="AM1533" i="1"/>
  <c r="AL2089" i="1"/>
  <c r="AM2089" i="1"/>
  <c r="AL2542" i="1"/>
  <c r="AM2542" i="1"/>
  <c r="AL2355" i="1"/>
  <c r="AM2355" i="1"/>
  <c r="AL2532" i="1"/>
  <c r="AM2532" i="1"/>
  <c r="AL2375" i="1"/>
  <c r="AM2375" i="1"/>
  <c r="AL2459" i="1"/>
  <c r="AM2459" i="1"/>
  <c r="AL1836" i="1"/>
  <c r="AM1836" i="1"/>
  <c r="AL1603" i="1"/>
  <c r="AM1603" i="1"/>
  <c r="AL1557" i="1"/>
  <c r="AM1557" i="1"/>
  <c r="AL1882" i="1"/>
  <c r="AM1882" i="1"/>
  <c r="AL2335" i="1"/>
  <c r="AM2335" i="1"/>
  <c r="AL2369" i="1"/>
  <c r="AM2369" i="1"/>
  <c r="AL2566" i="1"/>
  <c r="AM2566" i="1"/>
  <c r="AL1166" i="1"/>
  <c r="AM1166" i="1"/>
  <c r="AM1013" i="1"/>
  <c r="AL1013" i="1"/>
  <c r="AL809" i="1"/>
  <c r="AM809" i="1"/>
  <c r="AM1406" i="1"/>
  <c r="AL1406" i="1"/>
  <c r="AL1933" i="1"/>
  <c r="AM1933" i="1"/>
  <c r="AL1278" i="1"/>
  <c r="AM1278" i="1"/>
  <c r="AL2070" i="1"/>
  <c r="AM2070" i="1"/>
  <c r="AL827" i="1"/>
  <c r="AM827" i="1"/>
  <c r="AL1823" i="1"/>
  <c r="AM1823" i="1"/>
  <c r="AL1559" i="1"/>
  <c r="AM1559" i="1"/>
  <c r="AL1012" i="1"/>
  <c r="AM1012" i="1"/>
  <c r="AL1582" i="1"/>
  <c r="AM1582" i="1"/>
  <c r="AL1410" i="1"/>
  <c r="AM1410" i="1"/>
  <c r="AM1187" i="1"/>
  <c r="AL1187" i="1"/>
  <c r="AL1612" i="1"/>
  <c r="AM1612" i="1"/>
  <c r="AL1483" i="1"/>
  <c r="AM1483" i="1"/>
  <c r="AM1266" i="1"/>
  <c r="AL1266" i="1"/>
  <c r="AM1203" i="1"/>
  <c r="AL1203" i="1"/>
  <c r="AL1762" i="1"/>
  <c r="AM1762" i="1"/>
  <c r="AM949" i="1"/>
  <c r="AL949" i="1"/>
  <c r="AL1283" i="1"/>
  <c r="AM1283" i="1"/>
  <c r="AL1367" i="1"/>
  <c r="AM1367" i="1"/>
  <c r="AL1256" i="1"/>
  <c r="AM1256" i="1"/>
  <c r="AL1374" i="1"/>
  <c r="AM1374" i="1"/>
  <c r="AL1368" i="1"/>
  <c r="AM1368" i="1"/>
  <c r="AL1107" i="1"/>
  <c r="AM1107" i="1"/>
  <c r="AL1007" i="1"/>
  <c r="AM1007" i="1"/>
  <c r="AL1785" i="1"/>
  <c r="AM1785" i="1"/>
  <c r="AL1964" i="1"/>
  <c r="AM1964" i="1"/>
  <c r="AL929" i="1"/>
  <c r="AM929" i="1"/>
  <c r="AL1561" i="1"/>
  <c r="AM1561" i="1"/>
  <c r="AL1284" i="1"/>
  <c r="AM1284" i="1"/>
  <c r="AM1207" i="1"/>
  <c r="AL1207" i="1"/>
  <c r="AM1056" i="1"/>
  <c r="AL1056" i="1"/>
  <c r="AL1297" i="1"/>
  <c r="AM1297" i="1"/>
  <c r="AL1022" i="1"/>
  <c r="AM1022" i="1"/>
  <c r="AL785" i="1"/>
  <c r="AM785" i="1"/>
  <c r="AM952" i="1"/>
  <c r="AL952" i="1"/>
  <c r="AL1466" i="1"/>
  <c r="AM1466" i="1"/>
  <c r="AL824" i="1"/>
  <c r="AM824" i="1"/>
  <c r="AM1316" i="1"/>
  <c r="AL1316" i="1"/>
  <c r="AM967" i="1"/>
  <c r="AL967" i="1"/>
  <c r="AL1068" i="1"/>
  <c r="AM1068" i="1"/>
  <c r="AL879" i="1"/>
  <c r="AM879" i="1"/>
  <c r="AL2603" i="1"/>
  <c r="AM2603" i="1"/>
  <c r="AL1040" i="1"/>
  <c r="AM1040" i="1"/>
  <c r="AL1995" i="1"/>
  <c r="AM1995" i="1"/>
  <c r="AL1740" i="1"/>
  <c r="AM1740" i="1"/>
  <c r="AM1424" i="1"/>
  <c r="AL1424" i="1"/>
  <c r="AL2306" i="1"/>
  <c r="AM2306" i="1"/>
  <c r="AL2449" i="1"/>
  <c r="AM2449" i="1"/>
  <c r="AL1584" i="1"/>
  <c r="AM1584" i="1"/>
  <c r="AL2282" i="1"/>
  <c r="AM2282" i="1"/>
  <c r="AM2379" i="1"/>
  <c r="AL2379" i="1"/>
  <c r="AL2617" i="1"/>
  <c r="AM2617" i="1"/>
  <c r="AL2725" i="1"/>
  <c r="AM2725" i="1"/>
  <c r="AL1737" i="1"/>
  <c r="AM1737" i="1"/>
  <c r="AL1809" i="1"/>
  <c r="AM1809" i="1"/>
  <c r="AL1772" i="1"/>
  <c r="AM1772" i="1"/>
  <c r="AL2214" i="1"/>
  <c r="AM2214" i="1"/>
  <c r="AL2165" i="1"/>
  <c r="AM2165" i="1"/>
  <c r="AL2557" i="1"/>
  <c r="AM2557" i="1"/>
  <c r="AL2642" i="1"/>
  <c r="AM2642" i="1"/>
  <c r="AL2588" i="1"/>
  <c r="AM2588" i="1"/>
  <c r="AL1513" i="1"/>
  <c r="AM1513" i="1"/>
  <c r="AL2040" i="1"/>
  <c r="AM2040" i="1"/>
  <c r="AL2102" i="1"/>
  <c r="AM2102" i="1"/>
  <c r="AL1843" i="1"/>
  <c r="AM1843" i="1"/>
  <c r="AM2167" i="1"/>
  <c r="AL2167" i="1"/>
  <c r="AL2329" i="1"/>
  <c r="AM2329" i="1"/>
  <c r="AL2338" i="1"/>
  <c r="AM2338" i="1"/>
  <c r="AL2186" i="1"/>
  <c r="AM2186" i="1"/>
  <c r="AL2743" i="1"/>
  <c r="AM2743" i="1"/>
  <c r="AL2682" i="1"/>
  <c r="AM2682" i="1"/>
  <c r="AL1275" i="1"/>
  <c r="AM1275" i="1"/>
  <c r="AL1383" i="1"/>
  <c r="AM1383" i="1"/>
  <c r="AL1413" i="1"/>
  <c r="AM1413" i="1"/>
  <c r="AL1232" i="1"/>
  <c r="AM1232" i="1"/>
  <c r="AM880" i="1"/>
  <c r="AL880" i="1"/>
  <c r="AL810" i="1"/>
  <c r="AM810" i="1"/>
  <c r="AL1251" i="1"/>
  <c r="AM1251" i="1"/>
  <c r="AL1098" i="1"/>
  <c r="AM1098" i="1"/>
  <c r="AL1564" i="1"/>
  <c r="AM1564" i="1"/>
  <c r="AL1804" i="1"/>
  <c r="AM1804" i="1"/>
  <c r="AL1502" i="1"/>
  <c r="AM1502" i="1"/>
  <c r="AM973" i="1"/>
  <c r="AL973" i="1"/>
  <c r="AL972" i="1"/>
  <c r="AM972" i="1"/>
  <c r="AL783" i="1"/>
  <c r="AM783" i="1"/>
  <c r="AL1096" i="1"/>
  <c r="AM1096" i="1"/>
  <c r="AM1105" i="1"/>
  <c r="AL1105" i="1"/>
  <c r="AL993" i="1"/>
  <c r="AM993" i="1"/>
  <c r="AL828" i="1"/>
  <c r="AM828" i="1"/>
  <c r="AM1999" i="1"/>
  <c r="AL1999" i="1"/>
  <c r="AM1231" i="1"/>
  <c r="AL1231" i="1"/>
  <c r="AL933" i="1"/>
  <c r="AM933" i="1"/>
  <c r="AL1643" i="1"/>
  <c r="AM1643" i="1"/>
  <c r="AM1245" i="1"/>
  <c r="AL1245" i="1"/>
  <c r="AM851" i="1"/>
  <c r="AL851" i="1"/>
  <c r="AL1094" i="1"/>
  <c r="AM1094" i="1"/>
  <c r="AL1599" i="1"/>
  <c r="AM1599" i="1"/>
  <c r="AM1249" i="1"/>
  <c r="AL1249" i="1"/>
  <c r="AM1376" i="1"/>
  <c r="AL1376" i="1"/>
  <c r="AM1006" i="1"/>
  <c r="AL1006" i="1"/>
  <c r="AL825" i="1"/>
  <c r="AM825" i="1"/>
  <c r="AM1173" i="1"/>
  <c r="AL1173" i="1"/>
  <c r="AM923" i="1"/>
  <c r="AL923" i="1"/>
  <c r="AL1767" i="1"/>
  <c r="AM1767" i="1"/>
  <c r="AL1759" i="1"/>
  <c r="AM1759" i="1"/>
  <c r="AL2479" i="1"/>
  <c r="AM2479" i="1"/>
  <c r="AL1585" i="1"/>
  <c r="AM1585" i="1"/>
  <c r="AL1377" i="1"/>
  <c r="AM1377" i="1"/>
  <c r="AL1795" i="1"/>
  <c r="AM1795" i="1"/>
  <c r="AL2320" i="1"/>
  <c r="AM2320" i="1"/>
  <c r="AL2477" i="1"/>
  <c r="AM2477" i="1"/>
  <c r="AL2625" i="1"/>
  <c r="AM2625" i="1"/>
  <c r="AL2352" i="1"/>
  <c r="AM2352" i="1"/>
  <c r="AL2131" i="1"/>
  <c r="AM2131" i="1"/>
  <c r="AL1618" i="1"/>
  <c r="AM1618" i="1"/>
  <c r="AM1927" i="1"/>
  <c r="AL1927" i="1"/>
  <c r="AL1429" i="1"/>
  <c r="AM1429" i="1"/>
  <c r="AL1986" i="1"/>
  <c r="AM1986" i="1"/>
  <c r="AL1263" i="1"/>
  <c r="AM1263" i="1"/>
  <c r="AL2393" i="1"/>
  <c r="AM2393" i="1"/>
  <c r="AL2135" i="1"/>
  <c r="AM2135" i="1"/>
  <c r="AL1637" i="1"/>
  <c r="AM1637" i="1"/>
  <c r="AL1938" i="1"/>
  <c r="AM1938" i="1"/>
  <c r="AL1270" i="1"/>
  <c r="AM1270" i="1"/>
  <c r="AL2483" i="1"/>
  <c r="AM2483" i="1"/>
  <c r="AL2349" i="1"/>
  <c r="AM2349" i="1"/>
  <c r="AL1838" i="1"/>
  <c r="AM1838" i="1"/>
  <c r="AL2722" i="1"/>
  <c r="AM2722" i="1"/>
  <c r="AL2318" i="1"/>
  <c r="AM2318" i="1"/>
  <c r="AL2423" i="1"/>
  <c r="AM2423" i="1"/>
  <c r="AM1951" i="1"/>
  <c r="AL1951" i="1"/>
  <c r="AL1345" i="1"/>
  <c r="AM1345" i="1"/>
  <c r="AL1844" i="1"/>
  <c r="AM1844" i="1"/>
  <c r="AL2229" i="1"/>
  <c r="AM2229" i="1"/>
  <c r="AL2543" i="1"/>
  <c r="AM2543" i="1"/>
  <c r="AL2053" i="1"/>
  <c r="AM2053" i="1"/>
  <c r="AL2615" i="1"/>
  <c r="AM2615" i="1"/>
  <c r="AM2595" i="1"/>
  <c r="AL2595" i="1"/>
  <c r="AL2489" i="1"/>
  <c r="AM2489" i="1"/>
  <c r="AL1857" i="1"/>
  <c r="AM1857" i="1"/>
  <c r="AL1684" i="1"/>
  <c r="AM1684" i="1"/>
  <c r="AL1988" i="1"/>
  <c r="AM1988" i="1"/>
  <c r="AM1093" i="1"/>
  <c r="AL1093" i="1"/>
  <c r="AL2010" i="1"/>
  <c r="AM2010" i="1"/>
  <c r="AL2434" i="1"/>
  <c r="AM2434" i="1"/>
  <c r="AL2298" i="1"/>
  <c r="AM2298" i="1"/>
  <c r="AL2492" i="1"/>
  <c r="AM2492" i="1"/>
  <c r="AM2397" i="1"/>
  <c r="AL2397" i="1"/>
  <c r="AL2276" i="1"/>
  <c r="AM2276" i="1"/>
  <c r="AL2295" i="1"/>
  <c r="AM2295" i="1"/>
  <c r="AL977" i="1"/>
  <c r="AM977" i="1"/>
  <c r="AL1860" i="1"/>
  <c r="AM1860" i="1"/>
  <c r="AL2114" i="1"/>
  <c r="AM2114" i="1"/>
  <c r="AL942" i="1"/>
  <c r="AM942" i="1"/>
  <c r="AL2026" i="1"/>
  <c r="AM2026" i="1"/>
  <c r="AL2530" i="1"/>
  <c r="AM2530" i="1"/>
  <c r="AL1901" i="1"/>
  <c r="AM1901" i="1"/>
  <c r="AL2596" i="1"/>
  <c r="AM2596" i="1"/>
  <c r="AM2703" i="1"/>
  <c r="AL2703" i="1"/>
  <c r="AL1257" i="1"/>
  <c r="AM1257" i="1"/>
  <c r="AL1711" i="1"/>
  <c r="AM1711" i="1"/>
  <c r="AL1984" i="1"/>
  <c r="AM1984" i="1"/>
  <c r="AL1898" i="1"/>
  <c r="AM1898" i="1"/>
  <c r="AL2333" i="1"/>
  <c r="AM2333" i="1"/>
  <c r="AL1305" i="1"/>
  <c r="AM1305" i="1"/>
  <c r="AL2753" i="1"/>
  <c r="AM2753" i="1"/>
  <c r="AL2450" i="1"/>
  <c r="AM2450" i="1"/>
  <c r="AM2667" i="1"/>
  <c r="AL2667" i="1"/>
  <c r="AL1196" i="1"/>
  <c r="AM1196" i="1"/>
  <c r="AL1892" i="1"/>
  <c r="AM1892" i="1"/>
  <c r="AL1104" i="1"/>
  <c r="AM1104" i="1"/>
  <c r="AL2213" i="1"/>
  <c r="AM2213" i="1"/>
  <c r="AL2412" i="1"/>
  <c r="AM2412" i="1"/>
  <c r="AL2634" i="1"/>
  <c r="AM2634" i="1"/>
  <c r="AL2190" i="1"/>
  <c r="AM2190" i="1"/>
  <c r="AL1859" i="1"/>
  <c r="AM1859" i="1"/>
  <c r="AM1111" i="1"/>
  <c r="AL1111" i="1"/>
  <c r="AL1644" i="1"/>
  <c r="AM1644" i="1"/>
  <c r="AL1756" i="1"/>
  <c r="AM1756" i="1"/>
  <c r="AL1965" i="1"/>
  <c r="AM1965" i="1"/>
  <c r="AL2315" i="1"/>
  <c r="AM2315" i="1"/>
  <c r="AL2453" i="1"/>
  <c r="AM2453" i="1"/>
  <c r="AM2296" i="1"/>
  <c r="AL2296" i="1"/>
  <c r="AL2480" i="1"/>
  <c r="AM2480" i="1"/>
  <c r="AL2388" i="1"/>
  <c r="AM2388" i="1"/>
  <c r="AL2514" i="1"/>
  <c r="AM2514" i="1"/>
  <c r="AL2734" i="1"/>
  <c r="AM2734" i="1"/>
  <c r="AL1258" i="1"/>
  <c r="AM1258" i="1"/>
  <c r="AL1792" i="1"/>
  <c r="AM1792" i="1"/>
  <c r="AL1741" i="1"/>
  <c r="AM1741" i="1"/>
  <c r="AL2055" i="1"/>
  <c r="AM2055" i="1"/>
  <c r="AL2192" i="1"/>
  <c r="AM2192" i="1"/>
  <c r="AL2488" i="1"/>
  <c r="AM2488" i="1"/>
  <c r="AL2336" i="1"/>
  <c r="AM2336" i="1"/>
  <c r="AL2504" i="1"/>
  <c r="AM2504" i="1"/>
  <c r="AL2520" i="1"/>
  <c r="AM2520" i="1"/>
  <c r="AL2643" i="1"/>
  <c r="AM2643" i="1"/>
  <c r="AL2470" i="1"/>
  <c r="AM2470" i="1"/>
  <c r="AL762" i="1"/>
  <c r="AM762" i="1"/>
  <c r="AL1224" i="1"/>
  <c r="AM1224" i="1"/>
  <c r="AL978" i="1"/>
  <c r="AM978" i="1"/>
  <c r="AL932" i="1"/>
  <c r="AM932" i="1"/>
  <c r="AL1054" i="1"/>
  <c r="AM1054" i="1"/>
  <c r="AL1817" i="1"/>
  <c r="AM1817" i="1"/>
  <c r="AM877" i="1"/>
  <c r="AL877" i="1"/>
  <c r="AM1015" i="1"/>
  <c r="AL1015" i="1"/>
  <c r="AM1117" i="1"/>
  <c r="AL1117" i="1"/>
  <c r="AL1347" i="1"/>
  <c r="AM1347" i="1"/>
  <c r="AL2017" i="1"/>
  <c r="AM2017" i="1"/>
  <c r="AL1128" i="1"/>
  <c r="AM1128" i="1"/>
  <c r="AM793" i="1"/>
  <c r="AL793" i="1"/>
  <c r="AL1656" i="1"/>
  <c r="AM1656" i="1"/>
  <c r="AL1813" i="1"/>
  <c r="AM1813" i="1"/>
  <c r="AL900" i="1"/>
  <c r="AM900" i="1"/>
  <c r="AL2025" i="1"/>
  <c r="AM2025" i="1"/>
  <c r="AM1081" i="1"/>
  <c r="AL1081" i="1"/>
  <c r="AL959" i="1"/>
  <c r="AM959" i="1"/>
  <c r="AL1570" i="1"/>
  <c r="AM1570" i="1"/>
  <c r="AM1436" i="1"/>
  <c r="AL1436" i="1"/>
  <c r="AL1447" i="1"/>
  <c r="AM1447" i="1"/>
  <c r="AL1188" i="1"/>
  <c r="AM1188" i="1"/>
  <c r="AL940" i="1"/>
  <c r="AM940" i="1"/>
  <c r="AM805" i="1"/>
  <c r="AL805" i="1"/>
  <c r="AL1324" i="1"/>
  <c r="AM1324" i="1"/>
  <c r="AL1277" i="1"/>
  <c r="AM1277" i="1"/>
  <c r="AL898" i="1"/>
  <c r="AM898" i="1"/>
  <c r="AL1397" i="1"/>
  <c r="AM1397" i="1"/>
  <c r="AL975" i="1"/>
  <c r="AM975" i="1"/>
  <c r="AL947" i="1"/>
  <c r="AM947" i="1"/>
  <c r="AL1512" i="1"/>
  <c r="AM1512" i="1"/>
  <c r="AL1052" i="1"/>
  <c r="AM1052" i="1"/>
  <c r="AM817" i="1"/>
  <c r="AL817" i="1"/>
  <c r="AM1304" i="1"/>
  <c r="AL1304" i="1"/>
  <c r="AL1455" i="1"/>
  <c r="AM1455" i="1"/>
  <c r="AL1062" i="1"/>
  <c r="AM1062" i="1"/>
  <c r="AM858" i="1"/>
  <c r="AL858" i="1"/>
  <c r="AL2046" i="1"/>
  <c r="AM2046" i="1"/>
  <c r="AL1569" i="1"/>
  <c r="AM1569" i="1"/>
  <c r="AL980" i="1"/>
  <c r="AM980" i="1"/>
  <c r="AL986" i="1"/>
  <c r="AM986" i="1"/>
  <c r="AL1395" i="1"/>
  <c r="AM1395" i="1"/>
  <c r="AM1116" i="1"/>
  <c r="AL1116" i="1"/>
  <c r="AL1114" i="1"/>
  <c r="AM1114" i="1"/>
  <c r="AL776" i="1"/>
  <c r="AM776" i="1"/>
  <c r="AL1337" i="1"/>
  <c r="AM1337" i="1"/>
  <c r="AL1288" i="1"/>
  <c r="AM1288" i="1"/>
  <c r="AL803" i="1"/>
  <c r="AM803" i="1"/>
  <c r="AL2500" i="1"/>
  <c r="AM2500" i="1"/>
  <c r="AM2751" i="1"/>
  <c r="AL2751" i="1"/>
  <c r="AL2431" i="1"/>
  <c r="AM2431" i="1"/>
  <c r="AL2107" i="1"/>
  <c r="AM2107" i="1"/>
  <c r="AL2670" i="1"/>
  <c r="AM2670" i="1"/>
  <c r="AL2590" i="1"/>
  <c r="AM2590" i="1"/>
  <c r="AL2661" i="1"/>
  <c r="AM2661" i="1"/>
  <c r="AL2657" i="1"/>
  <c r="AM2657" i="1"/>
  <c r="AL1916" i="1"/>
  <c r="AM1916" i="1"/>
  <c r="AL1959" i="1"/>
  <c r="AM1959" i="1"/>
  <c r="AL2473" i="1"/>
  <c r="AM2473" i="1"/>
  <c r="AL1688" i="1"/>
  <c r="AM1688" i="1"/>
  <c r="AL2687" i="1"/>
  <c r="AM2687" i="1"/>
  <c r="AM1370" i="1"/>
  <c r="AL1370" i="1"/>
  <c r="AL1179" i="1"/>
  <c r="AM1179" i="1"/>
  <c r="AL2303" i="1"/>
  <c r="AM2303" i="1"/>
  <c r="AL2210" i="1"/>
  <c r="AM2210" i="1"/>
  <c r="AL2677" i="1"/>
  <c r="AM2677" i="1"/>
  <c r="AL2660" i="1"/>
  <c r="AM2660" i="1"/>
  <c r="AL1408" i="1"/>
  <c r="AM1408" i="1"/>
  <c r="AL2057" i="1"/>
  <c r="AM2057" i="1"/>
  <c r="AL1726" i="1"/>
  <c r="AM1726" i="1"/>
  <c r="AL1593" i="1"/>
  <c r="AM1593" i="1"/>
  <c r="AL1973" i="1"/>
  <c r="AM1973" i="1"/>
  <c r="AL1076" i="1"/>
  <c r="AM1076" i="1"/>
  <c r="AL2168" i="1"/>
  <c r="AM2168" i="1"/>
  <c r="AL2407" i="1"/>
  <c r="AM2407" i="1"/>
  <c r="AL2688" i="1"/>
  <c r="AM2688" i="1"/>
  <c r="AL2126" i="1"/>
  <c r="AM2126" i="1"/>
  <c r="AL1602" i="1"/>
  <c r="AM1602" i="1"/>
  <c r="AL1217" i="1"/>
  <c r="AM1217" i="1"/>
  <c r="AL2240" i="1"/>
  <c r="AM2240" i="1"/>
  <c r="AL2696" i="1"/>
  <c r="AM2696" i="1"/>
  <c r="AL2245" i="1"/>
  <c r="AM2245" i="1"/>
  <c r="AL1800" i="1"/>
  <c r="AM1800" i="1"/>
  <c r="AL2478" i="1"/>
  <c r="AM2478" i="1"/>
  <c r="AL2330" i="1"/>
  <c r="AM2330" i="1"/>
  <c r="AL1697" i="1"/>
  <c r="AM1697" i="1"/>
  <c r="AL2254" i="1"/>
  <c r="AM2254" i="1"/>
  <c r="AL2482" i="1"/>
  <c r="AM2482" i="1"/>
  <c r="AL2704" i="1"/>
  <c r="AM2704" i="1"/>
  <c r="AL2701" i="1"/>
  <c r="AM2701" i="1"/>
  <c r="AL2630" i="1"/>
  <c r="AM2630" i="1"/>
  <c r="AL2262" i="1"/>
  <c r="AM2262" i="1"/>
  <c r="AL1438" i="1"/>
  <c r="AM1438" i="1"/>
  <c r="AL1991" i="1"/>
  <c r="AM1991" i="1"/>
  <c r="AL1818" i="1"/>
  <c r="AM1818" i="1"/>
  <c r="AM2259" i="1"/>
  <c r="AL2259" i="1"/>
  <c r="AM2487" i="1"/>
  <c r="AL2487" i="1"/>
  <c r="AL2708" i="1"/>
  <c r="AM2708" i="1"/>
  <c r="AL2638" i="1"/>
  <c r="AM2638" i="1"/>
  <c r="AL1764" i="1"/>
  <c r="AM1764" i="1"/>
  <c r="AL2101" i="1"/>
  <c r="AM2101" i="1"/>
  <c r="AL2117" i="1"/>
  <c r="AM2117" i="1"/>
  <c r="AL1587" i="1"/>
  <c r="AM1587" i="1"/>
  <c r="AL2413" i="1"/>
  <c r="AM2413" i="1"/>
  <c r="AL2358" i="1"/>
  <c r="AM2358" i="1"/>
  <c r="AL2651" i="1"/>
  <c r="AM2651" i="1"/>
  <c r="AL1744" i="1"/>
  <c r="AM1744" i="1"/>
  <c r="AL1387" i="1"/>
  <c r="AM1387" i="1"/>
  <c r="AL1727" i="1"/>
  <c r="AM1727" i="1"/>
  <c r="AL2175" i="1"/>
  <c r="AM2175" i="1"/>
  <c r="AL2467" i="1"/>
  <c r="AM2467" i="1"/>
  <c r="AL1985" i="1"/>
  <c r="AM1985" i="1"/>
  <c r="AL2741" i="1"/>
  <c r="AM2741" i="1"/>
  <c r="AL1574" i="1"/>
  <c r="AM1574" i="1"/>
  <c r="AL1793" i="1"/>
  <c r="AM1793" i="1"/>
  <c r="AL1694" i="1"/>
  <c r="AM1694" i="1"/>
  <c r="AL2039" i="1"/>
  <c r="AM2039" i="1"/>
  <c r="AL2230" i="1"/>
  <c r="AM2230" i="1"/>
  <c r="AL2464" i="1"/>
  <c r="AM2464" i="1"/>
  <c r="AL2689" i="1"/>
  <c r="AM2689" i="1"/>
  <c r="AL2564" i="1"/>
  <c r="AM2564" i="1"/>
  <c r="AL2720" i="1"/>
  <c r="AM2720" i="1"/>
  <c r="AL1669" i="1"/>
  <c r="AM1669" i="1"/>
  <c r="AL2042" i="1"/>
  <c r="AM2042" i="1"/>
  <c r="AL1505" i="1"/>
  <c r="AM1505" i="1"/>
  <c r="AL2546" i="1"/>
  <c r="AM2546" i="1"/>
  <c r="AL2425" i="1"/>
  <c r="AM2425" i="1"/>
  <c r="AL2097" i="1"/>
  <c r="AM2097" i="1"/>
  <c r="AL2551" i="1"/>
  <c r="AM2551" i="1"/>
  <c r="AM2601" i="1"/>
  <c r="AL2601" i="1"/>
  <c r="AL2067" i="1"/>
  <c r="AM2067" i="1"/>
  <c r="AL1514" i="1"/>
  <c r="AM1514" i="1"/>
  <c r="AL1842" i="1"/>
  <c r="AM1842" i="1"/>
  <c r="AL864" i="1"/>
  <c r="AM864" i="1"/>
  <c r="AL1722" i="1"/>
  <c r="AM1722" i="1"/>
  <c r="AL2456" i="1"/>
  <c r="AM2456" i="1"/>
  <c r="AL2261" i="1"/>
  <c r="AM2261" i="1"/>
  <c r="AL2641" i="1"/>
  <c r="AM2641" i="1"/>
  <c r="AL2608" i="1"/>
  <c r="AM2608" i="1"/>
  <c r="AL2726" i="1"/>
  <c r="AM2726" i="1"/>
  <c r="AL2001" i="1"/>
  <c r="AM2001" i="1"/>
  <c r="AM1469" i="1"/>
  <c r="AL1469" i="1"/>
  <c r="AL2188" i="1"/>
  <c r="AM2188" i="1"/>
  <c r="AL1658" i="1"/>
  <c r="AM1658" i="1"/>
  <c r="AL2724" i="1"/>
  <c r="AM2724" i="1"/>
  <c r="AL1700" i="1"/>
  <c r="AM1700" i="1"/>
  <c r="AL2018" i="1"/>
  <c r="AM2018" i="1"/>
  <c r="AL1484" i="1"/>
  <c r="AM1484" i="1"/>
  <c r="AL2128" i="1"/>
  <c r="AM2128" i="1"/>
  <c r="AL2442" i="1"/>
  <c r="AM2442" i="1"/>
  <c r="AL2317" i="1"/>
  <c r="AM2317" i="1"/>
  <c r="AL836" i="1"/>
  <c r="AM836" i="1"/>
  <c r="AL1155" i="1"/>
  <c r="AM1155" i="1"/>
  <c r="AM1201" i="1"/>
  <c r="AL1201" i="1"/>
  <c r="AL887" i="1"/>
  <c r="AM887" i="1"/>
  <c r="AL998" i="1"/>
  <c r="AM998" i="1"/>
  <c r="AL1437" i="1"/>
  <c r="AM1437" i="1"/>
  <c r="AM1255" i="1"/>
  <c r="AL1255" i="1"/>
  <c r="AL2058" i="1"/>
  <c r="AM2058" i="1"/>
  <c r="AL875" i="1"/>
  <c r="AM875" i="1"/>
  <c r="AL1411" i="1"/>
  <c r="AM1411" i="1"/>
  <c r="AL839" i="1"/>
  <c r="AM839" i="1"/>
  <c r="AL845" i="1"/>
  <c r="AM845" i="1"/>
  <c r="AL2007" i="1"/>
  <c r="AM2007" i="1"/>
  <c r="AM763" i="1"/>
  <c r="AL763" i="1"/>
  <c r="AL1092" i="1"/>
  <c r="AM1092" i="1"/>
  <c r="AL1317" i="1"/>
  <c r="AM1317" i="1"/>
  <c r="AM1298" i="1"/>
  <c r="AL1298" i="1"/>
  <c r="AL1058" i="1"/>
  <c r="AM1058" i="1"/>
  <c r="AL1458" i="1"/>
  <c r="AM1458" i="1"/>
  <c r="AM841" i="1"/>
  <c r="AL841" i="1"/>
  <c r="AL1126" i="1"/>
  <c r="AM1126" i="1"/>
  <c r="AM1334" i="1"/>
  <c r="AL1334" i="1"/>
  <c r="AL1363" i="1"/>
  <c r="AM1363" i="1"/>
  <c r="AL1751" i="1"/>
  <c r="AM1751" i="1"/>
  <c r="AL1465" i="1"/>
  <c r="AM1465" i="1"/>
  <c r="AL1272" i="1"/>
  <c r="AM1272" i="1"/>
  <c r="AL1157" i="1"/>
  <c r="AM1157" i="1"/>
  <c r="AL850" i="1"/>
  <c r="AM850" i="1"/>
  <c r="AL791" i="1"/>
  <c r="AM791" i="1"/>
  <c r="AL1303" i="1"/>
  <c r="AM1303" i="1"/>
  <c r="AL1065" i="1"/>
  <c r="AM1065" i="1"/>
  <c r="AL1972" i="1"/>
  <c r="AM1972" i="1"/>
  <c r="AL1475" i="1"/>
  <c r="AM1475" i="1"/>
  <c r="AL846" i="1"/>
  <c r="AM846" i="1"/>
  <c r="AL1435" i="1"/>
  <c r="AM1435" i="1"/>
  <c r="AL2011" i="1"/>
  <c r="AM2011" i="1"/>
  <c r="AL1262" i="1"/>
  <c r="AM1262" i="1"/>
  <c r="AL1170" i="1"/>
  <c r="AM1170" i="1"/>
  <c r="AL983" i="1"/>
  <c r="AM983" i="1"/>
  <c r="AL1023" i="1"/>
  <c r="AM1023" i="1"/>
  <c r="AL1414" i="1"/>
  <c r="AM1414" i="1"/>
  <c r="AL1481" i="1"/>
  <c r="AM1481" i="1"/>
  <c r="AL1287" i="1"/>
  <c r="AM1287" i="1"/>
  <c r="AL1020" i="1"/>
  <c r="AM1020" i="1"/>
  <c r="AL893" i="1"/>
  <c r="AM893" i="1"/>
  <c r="AL1312" i="1"/>
  <c r="AM1312" i="1"/>
  <c r="AM1084" i="1"/>
  <c r="AL1084" i="1"/>
  <c r="AL921" i="1"/>
  <c r="AM921" i="1"/>
  <c r="AL1760" i="1"/>
  <c r="AM1760" i="1"/>
  <c r="AL2129" i="1"/>
  <c r="AM2129" i="1"/>
  <c r="AL1671" i="1"/>
  <c r="AM1671" i="1"/>
  <c r="AL2022" i="1"/>
  <c r="AM2022" i="1"/>
  <c r="AL1913" i="1"/>
  <c r="AM1913" i="1"/>
  <c r="AL2692" i="1"/>
  <c r="AM2692" i="1"/>
  <c r="AL2497" i="1"/>
  <c r="AM2497" i="1"/>
  <c r="AL2359" i="1"/>
  <c r="AM2359" i="1"/>
  <c r="AL2286" i="1"/>
  <c r="AM2286" i="1"/>
  <c r="AL2712" i="1"/>
  <c r="AM2712" i="1"/>
  <c r="AL2727" i="1"/>
  <c r="AM2727" i="1"/>
  <c r="AL1784" i="1"/>
  <c r="AM1784" i="1"/>
  <c r="AL1575" i="1"/>
  <c r="AM1575" i="1"/>
  <c r="AL1664" i="1"/>
  <c r="AM1664" i="1"/>
  <c r="AL2405" i="1"/>
  <c r="AM2405" i="1"/>
  <c r="AL2476" i="1"/>
  <c r="AM2476" i="1"/>
  <c r="AL1344" i="1"/>
  <c r="AM1344" i="1"/>
  <c r="AL2035" i="1"/>
  <c r="AM2035" i="1"/>
  <c r="AL1869" i="1"/>
  <c r="AM1869" i="1"/>
  <c r="AL1833" i="1"/>
  <c r="AM1833" i="1"/>
  <c r="AL2162" i="1"/>
  <c r="AM2162" i="1"/>
  <c r="AL2321" i="1"/>
  <c r="AM2321" i="1"/>
  <c r="AL2172" i="1"/>
  <c r="AM2172" i="1"/>
  <c r="AL1100" i="1"/>
  <c r="AM1100" i="1"/>
  <c r="AL1856" i="1"/>
  <c r="AM1856" i="1"/>
  <c r="AL1149" i="1"/>
  <c r="AM1149" i="1"/>
  <c r="AL2140" i="1"/>
  <c r="AM2140" i="1"/>
  <c r="AL2472" i="1"/>
  <c r="AM2472" i="1"/>
  <c r="AL1958" i="1"/>
  <c r="AM1958" i="1"/>
  <c r="AL2664" i="1"/>
  <c r="AM2664" i="1"/>
  <c r="AL2151" i="1"/>
  <c r="AM2151" i="1"/>
  <c r="AL1309" i="1"/>
  <c r="AM1309" i="1"/>
  <c r="AL1989" i="1"/>
  <c r="AM1989" i="1"/>
  <c r="AL1687" i="1"/>
  <c r="AM1687" i="1"/>
  <c r="AL2054" i="1"/>
  <c r="AM2054" i="1"/>
  <c r="AL1904" i="1"/>
  <c r="AM1904" i="1"/>
  <c r="AL2562" i="1"/>
  <c r="AM2562" i="1"/>
  <c r="AL2106" i="1"/>
  <c r="AM2106" i="1"/>
  <c r="AL2366" i="1"/>
  <c r="AM2366" i="1"/>
  <c r="AL1360" i="1"/>
  <c r="AM1360" i="1"/>
  <c r="AM2565" i="1"/>
  <c r="AL2565" i="1"/>
  <c r="AL1855" i="1"/>
  <c r="AM1855" i="1"/>
  <c r="AL1222" i="1"/>
  <c r="AM1222" i="1"/>
  <c r="AL1902" i="1"/>
  <c r="AM1902" i="1"/>
  <c r="AL2461" i="1"/>
  <c r="AM2461" i="1"/>
  <c r="AM2265" i="1"/>
  <c r="AL2265" i="1"/>
  <c r="AM2649" i="1"/>
  <c r="AL2649" i="1"/>
  <c r="AM2613" i="1"/>
  <c r="AL2613" i="1"/>
  <c r="AL2098" i="1"/>
  <c r="AM2098" i="1"/>
  <c r="AL1807" i="1"/>
  <c r="AM1807" i="1"/>
  <c r="AL1681" i="1"/>
  <c r="AM1681" i="1"/>
  <c r="AL2297" i="1"/>
  <c r="AM2297" i="1"/>
  <c r="AL2150" i="1"/>
  <c r="AM2150" i="1"/>
  <c r="AL2430" i="1"/>
  <c r="AM2430" i="1"/>
  <c r="AL1314" i="1"/>
  <c r="AM1314" i="1"/>
  <c r="AL2289" i="1"/>
  <c r="AM2289" i="1"/>
  <c r="AL2681" i="1"/>
  <c r="AM2681" i="1"/>
  <c r="AL1682" i="1"/>
  <c r="AM1682" i="1"/>
  <c r="AL1386" i="1"/>
  <c r="AM1386" i="1"/>
  <c r="AM1364" i="1"/>
  <c r="AL1364" i="1"/>
  <c r="AL1609" i="1"/>
  <c r="AM1609" i="1"/>
  <c r="AL965" i="1"/>
  <c r="AM965" i="1"/>
  <c r="AL1342" i="1"/>
  <c r="AM1342" i="1"/>
  <c r="AL1441" i="1"/>
  <c r="AM1441" i="1"/>
  <c r="AL1401" i="1"/>
  <c r="AM1401" i="1"/>
  <c r="AL1931" i="1"/>
  <c r="AM1931" i="1"/>
  <c r="AL1889" i="1"/>
  <c r="AM1889" i="1"/>
  <c r="AL1491" i="1"/>
  <c r="AM1491" i="1"/>
  <c r="AL767" i="1"/>
  <c r="AM767" i="1"/>
  <c r="AL1552" i="1"/>
  <c r="AM1552" i="1"/>
  <c r="AM1292" i="1"/>
  <c r="AL1292" i="1"/>
  <c r="AL1308" i="1"/>
  <c r="AM1308" i="1"/>
  <c r="AL1996" i="1"/>
  <c r="AM1996" i="1"/>
  <c r="AL939" i="1"/>
  <c r="AM939" i="1"/>
  <c r="AL916" i="1"/>
  <c r="AM916" i="1"/>
  <c r="AL1917" i="1"/>
  <c r="AM1917" i="1"/>
  <c r="AL1205" i="1"/>
  <c r="AM1205" i="1"/>
  <c r="AL1333" i="1"/>
  <c r="AM1333" i="1"/>
  <c r="AL1083" i="1"/>
  <c r="AM1083" i="1"/>
  <c r="AL832" i="1"/>
  <c r="AM832" i="1"/>
  <c r="AL1504" i="1"/>
  <c r="AM1504" i="1"/>
  <c r="AM979" i="1"/>
  <c r="AL979" i="1"/>
  <c r="AM1216" i="1"/>
  <c r="AL1216" i="1"/>
  <c r="AL1031" i="1"/>
  <c r="AM1031" i="1"/>
  <c r="AL1660" i="1"/>
  <c r="AM1660" i="1"/>
  <c r="AL1617" i="1"/>
  <c r="AM1617" i="1"/>
  <c r="AL1470" i="1"/>
  <c r="AM1470" i="1"/>
  <c r="AL1549" i="1"/>
  <c r="AM1549" i="1"/>
  <c r="AL1875" i="1"/>
  <c r="AM1875" i="1"/>
  <c r="AL1119" i="1"/>
  <c r="AM1119" i="1"/>
  <c r="AM1115" i="1"/>
  <c r="AL1115" i="1"/>
  <c r="AL1113" i="1"/>
  <c r="AM1113" i="1"/>
  <c r="AL989" i="1"/>
  <c r="AM989" i="1"/>
  <c r="AM1177" i="1"/>
  <c r="AL1177" i="1"/>
  <c r="AL1537" i="1"/>
  <c r="AM1537" i="1"/>
  <c r="AL1808" i="1"/>
  <c r="AM1808" i="1"/>
  <c r="AL2091" i="1"/>
  <c r="AM2091" i="1"/>
  <c r="AL2502" i="1"/>
  <c r="AM2502" i="1"/>
  <c r="AL2208" i="1"/>
  <c r="AM2208" i="1"/>
  <c r="AL2438" i="1"/>
  <c r="AM2438" i="1"/>
  <c r="AL1731" i="1"/>
  <c r="AM1731" i="1"/>
  <c r="AL2723" i="1"/>
  <c r="AM2723" i="1"/>
  <c r="AL2737" i="1"/>
  <c r="AM2737" i="1"/>
  <c r="AL2690" i="1"/>
  <c r="AM2690" i="1"/>
  <c r="AL2695" i="1"/>
  <c r="AM2695" i="1"/>
  <c r="AM2143" i="1"/>
  <c r="AL2143" i="1"/>
  <c r="AL1662" i="1"/>
  <c r="AM1662" i="1"/>
  <c r="AL1947" i="1"/>
  <c r="AM1947" i="1"/>
  <c r="AL1548" i="1"/>
  <c r="AM1548" i="1"/>
  <c r="AL1997" i="1"/>
  <c r="AM1997" i="1"/>
  <c r="AL1279" i="1"/>
  <c r="AM1279" i="1"/>
  <c r="AL1829" i="1"/>
  <c r="AM1829" i="1"/>
  <c r="AL1897" i="1"/>
  <c r="AM1897" i="1"/>
  <c r="AL2529" i="1"/>
  <c r="AM2529" i="1"/>
  <c r="AL2646" i="1"/>
  <c r="AM2646" i="1"/>
  <c r="AL2326" i="1"/>
  <c r="AM2326" i="1"/>
  <c r="AL2446" i="1"/>
  <c r="AM2446" i="1"/>
  <c r="AM2113" i="1"/>
  <c r="AL2113" i="1"/>
  <c r="AL1907" i="1"/>
  <c r="AM1907" i="1"/>
  <c r="AL1888" i="1"/>
  <c r="AM1888" i="1"/>
  <c r="AM1171" i="1"/>
  <c r="AL1171" i="1"/>
  <c r="AL2255" i="1"/>
  <c r="AM2255" i="1"/>
  <c r="AL2075" i="1"/>
  <c r="AM2075" i="1"/>
  <c r="AL1106" i="1"/>
  <c r="AM1106" i="1"/>
  <c r="AL2205" i="1"/>
  <c r="AM2205" i="1"/>
  <c r="AM2239" i="1"/>
  <c r="AL2239" i="1"/>
  <c r="AL2049" i="1"/>
  <c r="AM2049" i="1"/>
  <c r="AL2244" i="1"/>
  <c r="AM2244" i="1"/>
  <c r="AL2648" i="1"/>
  <c r="AM2648" i="1"/>
  <c r="AL1830" i="1"/>
  <c r="AM1830" i="1"/>
  <c r="AL1590" i="1"/>
  <c r="AM1590" i="1"/>
  <c r="AL2087" i="1"/>
  <c r="AM2087" i="1"/>
  <c r="AL1550" i="1"/>
  <c r="AM1550" i="1"/>
  <c r="AM2325" i="1"/>
  <c r="AL2325" i="1"/>
  <c r="AL2365" i="1"/>
  <c r="AM2365" i="1"/>
  <c r="AL2561" i="1"/>
  <c r="AM2561" i="1"/>
  <c r="AL2324" i="1"/>
  <c r="AM2324" i="1"/>
  <c r="AL2639" i="1"/>
  <c r="AM2639" i="1"/>
  <c r="AL2494" i="1"/>
  <c r="AM2494" i="1"/>
  <c r="AL1631" i="1"/>
  <c r="AM1631" i="1"/>
  <c r="AL1878" i="1"/>
  <c r="AM1878" i="1"/>
  <c r="AL926" i="1"/>
  <c r="AM926" i="1"/>
  <c r="AL1753" i="1"/>
  <c r="AM1753" i="1"/>
  <c r="AL2072" i="1"/>
  <c r="AM2072" i="1"/>
  <c r="AL2563" i="1"/>
  <c r="AM2563" i="1"/>
  <c r="AL2258" i="1"/>
  <c r="AM2258" i="1"/>
  <c r="AL2706" i="1"/>
  <c r="AM2706" i="1"/>
  <c r="AL2719" i="1"/>
  <c r="AM2719" i="1"/>
  <c r="AM2337" i="1"/>
  <c r="AL2337" i="1"/>
  <c r="AL1724" i="1"/>
  <c r="AM1724" i="1"/>
  <c r="AL1527" i="1"/>
  <c r="AM1527" i="1"/>
  <c r="AL2440" i="1"/>
  <c r="AM2440" i="1"/>
  <c r="AL2598" i="1"/>
  <c r="AM2598" i="1"/>
  <c r="AL2528" i="1"/>
  <c r="AM2528" i="1"/>
  <c r="AL2671" i="1"/>
  <c r="AM2671" i="1"/>
  <c r="AL2611" i="1"/>
  <c r="AM2611" i="1"/>
  <c r="AL2090" i="1"/>
  <c r="AM2090" i="1"/>
  <c r="AL1560" i="1"/>
  <c r="AM1560" i="1"/>
  <c r="AL1046" i="1"/>
  <c r="AM1046" i="1"/>
  <c r="AL1728" i="1"/>
  <c r="AM1728" i="1"/>
  <c r="AL1138" i="1"/>
  <c r="AM1138" i="1"/>
  <c r="AL2222" i="1"/>
  <c r="AM2222" i="1"/>
  <c r="AL2424" i="1"/>
  <c r="AM2424" i="1"/>
  <c r="AL2654" i="1"/>
  <c r="AM2654" i="1"/>
  <c r="AL2263" i="1"/>
  <c r="AM2263" i="1"/>
  <c r="AM901" i="1"/>
  <c r="AL901" i="1"/>
  <c r="AL1596" i="1"/>
  <c r="AM1596" i="1"/>
  <c r="AL1943" i="1"/>
  <c r="AM1943" i="1"/>
  <c r="AL1909" i="1"/>
  <c r="AM1909" i="1"/>
  <c r="AL1371" i="1"/>
  <c r="AM1371" i="1"/>
  <c r="AL2269" i="1"/>
  <c r="AM2269" i="1"/>
  <c r="AL2225" i="1"/>
  <c r="AM2225" i="1"/>
  <c r="AL2544" i="1"/>
  <c r="AM2544" i="1"/>
  <c r="AL2382" i="1"/>
  <c r="AM2382" i="1"/>
  <c r="AM1261" i="1"/>
  <c r="AL1261" i="1"/>
  <c r="AL902" i="1"/>
  <c r="AM902" i="1"/>
  <c r="AM919" i="1"/>
  <c r="AL919" i="1"/>
  <c r="AL976" i="1"/>
  <c r="AM976" i="1"/>
  <c r="AL1211" i="1"/>
  <c r="AM1211" i="1"/>
  <c r="AL1343" i="1"/>
  <c r="AM1343" i="1"/>
  <c r="AL1200" i="1"/>
  <c r="AM1200" i="1"/>
  <c r="AM1108" i="1"/>
  <c r="AL1108" i="1"/>
  <c r="AL816" i="1"/>
  <c r="AM816" i="1"/>
  <c r="AM1400" i="1"/>
  <c r="AL1400" i="1"/>
  <c r="AM941" i="1"/>
  <c r="AL941" i="1"/>
  <c r="AL1747" i="1"/>
  <c r="AM1747" i="1"/>
  <c r="AM808" i="1"/>
  <c r="AL808" i="1"/>
  <c r="AL1950" i="1"/>
  <c r="AM1950" i="1"/>
  <c r="AL1071" i="1"/>
  <c r="AM1071" i="1"/>
  <c r="AM907" i="1"/>
  <c r="AL907" i="1"/>
  <c r="AL953" i="1"/>
  <c r="AM953" i="1"/>
  <c r="AL1528" i="1"/>
  <c r="AM1528" i="1"/>
  <c r="AM853" i="1"/>
  <c r="AL853" i="1"/>
  <c r="AL1480" i="1"/>
  <c r="AM1480" i="1"/>
  <c r="AL1765" i="1"/>
  <c r="AM1765" i="1"/>
  <c r="AL1372" i="1"/>
  <c r="AM1372" i="1"/>
  <c r="AL804" i="1"/>
  <c r="AM804" i="1"/>
  <c r="AL1781" i="1"/>
  <c r="AM1781" i="1"/>
  <c r="AL1524" i="1"/>
  <c r="AM1524" i="1"/>
  <c r="AL1588" i="1"/>
  <c r="AM1588" i="1"/>
  <c r="AM961" i="1"/>
  <c r="AL961" i="1"/>
  <c r="AL1555" i="1"/>
  <c r="AM1555" i="1"/>
  <c r="AL1573" i="1"/>
  <c r="AM1573" i="1"/>
  <c r="AL1070" i="1"/>
  <c r="AM1070" i="1"/>
  <c r="AM1219" i="1"/>
  <c r="AL1219" i="1"/>
  <c r="AL1604" i="1"/>
  <c r="AM1604" i="1"/>
  <c r="AL888" i="1"/>
  <c r="AM888" i="1"/>
  <c r="AM925" i="1"/>
  <c r="AL925" i="1"/>
  <c r="AL1212" i="1"/>
  <c r="AM1212" i="1"/>
  <c r="AM1194" i="1"/>
  <c r="AL1194" i="1"/>
  <c r="AL1691" i="1"/>
  <c r="AM1691" i="1"/>
  <c r="AM781" i="1"/>
  <c r="AL781" i="1"/>
  <c r="AL867" i="1"/>
  <c r="AM867" i="1"/>
  <c r="AL2686" i="1"/>
  <c r="AM2686" i="1"/>
  <c r="AM1045" i="1"/>
  <c r="AL1045" i="1"/>
  <c r="AL1899" i="1"/>
  <c r="AM1899" i="1"/>
  <c r="AM991" i="1"/>
  <c r="AL991" i="1"/>
  <c r="AL2267" i="1"/>
  <c r="AM2267" i="1"/>
  <c r="AL2491" i="1"/>
  <c r="AM2491" i="1"/>
  <c r="AL1976" i="1"/>
  <c r="AM1976" i="1"/>
  <c r="AL2581" i="1"/>
  <c r="AM2581" i="1"/>
  <c r="AL2626" i="1"/>
  <c r="AM2626" i="1"/>
  <c r="AL2729" i="1"/>
  <c r="AM2729" i="1"/>
  <c r="AL1729" i="1"/>
  <c r="AM1729" i="1"/>
  <c r="AL2024" i="1"/>
  <c r="AM2024" i="1"/>
  <c r="AL1713" i="1"/>
  <c r="AM1713" i="1"/>
  <c r="AL2059" i="1"/>
  <c r="AM2059" i="1"/>
  <c r="AL1544" i="1"/>
  <c r="AM1544" i="1"/>
  <c r="AL1910" i="1"/>
  <c r="AM1910" i="1"/>
  <c r="AL2571" i="1"/>
  <c r="AM2571" i="1"/>
  <c r="AL2380" i="1"/>
  <c r="AM2380" i="1"/>
  <c r="AL2548" i="1"/>
  <c r="AM2548" i="1"/>
  <c r="AL2675" i="1"/>
  <c r="AM2675" i="1"/>
  <c r="AL2610" i="1"/>
  <c r="AM2610" i="1"/>
  <c r="AL2640" i="1"/>
  <c r="AM2640" i="1"/>
  <c r="AL1983" i="1"/>
  <c r="AM1983" i="1"/>
  <c r="AL1444" i="1"/>
  <c r="AM1444" i="1"/>
  <c r="AL1831" i="1"/>
  <c r="AM1831" i="1"/>
  <c r="AL1874" i="1"/>
  <c r="AM1874" i="1"/>
  <c r="AL2142" i="1"/>
  <c r="AM2142" i="1"/>
  <c r="AL1677" i="1"/>
  <c r="AM1677" i="1"/>
  <c r="AL2174" i="1"/>
  <c r="AM2174" i="1"/>
  <c r="AL2394" i="1"/>
  <c r="AM2394" i="1"/>
  <c r="AL1924" i="1"/>
  <c r="AM1924" i="1"/>
  <c r="AL1017" i="1"/>
  <c r="AM1017" i="1"/>
  <c r="AL800" i="1"/>
  <c r="AM800" i="1"/>
  <c r="AM1158" i="1"/>
  <c r="AL1158" i="1"/>
  <c r="AL1425" i="1"/>
  <c r="AM1425" i="1"/>
  <c r="AL1461" i="1"/>
  <c r="AM1461" i="1"/>
  <c r="AL1607" i="1"/>
  <c r="AM1607" i="1"/>
  <c r="AM930" i="1"/>
  <c r="AL930" i="1"/>
  <c r="AM1230" i="1"/>
  <c r="AL1230" i="1"/>
  <c r="AL1630" i="1"/>
  <c r="AM1630" i="1"/>
  <c r="AL1206" i="1"/>
  <c r="AM1206" i="1"/>
  <c r="AL1479" i="1"/>
  <c r="AM1479" i="1"/>
  <c r="AL1047" i="1"/>
  <c r="AM1047" i="1"/>
  <c r="AL1156" i="1"/>
  <c r="AM1156" i="1"/>
  <c r="AL969" i="1"/>
  <c r="AM969" i="1"/>
  <c r="AL1323" i="1"/>
  <c r="AM1323" i="1"/>
  <c r="AL1125" i="1"/>
  <c r="AM1125" i="1"/>
  <c r="AL1185" i="1"/>
  <c r="AM1185" i="1"/>
  <c r="AL987" i="1"/>
  <c r="AM987" i="1"/>
  <c r="AL1254" i="1"/>
  <c r="AM1254" i="1"/>
  <c r="AL822" i="1"/>
  <c r="AM822" i="1"/>
  <c r="AM1141" i="1"/>
  <c r="AL1141" i="1"/>
  <c r="AL1291" i="1"/>
  <c r="AM1291" i="1"/>
  <c r="AL1109" i="1"/>
  <c r="AM1109" i="1"/>
  <c r="AM1027" i="1"/>
  <c r="AL1027" i="1"/>
  <c r="AL1199" i="1"/>
  <c r="AM1199" i="1"/>
  <c r="AL884" i="1"/>
  <c r="AM884" i="1"/>
  <c r="AM1137" i="1"/>
  <c r="AL1137" i="1"/>
  <c r="AL1540" i="1"/>
  <c r="AM1540" i="1"/>
  <c r="AL1163" i="1"/>
  <c r="AM1163" i="1"/>
  <c r="AL1246" i="1"/>
  <c r="AM1246" i="1"/>
  <c r="AL1049" i="1"/>
  <c r="AM1049" i="1"/>
  <c r="AL1078" i="1"/>
  <c r="AM1078" i="1"/>
  <c r="AL1186" i="1"/>
  <c r="AM1186" i="1"/>
  <c r="AL1417" i="1"/>
  <c r="AM1417" i="1"/>
  <c r="AL1034" i="1"/>
  <c r="AM1034" i="1"/>
  <c r="AL1038" i="1"/>
  <c r="AM1038" i="1"/>
  <c r="AL856" i="1"/>
  <c r="AM856" i="1"/>
  <c r="AL1774" i="1"/>
  <c r="AM1774" i="1"/>
  <c r="AL1285" i="1"/>
  <c r="AM1285" i="1"/>
  <c r="AL1835" i="1"/>
  <c r="AM1835" i="1"/>
  <c r="AL1236" i="1"/>
  <c r="AM1236" i="1"/>
  <c r="AL922" i="1"/>
  <c r="AM922" i="1"/>
  <c r="AL1390" i="1"/>
  <c r="AM1390" i="1"/>
  <c r="AL873" i="1"/>
  <c r="AM873" i="1"/>
  <c r="AM811" i="1"/>
  <c r="AL811" i="1"/>
  <c r="AL812" i="1"/>
  <c r="AM812" i="1"/>
  <c r="AL2006" i="1"/>
  <c r="AM2006" i="1"/>
  <c r="AL1834" i="1"/>
  <c r="AM1834" i="1"/>
  <c r="AL2216" i="1"/>
  <c r="AM2216" i="1"/>
  <c r="AL2531" i="1"/>
  <c r="AM2531" i="1"/>
  <c r="AL1766" i="1"/>
  <c r="AM1766" i="1"/>
  <c r="AL2137" i="1"/>
  <c r="AM2137" i="1"/>
  <c r="AL2028" i="1"/>
  <c r="AM2028" i="1"/>
  <c r="AL1922" i="1"/>
  <c r="AM1922" i="1"/>
  <c r="AM2451" i="1"/>
  <c r="AL2451" i="1"/>
  <c r="AL1752" i="1"/>
  <c r="AM1752" i="1"/>
  <c r="AL2754" i="1"/>
  <c r="AM2754" i="1"/>
  <c r="AL2755" i="1"/>
  <c r="AM2755" i="1"/>
  <c r="AL2750" i="1"/>
  <c r="AM2750" i="1"/>
  <c r="AL2694" i="1"/>
  <c r="AM2694" i="1"/>
  <c r="AL2700" i="1"/>
  <c r="AM2700" i="1"/>
  <c r="AL1961" i="1"/>
  <c r="AM1961" i="1"/>
  <c r="AL1770" i="1"/>
  <c r="AM1770" i="1"/>
  <c r="AL2123" i="1"/>
  <c r="AM2123" i="1"/>
  <c r="AL2130" i="1"/>
  <c r="AM2130" i="1"/>
  <c r="AL2371" i="1"/>
  <c r="AM2371" i="1"/>
  <c r="AM2505" i="1"/>
  <c r="AL2505" i="1"/>
  <c r="AL2672" i="1"/>
  <c r="AM2672" i="1"/>
  <c r="AL1695" i="1"/>
  <c r="AM1695" i="1"/>
  <c r="AL2000" i="1"/>
  <c r="AM2000" i="1"/>
  <c r="AL1164" i="1"/>
  <c r="AM1164" i="1"/>
  <c r="AL1404" i="1"/>
  <c r="AM1404" i="1"/>
  <c r="AL2016" i="1"/>
  <c r="AM2016" i="1"/>
  <c r="AL2448" i="1"/>
  <c r="AM2448" i="1"/>
  <c r="AL2302" i="1"/>
  <c r="AM2302" i="1"/>
  <c r="AM2475" i="1"/>
  <c r="AL2475" i="1"/>
  <c r="AL2081" i="1"/>
  <c r="AM2081" i="1"/>
  <c r="AL2718" i="1"/>
  <c r="AM2718" i="1"/>
  <c r="AL1521" i="1"/>
  <c r="AM1521" i="1"/>
  <c r="AL1626" i="1"/>
  <c r="AM1626" i="1"/>
  <c r="AL1579" i="1"/>
  <c r="AM1579" i="1"/>
  <c r="AL2374" i="1"/>
  <c r="AM2374" i="1"/>
  <c r="AL2570" i="1"/>
  <c r="AM2570" i="1"/>
  <c r="AL2334" i="1"/>
  <c r="AM2334" i="1"/>
  <c r="AL2194" i="1"/>
  <c r="AM2194" i="1"/>
  <c r="AL1131" i="1"/>
  <c r="AM1131" i="1"/>
  <c r="AL1650" i="1"/>
  <c r="AM1650" i="1"/>
  <c r="AL1867" i="1"/>
  <c r="AM1867" i="1"/>
  <c r="AM1159" i="1"/>
  <c r="AL1159" i="1"/>
  <c r="AM1757" i="1"/>
  <c r="AL1757" i="1"/>
  <c r="AL2083" i="1"/>
  <c r="AM2083" i="1"/>
  <c r="AL2161" i="1"/>
  <c r="AM2161" i="1"/>
  <c r="AL962" i="1"/>
  <c r="AM962" i="1"/>
  <c r="AL2350" i="1"/>
  <c r="AM2350" i="1"/>
  <c r="AL2378" i="1"/>
  <c r="AM2378" i="1"/>
  <c r="AM1382" i="1"/>
  <c r="AL1382" i="1"/>
  <c r="AL2444" i="1"/>
  <c r="AM2444" i="1"/>
  <c r="AL2155" i="1"/>
  <c r="AM2155" i="1"/>
  <c r="AM1394" i="1"/>
  <c r="AL1394" i="1"/>
  <c r="AL2612" i="1"/>
  <c r="AM2612" i="1"/>
  <c r="AL1064" i="1"/>
  <c r="AM1064" i="1"/>
  <c r="AM2439" i="1"/>
  <c r="AL2439" i="1"/>
  <c r="AL2252" i="1"/>
  <c r="AM2252" i="1"/>
  <c r="AL2576" i="1"/>
  <c r="AM2576" i="1"/>
  <c r="AL2633" i="1"/>
  <c r="AM2633" i="1"/>
  <c r="AL2624" i="1"/>
  <c r="AM2624" i="1"/>
  <c r="AL2599" i="1"/>
  <c r="AM2599" i="1"/>
  <c r="AL2756" i="1"/>
  <c r="AM2756" i="1"/>
  <c r="AM1135" i="1"/>
  <c r="AL1135" i="1"/>
  <c r="AL1510" i="1"/>
  <c r="AM1510" i="1"/>
  <c r="AM1322" i="1"/>
  <c r="AL1322" i="1"/>
  <c r="AL890" i="1"/>
  <c r="AM890" i="1"/>
  <c r="AL1501" i="1"/>
  <c r="AM1501" i="1"/>
  <c r="AL1321" i="1"/>
  <c r="AM1321" i="1"/>
  <c r="AL1486" i="1"/>
  <c r="AM1486" i="1"/>
  <c r="AL2044" i="1"/>
  <c r="AM2044" i="1"/>
  <c r="AL1566" i="1"/>
  <c r="AM1566" i="1"/>
  <c r="AL1327" i="1"/>
  <c r="AM1327" i="1"/>
  <c r="AM985" i="1"/>
  <c r="AL985" i="1"/>
  <c r="AM995" i="1"/>
  <c r="AL995" i="1"/>
  <c r="AL1320" i="1"/>
  <c r="AM1320" i="1"/>
  <c r="AL1326" i="1"/>
  <c r="AM1326" i="1"/>
  <c r="AL957" i="1"/>
  <c r="AM957" i="1"/>
  <c r="AL1467" i="1"/>
  <c r="AM1467" i="1"/>
  <c r="AM1430" i="1"/>
  <c r="AL1430" i="1"/>
  <c r="AL892" i="1"/>
  <c r="AM892" i="1"/>
  <c r="AL1392" i="1"/>
  <c r="AM1392" i="1"/>
  <c r="AL1082" i="1"/>
  <c r="AM1082" i="1"/>
  <c r="AL1530" i="1"/>
  <c r="AM1530" i="1"/>
  <c r="AL1373" i="1"/>
  <c r="AM1373" i="1"/>
  <c r="AM869" i="1"/>
  <c r="AL869" i="1"/>
  <c r="AM1123" i="1"/>
  <c r="AL1123" i="1"/>
  <c r="AL2037" i="1"/>
  <c r="AM2037" i="1"/>
  <c r="AL1515" i="1"/>
  <c r="AM1515" i="1"/>
  <c r="AL1152" i="1"/>
  <c r="AM1152" i="1"/>
  <c r="AL1578" i="1"/>
  <c r="AM1578" i="1"/>
  <c r="AM1189" i="1"/>
  <c r="AL1189" i="1"/>
  <c r="AM1087" i="1"/>
  <c r="AL1087" i="1"/>
  <c r="AL1362" i="1"/>
  <c r="AM1362" i="1"/>
  <c r="AM829" i="1"/>
  <c r="AL829" i="1"/>
  <c r="AL1167" i="1"/>
  <c r="AM1167" i="1"/>
  <c r="AL1453" i="1"/>
  <c r="AM1453" i="1"/>
  <c r="AL981" i="1"/>
  <c r="AM981" i="1"/>
  <c r="AL860" i="1"/>
  <c r="AM860" i="1"/>
  <c r="AL1674" i="1"/>
  <c r="AM1674" i="1"/>
  <c r="AM865" i="1"/>
  <c r="AL865" i="1"/>
  <c r="AL1508" i="1"/>
  <c r="AM1508" i="1"/>
  <c r="AL1353" i="1"/>
  <c r="AM1353" i="1"/>
  <c r="AL770" i="1"/>
  <c r="AM770" i="1"/>
  <c r="AL1482" i="1"/>
  <c r="AM1482" i="1"/>
  <c r="AL2048" i="1"/>
  <c r="AM2048" i="1"/>
  <c r="AL1477" i="1"/>
  <c r="AM1477" i="1"/>
  <c r="AL1852" i="1"/>
  <c r="AM1852" i="1"/>
  <c r="AL2292" i="1"/>
  <c r="AM2292" i="1"/>
  <c r="AL2541" i="1"/>
  <c r="AM2541" i="1"/>
  <c r="AL2287" i="1"/>
  <c r="AM2287" i="1"/>
  <c r="AL2249" i="1"/>
  <c r="AM2249" i="1"/>
  <c r="AL2115" i="1"/>
  <c r="AM2115" i="1"/>
  <c r="AL1673" i="1"/>
  <c r="AM1673" i="1"/>
  <c r="AL1952" i="1"/>
  <c r="AM1952" i="1"/>
  <c r="AL1598" i="1"/>
  <c r="AM1598" i="1"/>
  <c r="AL2501" i="1"/>
  <c r="AM2501" i="1"/>
  <c r="AL1954" i="1"/>
  <c r="AM1954" i="1"/>
  <c r="AL2533" i="1"/>
  <c r="AM2533" i="1"/>
  <c r="AM2721" i="1"/>
  <c r="AL2721" i="1"/>
  <c r="AL2731" i="1"/>
  <c r="AM2731" i="1"/>
  <c r="AL2650" i="1"/>
  <c r="AM2650" i="1"/>
  <c r="AL2539" i="1"/>
  <c r="AM2539" i="1"/>
  <c r="AL2139" i="1"/>
  <c r="AM2139" i="1"/>
  <c r="AL1583" i="1"/>
  <c r="AM1583" i="1"/>
  <c r="AL1191" i="1"/>
  <c r="AM1191" i="1"/>
  <c r="AL2103" i="1"/>
  <c r="AM2103" i="1"/>
  <c r="AL2418" i="1"/>
  <c r="AM2418" i="1"/>
  <c r="AL1233" i="1"/>
  <c r="AM1233" i="1"/>
  <c r="AL2246" i="1"/>
  <c r="AM2246" i="1"/>
  <c r="AL2499" i="1"/>
  <c r="AM2499" i="1"/>
  <c r="AL2309" i="1"/>
  <c r="AM2309" i="1"/>
  <c r="AL1705" i="1"/>
  <c r="AM1705" i="1"/>
  <c r="AM2023" i="1"/>
  <c r="AL2023" i="1"/>
  <c r="AL2060" i="1"/>
  <c r="AM2060" i="1"/>
  <c r="AL2525" i="1"/>
  <c r="AM2525" i="1"/>
  <c r="AL2332" i="1"/>
  <c r="AM2332" i="1"/>
  <c r="AL1594" i="1"/>
  <c r="AM1594" i="1"/>
  <c r="AL1854" i="1"/>
  <c r="AM1854" i="1"/>
  <c r="AL2100" i="1"/>
  <c r="AM2100" i="1"/>
  <c r="AL2120" i="1"/>
  <c r="AM2120" i="1"/>
  <c r="AL2344" i="1"/>
  <c r="AM2344" i="1"/>
  <c r="AL2193" i="1"/>
  <c r="AM2193" i="1"/>
  <c r="AL2574" i="1"/>
  <c r="AM2574" i="1"/>
  <c r="AL2432" i="1"/>
  <c r="AM2432" i="1"/>
  <c r="AL2217" i="1"/>
  <c r="AM2217" i="1"/>
  <c r="AM1151" i="1"/>
  <c r="AL1151" i="1"/>
  <c r="AL1678" i="1"/>
  <c r="AM1678" i="1"/>
  <c r="AL1906" i="1"/>
  <c r="AM1906" i="1"/>
  <c r="AL1908" i="1"/>
  <c r="AM1908" i="1"/>
  <c r="AM1243" i="1"/>
  <c r="AL1243" i="1"/>
  <c r="AL2099" i="1"/>
  <c r="AM2099" i="1"/>
  <c r="AL2242" i="1"/>
  <c r="AM2242" i="1"/>
  <c r="AL2285" i="1"/>
  <c r="AM2285" i="1"/>
  <c r="AL2092" i="1"/>
  <c r="AM2092" i="1"/>
  <c r="AL2628" i="1"/>
  <c r="AM2628" i="1"/>
  <c r="AM2739" i="1"/>
  <c r="AL2739" i="1"/>
  <c r="AL2402" i="1"/>
  <c r="AM2402" i="1"/>
  <c r="AL1227" i="1"/>
  <c r="AM1227" i="1"/>
  <c r="AL1962" i="1"/>
  <c r="AM1962" i="1"/>
  <c r="AL2032" i="1"/>
  <c r="AM2032" i="1"/>
  <c r="AL1876" i="1"/>
  <c r="AM1876" i="1"/>
  <c r="AL2516" i="1"/>
  <c r="AM2516" i="1"/>
  <c r="AL2414" i="1"/>
  <c r="AM2414" i="1"/>
  <c r="AL2323" i="1"/>
  <c r="AM2323" i="1"/>
  <c r="AL2549" i="1"/>
  <c r="AM2549" i="1"/>
  <c r="AL2597" i="1"/>
  <c r="AM2597" i="1"/>
  <c r="AM1147" i="1"/>
  <c r="AL1147" i="1"/>
  <c r="AL1313" i="1"/>
  <c r="AM1313" i="1"/>
  <c r="AL1190" i="1"/>
  <c r="AM1190" i="1"/>
  <c r="AL1127" i="1"/>
  <c r="AM1127" i="1"/>
  <c r="AL1420" i="1"/>
  <c r="AM1420" i="1"/>
  <c r="AL1239" i="1"/>
  <c r="AM1239" i="1"/>
  <c r="AL1085" i="1"/>
  <c r="AM1085" i="1"/>
  <c r="AL2080" i="1"/>
  <c r="AM2080" i="1"/>
  <c r="AL1600" i="1"/>
  <c r="AM1600" i="1"/>
  <c r="AM1063" i="1"/>
  <c r="AL1063" i="1"/>
  <c r="AL1881" i="1"/>
  <c r="AM1881" i="1"/>
  <c r="AL963" i="1"/>
  <c r="AM963" i="1"/>
  <c r="AL1520" i="1"/>
  <c r="AM1520" i="1"/>
  <c r="AL1605" i="1"/>
  <c r="AM1605" i="1"/>
  <c r="AL1448" i="1"/>
  <c r="AM1448" i="1"/>
  <c r="AL1499" i="1"/>
  <c r="AM1499" i="1"/>
  <c r="AL1008" i="1"/>
  <c r="AM1008" i="1"/>
  <c r="AL1198" i="1"/>
  <c r="AM1198" i="1"/>
  <c r="AL950" i="1"/>
  <c r="AM950" i="1"/>
  <c r="AL852" i="1"/>
  <c r="AM852" i="1"/>
  <c r="AM1165" i="1"/>
  <c r="AL1165" i="1"/>
  <c r="AM1174" i="1"/>
  <c r="AL1174" i="1"/>
  <c r="AL1966" i="1"/>
  <c r="AM1966" i="1"/>
  <c r="AL1471" i="1"/>
  <c r="AM1471" i="1"/>
  <c r="AM847" i="1"/>
  <c r="AL847" i="1"/>
  <c r="AL954" i="1"/>
  <c r="AM954" i="1"/>
  <c r="AL1055" i="1"/>
  <c r="AM1055" i="1"/>
  <c r="AL1653" i="1"/>
  <c r="AM1653" i="1"/>
  <c r="AL990" i="1"/>
  <c r="AM990" i="1"/>
  <c r="AM943" i="1"/>
  <c r="AL943" i="1"/>
  <c r="AL1103" i="1"/>
  <c r="AM1103" i="1"/>
  <c r="AL1005" i="1"/>
  <c r="AM1005" i="1"/>
  <c r="AL2003" i="1"/>
  <c r="AM2003" i="1"/>
  <c r="AL966" i="1"/>
  <c r="AM966" i="1"/>
  <c r="AL960" i="1"/>
  <c r="AM960" i="1"/>
  <c r="AL1403" i="1"/>
  <c r="AM1403" i="1"/>
  <c r="AL1053" i="1"/>
  <c r="AM1053" i="1"/>
  <c r="AL1331" i="1"/>
  <c r="AM1331" i="1"/>
  <c r="AL951" i="1"/>
  <c r="AM951" i="1"/>
  <c r="AL1595" i="1"/>
  <c r="AM1595" i="1"/>
  <c r="AL1545" i="1"/>
  <c r="AM1545" i="1"/>
  <c r="AL788" i="1"/>
  <c r="AM788" i="1"/>
  <c r="AL815" i="1"/>
  <c r="AM815" i="1"/>
  <c r="AN2681" i="1"/>
  <c r="AN2101" i="1"/>
  <c r="AN2360" i="1"/>
  <c r="AN2352" i="1"/>
  <c r="AN2643" i="1"/>
  <c r="AN760" i="1"/>
  <c r="AN1936" i="1"/>
  <c r="AN2124" i="1"/>
  <c r="AN2179" i="1"/>
  <c r="AN2523" i="1"/>
  <c r="AN1511" i="1"/>
  <c r="AN784" i="1"/>
  <c r="AN959" i="1"/>
  <c r="AN1788" i="1"/>
  <c r="AN2191" i="1"/>
  <c r="AN1734" i="1"/>
  <c r="AN1698" i="1"/>
  <c r="AN1929" i="1"/>
  <c r="AN2572" i="1"/>
  <c r="AN1732" i="1"/>
  <c r="AN2307" i="1"/>
  <c r="AN1915" i="1"/>
  <c r="AN2033" i="1"/>
  <c r="AN1500" i="1"/>
  <c r="AN2387" i="1"/>
  <c r="AN1832" i="1"/>
  <c r="AN2717" i="1"/>
  <c r="AN1862" i="1"/>
  <c r="AN2623" i="1"/>
  <c r="AN1398" i="1"/>
  <c r="AN2363" i="1"/>
  <c r="AN1953" i="1"/>
  <c r="AN1865" i="1"/>
  <c r="AN1703" i="1"/>
  <c r="AN797" i="1"/>
  <c r="AN1493" i="1"/>
  <c r="AN1200" i="1"/>
  <c r="AN1830" i="1"/>
  <c r="AN1463" i="1"/>
  <c r="AN1885" i="1"/>
  <c r="AN1330" i="1"/>
  <c r="AN2312" i="1"/>
  <c r="AN1696" i="1"/>
  <c r="AN1810" i="1"/>
  <c r="AN2343" i="1"/>
  <c r="AN1779" i="1"/>
  <c r="AN1554" i="1"/>
  <c r="AN2410" i="1"/>
  <c r="AN1837" i="1"/>
  <c r="AN2629" i="1"/>
  <c r="AN1439" i="1"/>
  <c r="AN2537" i="1"/>
  <c r="AN821" i="1"/>
  <c r="AN2552" i="1"/>
  <c r="AN1036" i="1"/>
  <c r="AN1719" i="1"/>
  <c r="AN856" i="1"/>
  <c r="AN2455" i="1"/>
  <c r="AN1571" i="1"/>
  <c r="AN1216" i="1"/>
  <c r="AN2093" i="1"/>
  <c r="AN2504" i="1"/>
  <c r="AN902" i="1"/>
  <c r="AN770" i="1"/>
  <c r="AN912" i="1"/>
  <c r="AN2489" i="1"/>
  <c r="AN843" i="1"/>
  <c r="AN1261" i="1"/>
  <c r="AN1199" i="1"/>
  <c r="AN851" i="1"/>
  <c r="AN791" i="1"/>
  <c r="AN1255" i="1"/>
  <c r="AN1217" i="1"/>
  <c r="AN761" i="1"/>
  <c r="AN2688" i="1"/>
  <c r="AN1387" i="1"/>
  <c r="AN1694" i="1"/>
  <c r="AN1166" i="1"/>
  <c r="AN1978" i="1"/>
  <c r="AN2201" i="1"/>
  <c r="AN1402" i="1"/>
  <c r="AN1253" i="1"/>
  <c r="AN1002" i="1"/>
  <c r="AN1265" i="1"/>
  <c r="AN812" i="1"/>
  <c r="AN891" i="1"/>
  <c r="AN1450" i="1"/>
  <c r="AN1550" i="1"/>
  <c r="AN808" i="1"/>
  <c r="AN1343" i="1"/>
  <c r="AN2528" i="1"/>
  <c r="AN2689" i="1"/>
  <c r="AN929" i="1"/>
  <c r="AN894" i="1"/>
  <c r="AN873" i="1"/>
  <c r="AN937" i="1"/>
  <c r="AN2596" i="1"/>
  <c r="AN1538" i="1"/>
  <c r="AN1939" i="1"/>
  <c r="AN2270" i="1"/>
  <c r="AN977" i="1"/>
  <c r="AN1860" i="1"/>
  <c r="AN1901" i="1"/>
  <c r="AN1257" i="1"/>
  <c r="AN1522" i="1"/>
  <c r="AN1462" i="1"/>
  <c r="AN1642" i="1"/>
  <c r="AN1284" i="1"/>
  <c r="AN782" i="1"/>
  <c r="AN2731" i="1"/>
  <c r="AN1805" i="1"/>
  <c r="AN1170" i="1"/>
  <c r="AN1084" i="1"/>
  <c r="AN935" i="1"/>
  <c r="AN2520" i="1"/>
  <c r="AN1007" i="1"/>
  <c r="AN1968" i="1"/>
  <c r="AN1293" i="1"/>
  <c r="AN2199" i="1"/>
  <c r="AN1537" i="1"/>
  <c r="AN2695" i="1"/>
  <c r="AN1947" i="1"/>
  <c r="AN2646" i="1"/>
  <c r="AN2075" i="1"/>
  <c r="AN2561" i="1"/>
  <c r="AN1631" i="1"/>
  <c r="AN1956" i="1"/>
  <c r="AN2116" i="1"/>
  <c r="AN944" i="1"/>
  <c r="AN1242" i="1"/>
  <c r="AN1638" i="1"/>
  <c r="AN1201" i="1"/>
  <c r="AN2242" i="1"/>
  <c r="AN2125" i="1"/>
  <c r="AN2245" i="1"/>
  <c r="AN2374" i="1"/>
  <c r="AN769" i="1"/>
  <c r="AN2195" i="1"/>
  <c r="AN1762" i="1"/>
  <c r="AN1744" i="1"/>
  <c r="AN952" i="1"/>
  <c r="AN877" i="1"/>
  <c r="AN1921" i="1"/>
  <c r="AN2085" i="1"/>
  <c r="AN2705" i="1"/>
  <c r="AN1710" i="1"/>
  <c r="AN885" i="1"/>
  <c r="AN1186" i="1"/>
  <c r="AN788" i="1"/>
  <c r="AN2551" i="1"/>
  <c r="AN2476" i="1"/>
  <c r="AN2165" i="1"/>
  <c r="AN1142" i="1"/>
  <c r="AN1316" i="1"/>
  <c r="AN1243" i="1"/>
  <c r="AN2150" i="1"/>
  <c r="AN1635" i="1"/>
  <c r="AN2290" i="1"/>
  <c r="AN1768" i="1"/>
  <c r="AN2550" i="1"/>
  <c r="AN2600" i="1"/>
  <c r="AN1757" i="1"/>
  <c r="AN2472" i="1"/>
  <c r="AN2241" i="1"/>
  <c r="AN2531" i="1"/>
  <c r="AN2475" i="1"/>
  <c r="AN1131" i="1"/>
  <c r="AN2083" i="1"/>
  <c r="AN2378" i="1"/>
  <c r="AN2141" i="1"/>
  <c r="AN1157" i="1"/>
  <c r="AN1782" i="1"/>
  <c r="AN813" i="1"/>
  <c r="AN2448" i="1"/>
  <c r="AN861" i="1"/>
  <c r="AN1727" i="1"/>
  <c r="AN2255" i="1"/>
  <c r="AN1552" i="1"/>
  <c r="AN801" i="1"/>
  <c r="AN800" i="1"/>
  <c r="AN1277" i="1"/>
  <c r="AN1403" i="1"/>
  <c r="AN1049" i="1"/>
  <c r="AN2105" i="1"/>
  <c r="AN1542" i="1"/>
  <c r="AN2509" i="1"/>
  <c r="AN2200" i="1"/>
  <c r="AN1174" i="1"/>
  <c r="AN1342" i="1"/>
  <c r="AN2539" i="1"/>
  <c r="AN2273" i="1"/>
  <c r="AN1206" i="1"/>
  <c r="AN1425" i="1"/>
  <c r="AN1333" i="1"/>
  <c r="AN2386" i="1"/>
  <c r="AN1711" i="1"/>
  <c r="AN1770" i="1"/>
  <c r="AN1704" i="1"/>
  <c r="AN1317" i="1"/>
  <c r="AN1561" i="1"/>
  <c r="AN1047" i="1"/>
  <c r="AN2094" i="1"/>
  <c r="AN1958" i="1"/>
  <c r="AN1666" i="1"/>
  <c r="AN2530" i="1"/>
  <c r="AN911" i="1"/>
  <c r="AN1630" i="1"/>
  <c r="AN1822" i="1"/>
  <c r="AN2251" i="1"/>
  <c r="AN2627" i="1"/>
  <c r="AN2461" i="1"/>
  <c r="AN1639" i="1"/>
  <c r="AN1618" i="1"/>
  <c r="AN1626" i="1"/>
  <c r="AN2633" i="1"/>
  <c r="AN1362" i="1"/>
  <c r="AN2418" i="1"/>
  <c r="AN2425" i="1"/>
  <c r="AN868" i="1"/>
  <c r="AN2358" i="1"/>
  <c r="AN1482" i="1"/>
  <c r="AN881" i="1"/>
  <c r="AN2203" i="1"/>
  <c r="AN2454" i="1"/>
  <c r="AN2292" i="1"/>
  <c r="AN1952" i="1"/>
  <c r="AN1738" i="1"/>
  <c r="AN1512" i="1"/>
  <c r="AN2344" i="1"/>
  <c r="AN1307" i="1"/>
  <c r="AN2339" i="1"/>
  <c r="AN1699" i="1"/>
  <c r="AN2514" i="1"/>
  <c r="AN1904" i="1"/>
  <c r="AN1405" i="1"/>
  <c r="AN771" i="1"/>
  <c r="AN2143" i="1"/>
  <c r="AN2126" i="1"/>
  <c r="AN862" i="1"/>
  <c r="AN2506" i="1"/>
  <c r="AN2354" i="1"/>
  <c r="AN2680" i="1"/>
  <c r="AN1672" i="1"/>
  <c r="AN1709" i="1"/>
  <c r="AN1673" i="1"/>
  <c r="AN1587" i="1"/>
  <c r="AN2525" i="1"/>
  <c r="AN2470" i="1"/>
  <c r="AN1992" i="1"/>
  <c r="AN1271" i="1"/>
  <c r="AN2158" i="1"/>
  <c r="AN2619" i="1"/>
  <c r="AN2718" i="1"/>
  <c r="AN1776" i="1"/>
  <c r="AN1730" i="1"/>
  <c r="AN1598" i="1"/>
  <c r="AN2714" i="1"/>
  <c r="AN1940" i="1"/>
  <c r="AN1056" i="1"/>
  <c r="AN2230" i="1"/>
  <c r="AN1299" i="1"/>
  <c r="AN2348" i="1"/>
  <c r="AN1180" i="1"/>
  <c r="AN2584" i="1"/>
  <c r="AN1851" i="1"/>
  <c r="AN2107" i="1"/>
  <c r="AN1089" i="1"/>
  <c r="AN1273" i="1"/>
  <c r="AN1644" i="1"/>
  <c r="AN1003" i="1"/>
  <c r="AN1913" i="1"/>
  <c r="AN2712" i="1"/>
  <c r="AN1784" i="1"/>
  <c r="AN2405" i="1"/>
  <c r="AN2070" i="1"/>
  <c r="AN2151" i="1"/>
  <c r="AN1902" i="1"/>
  <c r="AN2239" i="1"/>
  <c r="AN1842" i="1"/>
  <c r="AN1319" i="1"/>
  <c r="AN2313" i="1"/>
  <c r="AN1824" i="1"/>
  <c r="AN1880" i="1"/>
  <c r="AN2569" i="1"/>
  <c r="AN845" i="1"/>
  <c r="AN867" i="1"/>
  <c r="AN1146" i="1"/>
  <c r="AN2238" i="1"/>
  <c r="AN2415" i="1"/>
  <c r="AN1847" i="1"/>
  <c r="AN941" i="1"/>
  <c r="AN2605" i="1"/>
  <c r="AN2233" i="1"/>
  <c r="AN2518" i="1"/>
  <c r="AN1858" i="1"/>
  <c r="AN1849" i="1"/>
  <c r="AN1994" i="1"/>
  <c r="AN932" i="1"/>
  <c r="AN1401" i="1"/>
  <c r="AN789" i="1"/>
  <c r="AN1578" i="1"/>
  <c r="AN857" i="1"/>
  <c r="AN1289" i="1"/>
  <c r="AN1615" i="1"/>
  <c r="AN1238" i="1"/>
  <c r="AN796" i="1"/>
  <c r="AN1373" i="1"/>
  <c r="AN1651" i="1"/>
  <c r="AN2040" i="1"/>
  <c r="AN924" i="1"/>
  <c r="AN1728" i="1"/>
  <c r="AN903" i="1"/>
  <c r="AN892" i="1"/>
  <c r="AN1158" i="1"/>
  <c r="AN1301" i="1"/>
  <c r="AN940" i="1"/>
  <c r="AN2171" i="1"/>
  <c r="AN1663" i="1"/>
  <c r="AN916" i="1"/>
  <c r="AN1230" i="1"/>
  <c r="AN1152" i="1"/>
  <c r="AN1224" i="1"/>
  <c r="AN2544" i="1"/>
  <c r="AN1176" i="1"/>
  <c r="AN2706" i="1"/>
  <c r="AN2148" i="1"/>
  <c r="AN2285" i="1"/>
  <c r="AN919" i="1"/>
  <c r="AN2662" i="1"/>
  <c r="AN1534" i="1"/>
  <c r="AN2443" i="1"/>
  <c r="AN950" i="1"/>
  <c r="AN1969" i="1"/>
  <c r="AN2421" i="1"/>
  <c r="AN1974" i="1"/>
  <c r="AN1645" i="1"/>
  <c r="AN805" i="1"/>
  <c r="AN767" i="1"/>
  <c r="AN2381" i="1"/>
  <c r="AN1556" i="1"/>
  <c r="AN2385" i="1"/>
  <c r="AN2719" i="1"/>
  <c r="AN2642" i="1"/>
  <c r="AN2146" i="1"/>
  <c r="AN1536" i="1"/>
  <c r="AN1442" i="1"/>
  <c r="AN2603" i="1"/>
  <c r="AN1266" i="1"/>
  <c r="AN1365" i="1"/>
  <c r="AN1979" i="1"/>
  <c r="AN2269" i="1"/>
  <c r="AN2280" i="1"/>
  <c r="AN1179" i="1"/>
  <c r="AN1185" i="1"/>
  <c r="AN2256" i="1"/>
  <c r="AN1589" i="1"/>
  <c r="AN1687" i="1"/>
  <c r="AN2050" i="1"/>
  <c r="AN921" i="1"/>
  <c r="AN836" i="1"/>
  <c r="AN1169" i="1"/>
  <c r="AN1098" i="1"/>
  <c r="AN1205" i="1"/>
  <c r="AN1364" i="1"/>
  <c r="AN1232" i="1"/>
  <c r="AN1400" i="1"/>
  <c r="AN1876" i="1"/>
  <c r="AN863" i="1"/>
  <c r="AN778" i="1"/>
  <c r="AN1269" i="1"/>
  <c r="AN2645" i="1"/>
  <c r="AN838" i="1"/>
  <c r="AN2548" i="1"/>
  <c r="AN2032" i="1"/>
  <c r="AN2008" i="1"/>
  <c r="AN773" i="1"/>
  <c r="AN875" i="1"/>
  <c r="AN887" i="1"/>
  <c r="AN2260" i="1"/>
  <c r="AN1267" i="1"/>
  <c r="AN1520" i="1"/>
  <c r="AN1814" i="1"/>
  <c r="AN1282" i="1"/>
  <c r="AN1432" i="1"/>
  <c r="AN1613" i="1"/>
  <c r="AN1964" i="1"/>
  <c r="AN2335" i="1"/>
  <c r="AN1750" i="1"/>
  <c r="AN1318" i="1"/>
  <c r="AN1241" i="1"/>
  <c r="AN1671" i="1"/>
  <c r="AN1922" i="1"/>
  <c r="AN934" i="1"/>
  <c r="AN2395" i="1"/>
  <c r="AN2457" i="1"/>
  <c r="AN909" i="1"/>
  <c r="AN1025" i="1"/>
  <c r="AN860" i="1"/>
  <c r="AN1491" i="1"/>
  <c r="AN2337" i="1"/>
  <c r="AN1132" i="1"/>
  <c r="AN953" i="1"/>
  <c r="AN1357" i="1"/>
  <c r="AN1737" i="1"/>
  <c r="AN2701" i="1"/>
  <c r="AN1314" i="1"/>
  <c r="AN2679" i="1"/>
  <c r="AN1172" i="1"/>
  <c r="AN831" i="1"/>
  <c r="AN1356" i="1"/>
  <c r="AN951" i="1"/>
  <c r="AN1225" i="1"/>
  <c r="AN1555" i="1"/>
  <c r="AN2614" i="1"/>
  <c r="AN1234" i="1"/>
  <c r="AN1109" i="1"/>
  <c r="AN1475" i="1"/>
  <c r="AN766" i="1"/>
  <c r="AN1871" i="1"/>
  <c r="AN762" i="1"/>
  <c r="AN974" i="1"/>
  <c r="AN1231" i="1"/>
  <c r="AN2493" i="1"/>
  <c r="AN1996" i="1"/>
  <c r="AN2099" i="1"/>
  <c r="AN2500" i="1"/>
  <c r="AN2186" i="1"/>
  <c r="AN2235" i="1"/>
  <c r="AN2540" i="1"/>
  <c r="AN1451" i="1"/>
  <c r="AN2473" i="1"/>
  <c r="AN1474" i="1"/>
  <c r="AN1797" i="1"/>
  <c r="AN2486" i="1"/>
  <c r="AN975" i="1"/>
  <c r="AN2030" i="1"/>
  <c r="AN908" i="1"/>
  <c r="AN1971" i="1"/>
  <c r="AN2650" i="1"/>
  <c r="AN2089" i="1"/>
  <c r="AN2742" i="1"/>
  <c r="AN2422" i="1"/>
  <c r="AN2747" i="1"/>
  <c r="AN2592" i="1"/>
  <c r="AN2052" i="1"/>
  <c r="AN2038" i="1"/>
  <c r="AN1976" i="1"/>
  <c r="AN1839" i="1"/>
  <c r="AN1535" i="1"/>
  <c r="AN1397" i="1"/>
  <c r="AN1123" i="1"/>
  <c r="AN1090" i="1"/>
  <c r="AN1113" i="1"/>
  <c r="AN1794" i="1"/>
  <c r="AN1702" i="1"/>
  <c r="AN2183" i="1"/>
  <c r="AN844" i="1"/>
  <c r="AN2616" i="1"/>
  <c r="AN1104" i="1"/>
  <c r="AN1163" i="1"/>
  <c r="AN1961" i="1"/>
  <c r="AN1783" i="1"/>
  <c r="AN1572" i="1"/>
  <c r="AN1720" i="1"/>
  <c r="AN823" i="1"/>
  <c r="AN1621" i="1"/>
  <c r="AN1212" i="1"/>
  <c r="AN1429" i="1"/>
  <c r="AN1140" i="1"/>
  <c r="AN1717" i="1"/>
  <c r="AN1060" i="1"/>
  <c r="AN1332" i="1"/>
  <c r="AN2262" i="1"/>
  <c r="AN2219" i="1"/>
  <c r="AN1574" i="1"/>
  <c r="AN2420" i="1"/>
  <c r="AN2416" i="1"/>
  <c r="AN1215" i="1"/>
  <c r="AN1937" i="1"/>
  <c r="AN1748" i="1"/>
  <c r="AN2533" i="1"/>
  <c r="AN1298" i="1"/>
  <c r="AN1334" i="1"/>
  <c r="AN2073" i="1"/>
  <c r="AN917" i="1"/>
  <c r="AN2398" i="1"/>
  <c r="AN1649" i="1"/>
  <c r="AN1168" i="1"/>
  <c r="AN1629" i="1"/>
  <c r="AN2571" i="1"/>
  <c r="AN1991" i="1"/>
  <c r="AN1130" i="1"/>
  <c r="AN2390" i="1"/>
  <c r="AN1058" i="1"/>
  <c r="AN2376" i="1"/>
  <c r="AN2748" i="1"/>
  <c r="AN2311" i="1"/>
  <c r="AN2174" i="1"/>
  <c r="AN1999" i="1"/>
  <c r="AN1455" i="1"/>
  <c r="AN1046" i="1"/>
  <c r="AN1283" i="1"/>
  <c r="AN990" i="1"/>
  <c r="AN830" i="1"/>
  <c r="AN1218" i="1"/>
  <c r="AN1690" i="1"/>
  <c r="AN1213" i="1"/>
  <c r="AN1714" i="1"/>
  <c r="AN2751" i="1"/>
  <c r="AN1767" i="1"/>
  <c r="AN1585" i="1"/>
  <c r="AN2590" i="1"/>
  <c r="AN1795" i="1"/>
  <c r="AN2320" i="1"/>
  <c r="AN1688" i="1"/>
  <c r="AN1986" i="1"/>
  <c r="AN1764" i="1"/>
  <c r="AN2651" i="1"/>
  <c r="AN2175" i="1"/>
  <c r="AN1486" i="1"/>
  <c r="AN2220" i="1"/>
  <c r="AN1272" i="1"/>
  <c r="AN855" i="1"/>
  <c r="AN1934" i="1"/>
  <c r="AN2393" i="1"/>
  <c r="AN1191" i="1"/>
  <c r="AN1954" i="1"/>
  <c r="AN1073" i="1"/>
  <c r="AN1470" i="1"/>
  <c r="AN2176" i="1"/>
  <c r="AN1252" i="1"/>
  <c r="AN858" i="1"/>
  <c r="AN2139" i="1"/>
  <c r="AN854" i="1"/>
  <c r="AN1471" i="1"/>
  <c r="AN1569" i="1"/>
  <c r="AN1460" i="1"/>
  <c r="AN1270" i="1"/>
  <c r="AN1766" i="1"/>
  <c r="AN1519" i="1"/>
  <c r="AN1031" i="1"/>
  <c r="AN1064" i="1"/>
  <c r="AN1765" i="1"/>
  <c r="AN2431" i="1"/>
  <c r="AN794" i="1"/>
  <c r="AN1670" i="1"/>
  <c r="AN1074" i="1"/>
  <c r="AN1527" i="1"/>
  <c r="AN1043" i="1"/>
  <c r="AN1374" i="1"/>
  <c r="AN2686" i="1"/>
  <c r="AN1677" i="1"/>
  <c r="AN1777" i="1"/>
  <c r="AN1977" i="1"/>
  <c r="AN2579" i="1"/>
  <c r="AN2081" i="1"/>
  <c r="AN1707" i="1"/>
  <c r="AN2575" i="1"/>
  <c r="AN963" i="1"/>
  <c r="AN1406" i="1"/>
  <c r="AN1614" i="1"/>
  <c r="AN2757" i="1"/>
  <c r="AN1436" i="1"/>
  <c r="AN1724" i="1"/>
  <c r="AN1917" i="1"/>
  <c r="AN1193" i="1"/>
  <c r="AN1411" i="1"/>
  <c r="AN2736" i="1"/>
  <c r="AN1919" i="1"/>
  <c r="AN1083" i="1"/>
  <c r="AN2196" i="1"/>
  <c r="AN1062" i="1"/>
  <c r="AN1938" i="1"/>
  <c r="AN2640" i="1"/>
  <c r="AN1790" i="1"/>
  <c r="AN2483" i="1"/>
  <c r="AN2204" i="1"/>
  <c r="AN1911" i="1"/>
  <c r="AN1636" i="1"/>
  <c r="AN1404" i="1"/>
  <c r="AN1022" i="1"/>
  <c r="AN957" i="1"/>
  <c r="AN960" i="1"/>
  <c r="AN1388" i="1"/>
  <c r="AN1339" i="1"/>
  <c r="AN2218" i="1"/>
  <c r="AN2536" i="1"/>
  <c r="AN1894" i="1"/>
  <c r="AN2377" i="1"/>
  <c r="AN2181" i="1"/>
  <c r="AN1980" i="1"/>
  <c r="AN1440" i="1"/>
  <c r="AN1806" i="1"/>
  <c r="AN2710" i="1"/>
  <c r="AN1743" i="1"/>
  <c r="AN1409" i="1"/>
  <c r="AN2283" i="1"/>
  <c r="AN2264" i="1"/>
  <c r="AN2185" i="1"/>
  <c r="AN1918" i="1"/>
  <c r="AN2738" i="1"/>
  <c r="AN2268" i="1"/>
  <c r="AN1760" i="1"/>
  <c r="AN2129" i="1"/>
  <c r="AN2022" i="1"/>
  <c r="AN2692" i="1"/>
  <c r="AN2497" i="1"/>
  <c r="AN2359" i="1"/>
  <c r="AN2727" i="1"/>
  <c r="AN1575" i="1"/>
  <c r="AN1664" i="1"/>
  <c r="AN1344" i="1"/>
  <c r="AN2035" i="1"/>
  <c r="AN1869" i="1"/>
  <c r="AN1833" i="1"/>
  <c r="AN2162" i="1"/>
  <c r="AN2321" i="1"/>
  <c r="AN2172" i="1"/>
  <c r="AN1100" i="1"/>
  <c r="AN1856" i="1"/>
  <c r="AN2140" i="1"/>
  <c r="AN2664" i="1"/>
  <c r="AN1309" i="1"/>
  <c r="AN1989" i="1"/>
  <c r="AN2054" i="1"/>
  <c r="AN2562" i="1"/>
  <c r="AN2106" i="1"/>
  <c r="AN2366" i="1"/>
  <c r="AN1360" i="1"/>
  <c r="AN1855" i="1"/>
  <c r="AN2649" i="1"/>
  <c r="AN2098" i="1"/>
  <c r="AN1807" i="1"/>
  <c r="AN1681" i="1"/>
  <c r="AN2297" i="1"/>
  <c r="AN2430" i="1"/>
  <c r="AN2322" i="1"/>
  <c r="AN1358" i="1"/>
  <c r="AN879" i="1"/>
  <c r="AN1596" i="1"/>
  <c r="AN1903" i="1"/>
  <c r="AN1815" i="1"/>
  <c r="AN1190" i="1"/>
  <c r="AN2206" i="1"/>
  <c r="AN1637" i="1"/>
  <c r="AN1985" i="1"/>
  <c r="AN842" i="1"/>
  <c r="AN1144" i="1"/>
  <c r="AN1539" i="1"/>
  <c r="AN2573" i="1"/>
  <c r="AN1030" i="1"/>
  <c r="AN1080" i="1"/>
  <c r="AN1087" i="1"/>
  <c r="AN2248" i="1"/>
  <c r="AN1245" i="1"/>
  <c r="AN1608" i="1"/>
  <c r="AN2272" i="1"/>
  <c r="AN1359" i="1"/>
  <c r="AN1441" i="1"/>
  <c r="AN2577" i="1"/>
  <c r="AN2648" i="1"/>
  <c r="AN2361" i="1"/>
  <c r="AN1256" i="1"/>
  <c r="AN2488" i="1"/>
  <c r="AN2711" i="1"/>
  <c r="AN964" i="1"/>
  <c r="AN2302" i="1"/>
  <c r="AN804" i="1"/>
  <c r="AN2029" i="1"/>
  <c r="AN764" i="1"/>
  <c r="AN1399" i="1"/>
  <c r="AN2463" i="1"/>
  <c r="AN1447" i="1"/>
  <c r="AN2045" i="1"/>
  <c r="AN1826" i="1"/>
  <c r="AN2254" i="1"/>
  <c r="AN1935" i="1"/>
  <c r="AN1515" i="1"/>
  <c r="AN2202" i="1"/>
  <c r="AN920" i="1"/>
  <c r="AN1443" i="1"/>
  <c r="AN2103" i="1"/>
  <c r="AN2606" i="1"/>
  <c r="AN2305" i="1"/>
  <c r="AN2535" i="1"/>
  <c r="AN2072" i="1"/>
  <c r="AN1108" i="1"/>
  <c r="AN2399" i="1"/>
  <c r="AN983" i="1"/>
  <c r="AN1718" i="1"/>
  <c r="AN1780" i="1"/>
  <c r="AN2192" i="1"/>
  <c r="AN2166" i="1"/>
  <c r="AN2667" i="1"/>
  <c r="AN2357" i="1"/>
  <c r="AN2479" i="1"/>
  <c r="AN1495" i="1"/>
  <c r="AN1675" i="1"/>
  <c r="AN1753" i="1"/>
  <c r="AN1504" i="1"/>
  <c r="AN1052" i="1"/>
  <c r="AN1211" i="1"/>
  <c r="AN1141" i="1"/>
  <c r="AN768" i="1"/>
  <c r="AN1384" i="1"/>
  <c r="AN853" i="1"/>
  <c r="AN2327" i="1"/>
  <c r="AN2683" i="1"/>
  <c r="AN2485" i="1"/>
  <c r="AN1393" i="1"/>
  <c r="AN2287" i="1"/>
  <c r="AN2308" i="1"/>
  <c r="AN998" i="1"/>
  <c r="AN971" i="1"/>
  <c r="AN1012" i="1"/>
  <c r="AN1366" i="1"/>
  <c r="AN2133" i="1"/>
  <c r="AN1503" i="1"/>
  <c r="AN1024" i="1"/>
  <c r="AN1434" i="1"/>
  <c r="AN946" i="1"/>
  <c r="AN1192" i="1"/>
  <c r="AN1796" i="1"/>
  <c r="AN2515" i="1"/>
  <c r="AN2077" i="1"/>
  <c r="AN1532" i="1"/>
  <c r="AN2406" i="1"/>
  <c r="AN933" i="1"/>
  <c r="AN988" i="1"/>
  <c r="AN1646" i="1"/>
  <c r="AN1145" i="1"/>
  <c r="AN2477" i="1"/>
  <c r="AN1023" i="1"/>
  <c r="AN2096" i="1"/>
  <c r="AN1097" i="1"/>
  <c r="AN1497" i="1"/>
  <c r="AN828" i="1"/>
  <c r="AN1341" i="1"/>
  <c r="AN2053" i="1"/>
  <c r="AN2607" i="1"/>
  <c r="AN1611" i="1"/>
  <c r="AN2368" i="1"/>
  <c r="AN2685" i="1"/>
  <c r="AN2301" i="1"/>
  <c r="AN1328" i="1"/>
  <c r="AN2001" i="1"/>
  <c r="AN999" i="1"/>
  <c r="AN1893" i="1"/>
  <c r="AN2391" i="1"/>
  <c r="AN2444" i="1"/>
  <c r="AN2419" i="1"/>
  <c r="AN872" i="1"/>
  <c r="AN2329" i="1"/>
  <c r="AN1593" i="1"/>
  <c r="AN839" i="1"/>
  <c r="AN2610" i="1"/>
  <c r="AN2005" i="1"/>
  <c r="AN2638" i="1"/>
  <c r="AN2637" i="1"/>
  <c r="AN2654" i="1"/>
  <c r="AN1923" i="1"/>
  <c r="AN2341" i="1"/>
  <c r="AN2059" i="1"/>
  <c r="AN1480" i="1"/>
  <c r="AN1391" i="1"/>
  <c r="AN1457" i="1"/>
  <c r="AN1126" i="1"/>
  <c r="AN938" i="1"/>
  <c r="AN1446" i="1"/>
  <c r="AN781" i="1"/>
  <c r="AN2315" i="1"/>
  <c r="AN1501" i="1"/>
  <c r="AN1370" i="1"/>
  <c r="AN2309" i="1"/>
  <c r="AN1208" i="1"/>
  <c r="AN759" i="1"/>
  <c r="AN1321" i="1"/>
  <c r="AN1560" i="1"/>
  <c r="AN1381" i="1"/>
  <c r="AN802" i="1"/>
  <c r="AN2345" i="1"/>
  <c r="AN774" i="1"/>
  <c r="AN2333" i="1"/>
  <c r="AN2608" i="1"/>
  <c r="AN2086" i="1"/>
  <c r="AN1133" i="1"/>
  <c r="AN886" i="1"/>
  <c r="AN1107" i="1"/>
  <c r="AN1685" i="1"/>
  <c r="AN2336" i="1"/>
  <c r="AN2167" i="1"/>
  <c r="AN1288" i="1"/>
  <c r="AN1320" i="1"/>
  <c r="AN1222" i="1"/>
  <c r="AN1667" i="1"/>
  <c r="AN1850" i="1"/>
  <c r="AN2296" i="1"/>
  <c r="AN1067" i="1"/>
  <c r="AN1661" i="1"/>
  <c r="AN2065" i="1"/>
  <c r="AN1379" i="1"/>
  <c r="AN987" i="1"/>
  <c r="AN2193" i="1"/>
  <c r="AN1028" i="1"/>
  <c r="AN2634" i="1"/>
  <c r="AN1312" i="1"/>
  <c r="AN2400" i="1"/>
  <c r="AN1354" i="1"/>
  <c r="AN1793" i="1"/>
  <c r="AN989" i="1"/>
  <c r="AN1731" i="1"/>
  <c r="AN2009" i="1"/>
  <c r="AN2564" i="1"/>
  <c r="AN1883" i="1"/>
  <c r="AN2404" i="1"/>
  <c r="AN2079" i="1"/>
  <c r="AN2458" i="1"/>
  <c r="AN1900" i="1"/>
  <c r="AN2018" i="1"/>
  <c r="AN2020" i="1"/>
  <c r="AN1250" i="1"/>
  <c r="AN1781" i="1"/>
  <c r="AN1464" i="1"/>
  <c r="AN2542" i="1"/>
  <c r="AN2314" i="1"/>
  <c r="AN847" i="1"/>
  <c r="AN2289" i="1"/>
  <c r="AN1526" i="1"/>
  <c r="AN2670" i="1"/>
  <c r="AN1008" i="1"/>
  <c r="AN2433" i="1"/>
  <c r="AN1435" i="1"/>
  <c r="AN2145" i="1"/>
  <c r="AN2459" i="1"/>
  <c r="AN2216" i="1"/>
  <c r="AN2696" i="1"/>
  <c r="AN2138" i="1"/>
  <c r="AN1756" i="1"/>
  <c r="AN1742" i="1"/>
  <c r="AN1548" i="1"/>
  <c r="AN1458" i="1"/>
  <c r="AN1280" i="1"/>
  <c r="AN1042" i="1"/>
  <c r="AN896" i="1"/>
  <c r="AN1808" i="1"/>
  <c r="AN2563" i="1"/>
  <c r="AN1143" i="1"/>
  <c r="AN1657" i="1"/>
  <c r="AN2013" i="1"/>
  <c r="AN2021" i="1"/>
  <c r="AN1478" i="1"/>
  <c r="AN2411" i="1"/>
  <c r="AN1494" i="1"/>
  <c r="AN2061" i="1"/>
  <c r="AN1454" i="1"/>
  <c r="AN1799" i="1"/>
  <c r="AN2223" i="1"/>
  <c r="AN2554" i="1"/>
  <c r="AN2631" i="1"/>
  <c r="AN1920" i="1"/>
  <c r="AN2132" i="1"/>
  <c r="AN1665" i="1"/>
  <c r="AN1982" i="1"/>
  <c r="AN2153" i="1"/>
  <c r="AN1990" i="1"/>
  <c r="AN2144" i="1"/>
  <c r="AN1987" i="1"/>
  <c r="AN2279" i="1"/>
  <c r="AN1386" i="1"/>
  <c r="AN1722" i="1"/>
  <c r="AN2350" i="1"/>
  <c r="AN1746" i="1"/>
  <c r="AN889" i="1"/>
  <c r="AN1006" i="1"/>
  <c r="AN2120" i="1"/>
  <c r="AN1524" i="1"/>
  <c r="AN1873" i="1"/>
  <c r="AN1891" i="1"/>
  <c r="AN2229" i="1"/>
  <c r="AN1226" i="1"/>
  <c r="AN1997" i="1"/>
  <c r="AN2516" i="1"/>
  <c r="AN1227" i="1"/>
  <c r="AN2142" i="1"/>
  <c r="AN1988" i="1"/>
  <c r="AN2232" i="1"/>
  <c r="AN2217" i="1"/>
  <c r="AN2505" i="1"/>
  <c r="AN1324" i="1"/>
  <c r="AN826" i="1"/>
  <c r="AN1418" i="1"/>
  <c r="AN1150" i="1"/>
  <c r="AN1955" i="1"/>
  <c r="AN1327" i="1"/>
  <c r="AN1000" i="1"/>
  <c r="AN2261" i="1"/>
  <c r="AN2652" i="1"/>
  <c r="AN1235" i="1"/>
  <c r="AN1931" i="1"/>
  <c r="AN2460" i="1"/>
  <c r="AN2672" i="1"/>
  <c r="AN2316" i="1"/>
  <c r="AN2347" i="1"/>
  <c r="AN1879" i="1"/>
  <c r="AN1775" i="1"/>
  <c r="AN1160" i="1"/>
  <c r="AN1420" i="1"/>
  <c r="AN866" i="1"/>
  <c r="AN1998" i="1"/>
  <c r="AN2284" i="1"/>
  <c r="AN2716" i="1"/>
  <c r="AN2227" i="1"/>
  <c r="AN1325" i="1"/>
  <c r="AN2012" i="1"/>
  <c r="AN1606" i="1"/>
  <c r="AN2154" i="1"/>
  <c r="AN2351" i="1"/>
  <c r="AN1392" i="1"/>
  <c r="AN2147" i="1"/>
  <c r="AN2002" i="1"/>
  <c r="AN1846" i="1"/>
  <c r="AN905" i="1"/>
  <c r="AN1564" i="1"/>
  <c r="AN1135" i="1"/>
  <c r="AN1437" i="1"/>
  <c r="AN2291" i="1"/>
  <c r="AN2080" i="1"/>
  <c r="AN811" i="1"/>
  <c r="AN2044" i="1"/>
  <c r="AN1197" i="1"/>
  <c r="AN814" i="1"/>
  <c r="AN1116" i="1"/>
  <c r="AN1563" i="1"/>
  <c r="AN2317" i="1"/>
  <c r="AN1567" i="1"/>
  <c r="AN2286" i="1"/>
  <c r="AN2532" i="1"/>
  <c r="AN954" i="1"/>
  <c r="AN1505" i="1"/>
  <c r="AN1725" i="1"/>
  <c r="AN795" i="1"/>
  <c r="AN1121" i="1"/>
  <c r="AN2100" i="1"/>
  <c r="AN1184" i="1"/>
  <c r="AN2380" i="1"/>
  <c r="AN1149" i="1"/>
  <c r="AN2294" i="1"/>
  <c r="AN1419" i="1"/>
  <c r="AN1925" i="1"/>
  <c r="AN1173" i="1"/>
  <c r="AN1620" i="1"/>
  <c r="AN1568" i="1"/>
  <c r="AN2160" i="1"/>
  <c r="AN1831" i="1"/>
  <c r="AN2346" i="1"/>
  <c r="AN1909" i="1"/>
  <c r="AN2674" i="1"/>
  <c r="AN2109" i="1"/>
  <c r="AN2574" i="1"/>
  <c r="AN2529" i="1"/>
  <c r="AN1078" i="1"/>
  <c r="AN1945" i="1"/>
  <c r="AN2188" i="1"/>
  <c r="AN2440" i="1"/>
  <c r="AN2389" i="1"/>
  <c r="AN832" i="1"/>
  <c r="AN824" i="1"/>
  <c r="AN1716" i="1"/>
  <c r="AN2462" i="1"/>
  <c r="AN1156" i="1"/>
  <c r="AN2565" i="1"/>
  <c r="AN1854" i="1"/>
  <c r="AN2666" i="1"/>
  <c r="AN2621" i="1"/>
  <c r="AN1828" i="1"/>
  <c r="AN2625" i="1"/>
  <c r="AN2056" i="1"/>
  <c r="AN1771" i="1"/>
  <c r="AN1924" i="1"/>
  <c r="AN1754" i="1"/>
  <c r="AN1705" i="1"/>
  <c r="AN1368" i="1"/>
  <c r="AN1136" i="1"/>
  <c r="AN1005" i="1"/>
  <c r="AN827" i="1"/>
  <c r="AN1459" i="1"/>
  <c r="AN798" i="1"/>
  <c r="AN1347" i="1"/>
  <c r="AN2581" i="1"/>
  <c r="AN1540" i="1"/>
  <c r="AN818" i="1"/>
  <c r="AN1251" i="1"/>
  <c r="AN1063" i="1"/>
  <c r="AN2754" i="1"/>
  <c r="AN1338" i="1"/>
  <c r="AN2017" i="1"/>
  <c r="AN1164" i="1"/>
  <c r="AN2432" i="1"/>
  <c r="AN1322" i="1"/>
  <c r="AN1981" i="1"/>
  <c r="AN2349" i="1"/>
  <c r="AN2091" i="1"/>
  <c r="AN1686" i="1"/>
  <c r="AN2177" i="1"/>
  <c r="AN783" i="1"/>
  <c r="AN1941" i="1"/>
  <c r="AN1477" i="1"/>
  <c r="AN1802" i="1"/>
  <c r="AN870" i="1"/>
  <c r="AN2570" i="1"/>
  <c r="AN1349" i="1"/>
  <c r="AN1499" i="1"/>
  <c r="AN1076" i="1"/>
  <c r="AN1195" i="1"/>
  <c r="AN2259" i="1"/>
  <c r="AN2522" i="1"/>
  <c r="AN1610" i="1"/>
  <c r="AN1726" i="1"/>
  <c r="AN2130" i="1"/>
  <c r="AN2015" i="1"/>
  <c r="AN2613" i="1"/>
  <c r="AN2007" i="1"/>
  <c r="AN2604" i="1"/>
  <c r="AN2510" i="1"/>
  <c r="AN2526" i="1"/>
  <c r="AN1622" i="1"/>
  <c r="AN1264" i="1"/>
  <c r="AN1394" i="1"/>
  <c r="AN2715" i="1"/>
  <c r="AN1861" i="1"/>
  <c r="AN1329" i="1"/>
  <c r="AN869" i="1"/>
  <c r="AN888" i="1"/>
  <c r="AN2026" i="1"/>
  <c r="AN2656" i="1"/>
  <c r="AN1139" i="1"/>
  <c r="AN2721" i="1"/>
  <c r="AN2039" i="1"/>
  <c r="AN2678" i="1"/>
  <c r="AN2424" i="1"/>
  <c r="AN2589" i="1"/>
  <c r="AN2568" i="1"/>
  <c r="AN1785" i="1"/>
  <c r="AN1632" i="1"/>
  <c r="AN1896" i="1"/>
  <c r="AN1510" i="1"/>
  <c r="AN1533" i="1"/>
  <c r="AN1311" i="1"/>
  <c r="AN1134" i="1"/>
  <c r="AN1017" i="1"/>
  <c r="AN2362" i="1"/>
  <c r="AN2170" i="1"/>
  <c r="AN1221" i="1"/>
  <c r="AN1859" i="1"/>
  <c r="AN815" i="1"/>
  <c r="AN884" i="1"/>
  <c r="AN2257" i="1"/>
  <c r="AN1516" i="1"/>
  <c r="AN1758" i="1"/>
  <c r="AN1415" i="1"/>
  <c r="AN918" i="1"/>
  <c r="AN865" i="1"/>
  <c r="AN1820" i="1"/>
  <c r="AN1530" i="1"/>
  <c r="AN1905" i="1"/>
  <c r="AN1383" i="1"/>
  <c r="AN880" i="1"/>
  <c r="AN2409" i="1"/>
  <c r="AN1970" i="1"/>
  <c r="AN1196" i="1"/>
  <c r="AN2587" i="1"/>
  <c r="AN2265" i="1"/>
  <c r="AN2215" i="1"/>
  <c r="AN2413" i="1"/>
  <c r="AN1609" i="1"/>
  <c r="AN780" i="1"/>
  <c r="AN1866" i="1"/>
  <c r="AN1001" i="1"/>
  <c r="AN1249" i="1"/>
  <c r="AN1148" i="1"/>
  <c r="AN1233" i="1"/>
  <c r="AN2041" i="1"/>
  <c r="AN841" i="1"/>
  <c r="AN871" i="1"/>
  <c r="AN1178" i="1"/>
  <c r="AN1957" i="1"/>
  <c r="AN1653" i="1"/>
  <c r="AN2049" i="1"/>
  <c r="AN965" i="1"/>
  <c r="AN1604" i="1"/>
  <c r="AN825" i="1"/>
  <c r="AN1122" i="1"/>
  <c r="AN890" i="1"/>
  <c r="AN803" i="1"/>
  <c r="AN2243" i="1"/>
  <c r="AN2741" i="1"/>
  <c r="AN1616" i="1"/>
  <c r="AN1313" i="1"/>
  <c r="AN1529" i="1"/>
  <c r="AN2428" i="1"/>
  <c r="AN2519" i="1"/>
  <c r="AN2659" i="1"/>
  <c r="AN829" i="1"/>
  <c r="AN2102" i="1"/>
  <c r="AN1601" i="1"/>
  <c r="AN849" i="1"/>
  <c r="AN1683" i="1"/>
  <c r="AN915" i="1"/>
  <c r="AN837" i="1"/>
  <c r="AN1154" i="1"/>
  <c r="AN2122" i="1"/>
  <c r="AN2723" i="1"/>
  <c r="AN1085" i="1"/>
  <c r="AN1700" i="1"/>
  <c r="AN1592" i="1"/>
  <c r="AN895" i="1"/>
  <c r="AN1071" i="1"/>
  <c r="AN1817" i="1"/>
  <c r="AN1240" i="1"/>
  <c r="AN926" i="1"/>
  <c r="AN1369" i="1"/>
  <c r="AN1507" i="1"/>
  <c r="AN2231" i="1"/>
  <c r="AN966" i="1"/>
  <c r="AN2014" i="1"/>
  <c r="AN942" i="1"/>
  <c r="AN1082" i="1"/>
  <c r="AN1228" i="1"/>
  <c r="AN2611" i="1"/>
  <c r="AN1395" i="1"/>
  <c r="AN1625" i="1"/>
  <c r="AN2442" i="1"/>
  <c r="AN1652" i="1"/>
  <c r="AN893" i="1"/>
  <c r="AN1897" i="1"/>
  <c r="AN1634" i="1"/>
  <c r="AN1055" i="1"/>
  <c r="AN1656" i="1"/>
  <c r="AN1521" i="1"/>
  <c r="AN1843" i="1"/>
  <c r="AN1907" i="1"/>
  <c r="AN2408" i="1"/>
  <c r="AN2326" i="1"/>
  <c r="AN1932" i="1"/>
  <c r="AN2402" i="1"/>
  <c r="AN2078" i="1"/>
  <c r="AN2407" i="1"/>
  <c r="AN2744" i="1"/>
  <c r="AN1836" i="1"/>
  <c r="AN1236" i="1"/>
  <c r="AN1829" i="1"/>
  <c r="AN2247" i="1"/>
  <c r="AN2543" i="1"/>
  <c r="AN1127" i="1"/>
  <c r="AN1048" i="1"/>
  <c r="AN1674" i="1"/>
  <c r="AN2559" i="1"/>
  <c r="AN1736" i="1"/>
  <c r="AN1551" i="1"/>
  <c r="AN2730" i="1"/>
  <c r="AN2700" i="1"/>
  <c r="AN2210" i="1"/>
  <c r="AN2456" i="1"/>
  <c r="AN2164" i="1"/>
  <c r="AN1721" i="1"/>
  <c r="AN1864" i="1"/>
  <c r="AN1162" i="1"/>
  <c r="AN1153" i="1"/>
  <c r="AN1119" i="1"/>
  <c r="AN978" i="1"/>
  <c r="AN1254" i="1"/>
  <c r="AN2490" i="1"/>
  <c r="AN1203" i="1"/>
  <c r="AN2209" i="1"/>
  <c r="AN1198" i="1"/>
  <c r="AN2501" i="1"/>
  <c r="AN2449" i="1"/>
  <c r="AN2687" i="1"/>
  <c r="AN2131" i="1"/>
  <c r="AN1469" i="1"/>
  <c r="AN2635" i="1"/>
  <c r="AN2595" i="1"/>
  <c r="AN820" i="1"/>
  <c r="AN1054" i="1"/>
  <c r="AN1258" i="1"/>
  <c r="AN1597" i="1"/>
  <c r="AN1946" i="1"/>
  <c r="AN1816" i="1"/>
  <c r="AN2558" i="1"/>
  <c r="AN1467" i="1"/>
  <c r="AN1627" i="1"/>
  <c r="AN2388" i="1"/>
  <c r="AN2136" i="1"/>
  <c r="AN2745" i="1"/>
  <c r="AN2452" i="1"/>
  <c r="AN2524" i="1"/>
  <c r="AN2703" i="1"/>
  <c r="AN2521" i="1"/>
  <c r="AN1889" i="1"/>
  <c r="AN2693" i="1"/>
  <c r="AN2211" i="1"/>
  <c r="AN2704" i="1"/>
  <c r="AN2152" i="1"/>
  <c r="AN2658" i="1"/>
  <c r="AN2547" i="1"/>
  <c r="AN2661" i="1"/>
  <c r="AN2365" i="1"/>
  <c r="AN2281" i="1"/>
  <c r="AN1890" i="1"/>
  <c r="AN2119" i="1"/>
  <c r="AN1684" i="1"/>
  <c r="AN1874" i="1"/>
  <c r="AN2062" i="1"/>
  <c r="AN2088" i="1"/>
  <c r="AN2369" i="1"/>
  <c r="AN1875" i="1"/>
  <c r="AN1101" i="1"/>
  <c r="AN1963" i="1"/>
  <c r="AN1813" i="1"/>
  <c r="AN1353" i="1"/>
  <c r="AN1825" i="1"/>
  <c r="AN1570" i="1"/>
  <c r="AN1290" i="1"/>
  <c r="AN1558" i="1"/>
  <c r="AN1263" i="1"/>
  <c r="AN1177" i="1"/>
  <c r="AN1029" i="1"/>
  <c r="AN1138" i="1"/>
  <c r="AN1020" i="1"/>
  <c r="AN1041" i="1"/>
  <c r="AN1026" i="1"/>
  <c r="AN930" i="1"/>
  <c r="AN765" i="1"/>
  <c r="AN1011" i="1"/>
  <c r="AN968" i="1"/>
  <c r="AN985" i="1"/>
  <c r="AN763" i="1"/>
  <c r="AN1823" i="1"/>
  <c r="AN1187" i="1"/>
  <c r="AN1739" i="1"/>
  <c r="AN848" i="1"/>
  <c r="AN2737" i="1"/>
  <c r="AN2323" i="1"/>
  <c r="AN1479" i="1"/>
  <c r="AN2397" i="1"/>
  <c r="AN923" i="1"/>
  <c r="AN1194" i="1"/>
  <c r="AN1376" i="1"/>
  <c r="AN1867" i="1"/>
  <c r="AN1773" i="1"/>
  <c r="AN2512" i="1"/>
  <c r="AN2221" i="1"/>
  <c r="AN1161" i="1"/>
  <c r="AN1566" i="1"/>
  <c r="AN1772" i="1"/>
  <c r="AN2288" i="1"/>
  <c r="AN1960" i="1"/>
  <c r="AN2630" i="1"/>
  <c r="AN1729" i="1"/>
  <c r="AN1763" i="1"/>
  <c r="AN2690" i="1"/>
  <c r="AN2310" i="1"/>
  <c r="AN1870" i="1"/>
  <c r="AN2684" i="1"/>
  <c r="AN2046" i="1"/>
  <c r="AN2673" i="1"/>
  <c r="AN2108" i="1"/>
  <c r="AN2655" i="1"/>
  <c r="AN2364" i="1"/>
  <c r="AN2660" i="1"/>
  <c r="AN2353" i="1"/>
  <c r="AN2184" i="1"/>
  <c r="AN2618" i="1"/>
  <c r="AN2113" i="1"/>
  <c r="AN2212" i="1"/>
  <c r="AN1583" i="1"/>
  <c r="AN1549" i="1"/>
  <c r="AN2011" i="1"/>
  <c r="AN2084" i="1"/>
  <c r="AN2330" i="1"/>
  <c r="AN1679" i="1"/>
  <c r="AN1984" i="1"/>
  <c r="AN2180" i="1"/>
  <c r="AN1789" i="1"/>
  <c r="AN1761" i="1"/>
  <c r="AN1735" i="1"/>
  <c r="AN1713" i="1"/>
  <c r="AN1513" i="1"/>
  <c r="AN1787" i="1"/>
  <c r="AN1543" i="1"/>
  <c r="AN1239" i="1"/>
  <c r="AN1416" i="1"/>
  <c r="AN1302" i="1"/>
  <c r="AN1070" i="1"/>
  <c r="AN996" i="1"/>
  <c r="AN1202" i="1"/>
  <c r="AN1094" i="1"/>
  <c r="AN874" i="1"/>
  <c r="AN1207" i="1"/>
  <c r="AN967" i="1"/>
  <c r="AN949" i="1"/>
  <c r="AN979" i="1"/>
  <c r="AN757" i="1"/>
  <c r="AN2392" i="1"/>
  <c r="AN1345" i="1"/>
  <c r="AN775" i="1"/>
  <c r="AN1013" i="1"/>
  <c r="AN787" i="1"/>
  <c r="AN2545" i="1"/>
  <c r="AN809" i="1"/>
  <c r="AN2371" i="1"/>
  <c r="AN1371" i="1"/>
  <c r="AN2225" i="1"/>
  <c r="AN2325" i="1"/>
  <c r="AN2482" i="1"/>
  <c r="AN2647" i="1"/>
  <c r="AN1835" i="1"/>
  <c r="AN1841" i="1"/>
  <c r="AN2024" i="1"/>
  <c r="AN1778" i="1"/>
  <c r="AN2197" i="1"/>
  <c r="AN2752" i="1"/>
  <c r="AN1943" i="1"/>
  <c r="AN1792" i="1"/>
  <c r="AN2451" i="1"/>
  <c r="AN1603" i="1"/>
  <c r="AN1844" i="1"/>
  <c r="AN834" i="1"/>
  <c r="AN876" i="1"/>
  <c r="AN1010" i="1"/>
  <c r="AN1676" i="1"/>
  <c r="AN2293" i="1"/>
  <c r="AN1853" i="1"/>
  <c r="AN2499" i="1"/>
  <c r="AN1422" i="1"/>
  <c r="AN2450" i="1"/>
  <c r="AN2743" i="1"/>
  <c r="AN1348" i="1"/>
  <c r="AN1695" i="1"/>
  <c r="AN947" i="1"/>
  <c r="AN1791" i="1"/>
  <c r="AN2087" i="1"/>
  <c r="AN1959" i="1"/>
  <c r="AN2403" i="1"/>
  <c r="AN2092" i="1"/>
  <c r="AN2675" i="1"/>
  <c r="AN1895" i="1"/>
  <c r="AN986" i="1"/>
  <c r="AN1246" i="1"/>
  <c r="AN1786" i="1"/>
  <c r="AN1818" i="1"/>
  <c r="AN2110" i="1"/>
  <c r="AN2682" i="1"/>
  <c r="AN2436" i="1"/>
  <c r="AN1389" i="1"/>
  <c r="AN1490" i="1"/>
  <c r="AN1948" i="1"/>
  <c r="AN1881" i="1"/>
  <c r="AN2356" i="1"/>
  <c r="AN1643" i="1"/>
  <c r="AN2739" i="1"/>
  <c r="AN2383" i="1"/>
  <c r="AN2750" i="1"/>
  <c r="AN2037" i="1"/>
  <c r="AN2749" i="1"/>
  <c r="AN2663" i="1"/>
  <c r="AN1752" i="1"/>
  <c r="AN2677" i="1"/>
  <c r="AN2576" i="1"/>
  <c r="AN2624" i="1"/>
  <c r="AN2222" i="1"/>
  <c r="AN2734" i="1"/>
  <c r="AN2414" i="1"/>
  <c r="AN2112" i="1"/>
  <c r="AN2438" i="1"/>
  <c r="AN2417" i="1"/>
  <c r="AN1715" i="1"/>
  <c r="AN2047" i="1"/>
  <c r="AN1605" i="1"/>
  <c r="AN1910" i="1"/>
  <c r="AN2034" i="1"/>
  <c r="AN1591" i="1"/>
  <c r="AN1740" i="1"/>
  <c r="AN1669" i="1"/>
  <c r="AN1445" i="1"/>
  <c r="AN1600" i="1"/>
  <c r="AN1531" i="1"/>
  <c r="AN1351" i="1"/>
  <c r="AN928" i="1"/>
  <c r="AN1281" i="1"/>
  <c r="AN906" i="1"/>
  <c r="AN1181" i="1"/>
  <c r="AN1051" i="1"/>
  <c r="AN1057" i="1"/>
  <c r="AN899" i="1"/>
  <c r="AN1137" i="1"/>
  <c r="AN997" i="1"/>
  <c r="AN931" i="1"/>
  <c r="AN882" i="1"/>
  <c r="AN807" i="1"/>
  <c r="AN1279" i="1"/>
  <c r="AN1262" i="1"/>
  <c r="AN1834" i="1"/>
  <c r="AN2484" i="1"/>
  <c r="AN2502" i="1"/>
  <c r="AN835" i="1"/>
  <c r="AN1210" i="1"/>
  <c r="AN2149" i="1"/>
  <c r="AN2278" i="1"/>
  <c r="AN2304" i="1"/>
  <c r="AN2028" i="1"/>
  <c r="AN1993" i="1"/>
  <c r="AN2064" i="1"/>
  <c r="AN2214" i="1"/>
  <c r="AN2615" i="1"/>
  <c r="AN1220" i="1"/>
  <c r="AN2111" i="1"/>
  <c r="AN900" i="1"/>
  <c r="AN945" i="1"/>
  <c r="AN1378" i="1"/>
  <c r="AN1654" i="1"/>
  <c r="AN2000" i="1"/>
  <c r="AN2003" i="1"/>
  <c r="AN2331" i="1"/>
  <c r="AN2367" i="1"/>
  <c r="AN1590" i="1"/>
  <c r="AN1506" i="1"/>
  <c r="AN1927" i="1"/>
  <c r="AN2031" i="1"/>
  <c r="AN2234" i="1"/>
  <c r="AN2632" i="1"/>
  <c r="AN2726" i="1"/>
  <c r="AN2240" i="1"/>
  <c r="AN2699" i="1"/>
  <c r="AN1811" i="1"/>
  <c r="AN2465" i="1"/>
  <c r="AN1838" i="1"/>
  <c r="AN2641" i="1"/>
  <c r="AN2657" i="1"/>
  <c r="AN1733" i="1"/>
  <c r="AN2598" i="1"/>
  <c r="AN2567" i="1"/>
  <c r="AN1975" i="1"/>
  <c r="AN2599" i="1"/>
  <c r="AN2173" i="1"/>
  <c r="AN2698" i="1"/>
  <c r="AN2189" i="1"/>
  <c r="AN2082" i="1"/>
  <c r="AN2342" i="1"/>
  <c r="AN1659" i="1"/>
  <c r="AN2004" i="1"/>
  <c r="AN2010" i="1"/>
  <c r="AN1546" i="1"/>
  <c r="AN1906" i="1"/>
  <c r="AN1962" i="1"/>
  <c r="AN1509" i="1"/>
  <c r="AN1623" i="1"/>
  <c r="AN1547" i="1"/>
  <c r="AN1557" i="1"/>
  <c r="AN1430" i="1"/>
  <c r="AN1584" i="1"/>
  <c r="AN1433" i="1"/>
  <c r="AN1303" i="1"/>
  <c r="AN1466" i="1"/>
  <c r="AN1033" i="1"/>
  <c r="AN1159" i="1"/>
  <c r="AN1385" i="1"/>
  <c r="AN1171" i="1"/>
  <c r="AN1204" i="1"/>
  <c r="AN1016" i="1"/>
  <c r="AN1069" i="1"/>
  <c r="AN1129" i="1"/>
  <c r="AN846" i="1"/>
  <c r="AN1117" i="1"/>
  <c r="AN927" i="1"/>
  <c r="AN793" i="1"/>
  <c r="AN1182" i="1"/>
  <c r="AN2042" i="1"/>
  <c r="AN1027" i="1"/>
  <c r="AN790" i="1"/>
  <c r="AN2724" i="1"/>
  <c r="AN1682" i="1"/>
  <c r="AN1712" i="1"/>
  <c r="AN2602" i="1"/>
  <c r="AN2267" i="1"/>
  <c r="AN2396" i="1"/>
  <c r="AN1483" i="1"/>
  <c r="AN1697" i="1"/>
  <c r="AN2208" i="1"/>
  <c r="AN943" i="1"/>
  <c r="AN1296" i="1"/>
  <c r="AN1559" i="1"/>
  <c r="AN1689" i="1"/>
  <c r="AN2121" i="1"/>
  <c r="AN2271" i="1"/>
  <c r="AN1759" i="1"/>
  <c r="AN1774" i="1"/>
  <c r="AN2178" i="1"/>
  <c r="AN1340" i="1"/>
  <c r="AN1803" i="1"/>
  <c r="AN1112" i="1"/>
  <c r="AN1014" i="1"/>
  <c r="AN1487" i="1"/>
  <c r="AN1916" i="1"/>
  <c r="AN2373" i="1"/>
  <c r="AN2601" i="1"/>
  <c r="AN2746" i="1"/>
  <c r="AN2593" i="1"/>
  <c r="AN2671" i="1"/>
  <c r="AN925" i="1"/>
  <c r="AN1380" i="1"/>
  <c r="AN1528" i="1"/>
  <c r="AN1315" i="1"/>
  <c r="AN2557" i="1"/>
  <c r="AN2708" i="1"/>
  <c r="AN1819" i="1"/>
  <c r="AN2063" i="1"/>
  <c r="AN1914" i="1"/>
  <c r="AN2527" i="1"/>
  <c r="AN2588" i="1"/>
  <c r="AN2729" i="1"/>
  <c r="AN2597" i="1"/>
  <c r="AN2628" i="1"/>
  <c r="AN2134" i="1"/>
  <c r="AN2691" i="1"/>
  <c r="AN2594" i="1"/>
  <c r="AN2546" i="1"/>
  <c r="AN2555" i="1"/>
  <c r="AN2453" i="1"/>
  <c r="AN1809" i="1"/>
  <c r="AN2556" i="1"/>
  <c r="AN2016" i="1"/>
  <c r="AN2626" i="1"/>
  <c r="AN1693" i="1"/>
  <c r="AN1898" i="1"/>
  <c r="AN2244" i="1"/>
  <c r="AN1582" i="1"/>
  <c r="AN1801" i="1"/>
  <c r="AN1899" i="1"/>
  <c r="AN2023" i="1"/>
  <c r="AN1892" i="1"/>
  <c r="AN1812" i="1"/>
  <c r="AN1410" i="1"/>
  <c r="AN1229" i="1"/>
  <c r="AN2095" i="1"/>
  <c r="AN1449" i="1"/>
  <c r="AN1274" i="1"/>
  <c r="AN1367" i="1"/>
  <c r="AN1219" i="1"/>
  <c r="AN1128" i="1"/>
  <c r="AN1361" i="1"/>
  <c r="AN1223" i="1"/>
  <c r="AN992" i="1"/>
  <c r="AN1114" i="1"/>
  <c r="AN1068" i="1"/>
  <c r="AN1099" i="1"/>
  <c r="AN1021" i="1"/>
  <c r="AN991" i="1"/>
  <c r="AN1105" i="1"/>
  <c r="AN981" i="1"/>
  <c r="AN1081" i="1"/>
  <c r="AN864" i="1"/>
  <c r="AN758" i="1"/>
  <c r="AN2495" i="1"/>
  <c r="AN1496" i="1"/>
  <c r="AN2653" i="1"/>
  <c r="AN2161" i="1"/>
  <c r="AN1061" i="1"/>
  <c r="AN1096" i="1"/>
  <c r="AN2513" i="1"/>
  <c r="AN1882" i="1"/>
  <c r="AN2019" i="1"/>
  <c r="AN1044" i="1"/>
  <c r="AN2169" i="1"/>
  <c r="AN1247" i="1"/>
  <c r="AN1091" i="1"/>
  <c r="AN1214" i="1"/>
  <c r="AN1928" i="1"/>
  <c r="AN792" i="1"/>
  <c r="AN1468" i="1"/>
  <c r="AN819" i="1"/>
  <c r="AN976" i="1"/>
  <c r="AN1438" i="1"/>
  <c r="AN1259" i="1"/>
  <c r="AN1723" i="1"/>
  <c r="AN2066" i="1"/>
  <c r="AN1346" i="1"/>
  <c r="AN1492" i="1"/>
  <c r="AN2182" i="1"/>
  <c r="AN2295" i="1"/>
  <c r="AN2277" i="1"/>
  <c r="AN1967" i="1"/>
  <c r="AN2298" i="1"/>
  <c r="AN2566" i="1"/>
  <c r="AN1983" i="1"/>
  <c r="AN1488" i="1"/>
  <c r="AN2709" i="1"/>
  <c r="AN2237" i="1"/>
  <c r="AN1481" i="1"/>
  <c r="AN1888" i="1"/>
  <c r="AN2334" i="1"/>
  <c r="AN1103" i="1"/>
  <c r="AN1300" i="1"/>
  <c r="AN1331" i="1"/>
  <c r="AN2055" i="1"/>
  <c r="AN810" i="1"/>
  <c r="AN1755" i="1"/>
  <c r="AN2474" i="1"/>
  <c r="AN2753" i="1"/>
  <c r="AN1586" i="1"/>
  <c r="AN1115" i="1"/>
  <c r="AN898" i="1"/>
  <c r="AN1857" i="1"/>
  <c r="AN1668" i="1"/>
  <c r="AN1852" i="1"/>
  <c r="AN2487" i="1"/>
  <c r="AN1541" i="1"/>
  <c r="AN2276" i="1"/>
  <c r="AN982" i="1"/>
  <c r="AN1308" i="1"/>
  <c r="AN1489" i="1"/>
  <c r="AN1633" i="1"/>
  <c r="AN2168" i="1"/>
  <c r="AN2338" i="1"/>
  <c r="AN1306" i="1"/>
  <c r="AN1147" i="1"/>
  <c r="AN1523" i="1"/>
  <c r="AN1183" i="1"/>
  <c r="AN2481" i="1"/>
  <c r="AN2468" i="1"/>
  <c r="AN2622" i="1"/>
  <c r="AN2583" i="1"/>
  <c r="AN2694" i="1"/>
  <c r="AN2582" i="1"/>
  <c r="AN2585" i="1"/>
  <c r="AN2123" i="1"/>
  <c r="AN2668" i="1"/>
  <c r="AN2560" i="1"/>
  <c r="AN2591" i="1"/>
  <c r="AN2478" i="1"/>
  <c r="AN2300" i="1"/>
  <c r="AN1747" i="1"/>
  <c r="AN2549" i="1"/>
  <c r="AN1965" i="1"/>
  <c r="AN2494" i="1"/>
  <c r="AN1966" i="1"/>
  <c r="AN1647" i="1"/>
  <c r="AN1800" i="1"/>
  <c r="AN2163" i="1"/>
  <c r="AN2118" i="1"/>
  <c r="AN1648" i="1"/>
  <c r="AN1887" i="1"/>
  <c r="AN1662" i="1"/>
  <c r="AN1408" i="1"/>
  <c r="AN1428" i="1"/>
  <c r="AN1863" i="1"/>
  <c r="AN1872" i="1"/>
  <c r="AN1407" i="1"/>
  <c r="AN1092" i="1"/>
  <c r="AN1095" i="1"/>
  <c r="AN1118" i="1"/>
  <c r="AN1581" i="1"/>
  <c r="AN1335" i="1"/>
  <c r="AN973" i="1"/>
  <c r="AN1102" i="1"/>
  <c r="AN1038" i="1"/>
  <c r="AN1093" i="1"/>
  <c r="AN1004" i="1"/>
  <c r="AN980" i="1"/>
  <c r="AN1032" i="1"/>
  <c r="AN956" i="1"/>
  <c r="AN1077" i="1"/>
  <c r="AN833" i="1"/>
  <c r="AN1884" i="1"/>
  <c r="AN2401" i="1"/>
  <c r="AN1275" i="1"/>
  <c r="AN2511" i="1"/>
  <c r="AN786" i="1"/>
  <c r="AN1413" i="1"/>
  <c r="AN1075" i="1"/>
  <c r="AN2137" i="1"/>
  <c r="AN1294" i="1"/>
  <c r="AN2226" i="1"/>
  <c r="AN922" i="1"/>
  <c r="AN970" i="1"/>
  <c r="AN2027" i="1"/>
  <c r="AN1944" i="1"/>
  <c r="AN859" i="1"/>
  <c r="AN2319" i="1"/>
  <c r="AN1473" i="1"/>
  <c r="AN1845" i="1"/>
  <c r="AN2097" i="1"/>
  <c r="AN2090" i="1"/>
  <c r="AN2469" i="1"/>
  <c r="AN2057" i="1"/>
  <c r="AN1912" i="1"/>
  <c r="AN2445" i="1"/>
  <c r="AN1995" i="1"/>
  <c r="AN1973" i="1"/>
  <c r="AN2517" i="1"/>
  <c r="AN1573" i="1"/>
  <c r="AN1877" i="1"/>
  <c r="AN2541" i="1"/>
  <c r="AN1120" i="1"/>
  <c r="AN1465" i="1"/>
  <c r="AN1641" i="1"/>
  <c r="AN1701" i="1"/>
  <c r="AN2427" i="1"/>
  <c r="AN2372" i="1"/>
  <c r="AN822" i="1"/>
  <c r="AN1553" i="1"/>
  <c r="AN1650" i="1"/>
  <c r="AN1292" i="1"/>
  <c r="AN1706" i="1"/>
  <c r="AN2060" i="1"/>
  <c r="AN1167" i="1"/>
  <c r="AN1580" i="1"/>
  <c r="AN1452" i="1"/>
  <c r="AN1942" i="1"/>
  <c r="AN2434" i="1"/>
  <c r="AN2755" i="1"/>
  <c r="AN2074" i="1"/>
  <c r="AN2665" i="1"/>
  <c r="AN962" i="1"/>
  <c r="AN1285" i="1"/>
  <c r="AN1655" i="1"/>
  <c r="AN1514" i="1"/>
  <c r="AN2586" i="1"/>
  <c r="AN1508" i="1"/>
  <c r="AN1640" i="1"/>
  <c r="AN1517" i="1"/>
  <c r="AN2187" i="1"/>
  <c r="AN2355" i="1"/>
  <c r="AN2720" i="1"/>
  <c r="AN2480" i="1"/>
  <c r="AN2275" i="1"/>
  <c r="AN2676" i="1"/>
  <c r="AN2068" i="1"/>
  <c r="AN2496" i="1"/>
  <c r="AN2382" i="1"/>
  <c r="AN2538" i="1"/>
  <c r="AN2332" i="1"/>
  <c r="AN2249" i="1"/>
  <c r="AN2733" i="1"/>
  <c r="AN2507" i="1"/>
  <c r="AN2508" i="1"/>
  <c r="AN2117" i="1"/>
  <c r="AN2324" i="1"/>
  <c r="AN1472" i="1"/>
  <c r="AN2340" i="1"/>
  <c r="AN2157" i="1"/>
  <c r="AN2076" i="1"/>
  <c r="AN2252" i="1"/>
  <c r="AN2253" i="1"/>
  <c r="AN1612" i="1"/>
  <c r="AN1951" i="1"/>
  <c r="AN1868" i="1"/>
  <c r="AN1498" i="1"/>
  <c r="AN1337" i="1"/>
  <c r="AN1678" i="1"/>
  <c r="AN1680" i="1"/>
  <c r="AN1741" i="1"/>
  <c r="AN1352" i="1"/>
  <c r="AN1660" i="1"/>
  <c r="AN1708" i="1"/>
  <c r="AN1456" i="1"/>
  <c r="AN1310" i="1"/>
  <c r="AN1124" i="1"/>
  <c r="AN939" i="1"/>
  <c r="AN1125" i="1"/>
  <c r="AN1009" i="1"/>
  <c r="AN1040" i="1"/>
  <c r="AN901" i="1"/>
  <c r="AN972" i="1"/>
  <c r="AN948" i="1"/>
  <c r="AN883" i="1"/>
  <c r="AN984" i="1"/>
  <c r="AN958" i="1"/>
  <c r="AN2128" i="1"/>
  <c r="AN1111" i="1"/>
  <c r="AN1751" i="1"/>
  <c r="AN1372" i="1"/>
  <c r="AN1305" i="1"/>
  <c r="AN2429" i="1"/>
  <c r="AN1628" i="1"/>
  <c r="AN1502" i="1"/>
  <c r="AN1426" i="1"/>
  <c r="AN1377" i="1"/>
  <c r="AN1421" i="1"/>
  <c r="AN1396" i="1"/>
  <c r="AN2328" i="1"/>
  <c r="AN2756" i="1"/>
  <c r="AN777" i="1"/>
  <c r="AN2702" i="1"/>
  <c r="AN1106" i="1"/>
  <c r="AN1448" i="1"/>
  <c r="AN1745" i="1"/>
  <c r="AN2069" i="1"/>
  <c r="AN2636" i="1"/>
  <c r="AN2423" i="1"/>
  <c r="AN1072" i="1"/>
  <c r="AN1414" i="1"/>
  <c r="AN1949" i="1"/>
  <c r="AN2236" i="1"/>
  <c r="AN2612" i="1"/>
  <c r="AN2104" i="1"/>
  <c r="AN2620" i="1"/>
  <c r="AN2441" i="1"/>
  <c r="AN2713" i="1"/>
  <c r="AN2491" i="1"/>
  <c r="AN2740" i="1"/>
  <c r="AN2492" i="1"/>
  <c r="AN2464" i="1"/>
  <c r="AN2318" i="1"/>
  <c r="AN2282" i="1"/>
  <c r="AN2156" i="1"/>
  <c r="AN2732" i="1"/>
  <c r="AN2503" i="1"/>
  <c r="AN2435" i="1"/>
  <c r="AN2467" i="1"/>
  <c r="AN2263" i="1"/>
  <c r="AN2135" i="1"/>
  <c r="AN2058" i="1"/>
  <c r="AN2190" i="1"/>
  <c r="AN2115" i="1"/>
  <c r="AN2205" i="1"/>
  <c r="AN1848" i="1"/>
  <c r="AN2071" i="1"/>
  <c r="AN2246" i="1"/>
  <c r="AN1619" i="1"/>
  <c r="AN1461" i="1"/>
  <c r="AN1692" i="1"/>
  <c r="AN1237" i="1"/>
  <c r="AN1624" i="1"/>
  <c r="AN1617" i="1"/>
  <c r="AN1431" i="1"/>
  <c r="AN1297" i="1"/>
  <c r="AN1086" i="1"/>
  <c r="AN1304" i="1"/>
  <c r="AN1110" i="1"/>
  <c r="AN1059" i="1"/>
  <c r="AN1034" i="1"/>
  <c r="AN1053" i="1"/>
  <c r="AN961" i="1"/>
  <c r="AN936" i="1"/>
  <c r="AN850" i="1"/>
  <c r="AN969" i="1"/>
  <c r="AN779" i="1"/>
  <c r="AN816" i="1"/>
  <c r="AN2580" i="1"/>
  <c r="AN2437" i="1"/>
  <c r="AN1188" i="1"/>
  <c r="AN2617" i="1"/>
  <c r="AN2379" i="1"/>
  <c r="AN806" i="1"/>
  <c r="AN1151" i="1"/>
  <c r="AN1565" i="1"/>
  <c r="AN1326" i="1"/>
  <c r="AN1260" i="1"/>
  <c r="AN1804" i="1"/>
  <c r="AN1607" i="1"/>
  <c r="AN1175" i="1"/>
  <c r="AN1248" i="1"/>
  <c r="AN1577" i="1"/>
  <c r="AN2725" i="1"/>
  <c r="AN2439" i="1"/>
  <c r="AN1189" i="1"/>
  <c r="AN785" i="1"/>
  <c r="AN1972" i="1"/>
  <c r="AN1594" i="1"/>
  <c r="AN2155" i="1"/>
  <c r="AN1355" i="1"/>
  <c r="AN1295" i="1"/>
  <c r="AN1015" i="1"/>
  <c r="AN1278" i="1"/>
  <c r="AN1155" i="1"/>
  <c r="AN1827" i="1"/>
  <c r="AN994" i="1"/>
  <c r="AN1165" i="1"/>
  <c r="AN1018" i="1"/>
  <c r="AN995" i="1"/>
  <c r="AN1019" i="1"/>
  <c r="AN1518" i="1"/>
  <c r="AN1276" i="1"/>
  <c r="AN1079" i="1"/>
  <c r="AN1390" i="1"/>
  <c r="AN1926" i="1"/>
  <c r="AN1485" i="1"/>
  <c r="AN1088" i="1"/>
  <c r="AN1424" i="1"/>
  <c r="AN2578" i="1"/>
  <c r="AN1544" i="1"/>
  <c r="AN1375" i="1"/>
  <c r="AN1878" i="1"/>
  <c r="AN2384" i="1"/>
  <c r="AN1798" i="1"/>
  <c r="AN1037" i="1"/>
  <c r="AN913" i="1"/>
  <c r="AN1444" i="1"/>
  <c r="AN1336" i="1"/>
  <c r="AN1039" i="1"/>
  <c r="AN2067" i="1"/>
  <c r="AN910" i="1"/>
  <c r="AN1562" i="1"/>
  <c r="AN1476" i="1"/>
  <c r="AN1599" i="1"/>
  <c r="AN2043" i="1"/>
  <c r="AN1886" i="1"/>
  <c r="AN1382" i="1"/>
  <c r="AN1691" i="1"/>
  <c r="AN1930" i="1"/>
  <c r="AN2159" i="1"/>
  <c r="AN2446" i="1"/>
  <c r="AN1268" i="1"/>
  <c r="AN2006" i="1"/>
  <c r="AN2707" i="1"/>
  <c r="AN1484" i="1"/>
  <c r="AN1908" i="1"/>
  <c r="AN2609" i="1"/>
  <c r="AN840" i="1"/>
  <c r="AN1412" i="1"/>
  <c r="AN1423" i="1"/>
  <c r="AN2306" i="1"/>
  <c r="AN2274" i="1"/>
  <c r="AN852" i="1"/>
  <c r="AN2036" i="1"/>
  <c r="AN2534" i="1"/>
  <c r="AN1244" i="1"/>
  <c r="AN1453" i="1"/>
  <c r="AN1658" i="1"/>
  <c r="AN799" i="1"/>
  <c r="AN1427" i="1"/>
  <c r="AN1576" i="1"/>
  <c r="AN1821" i="1"/>
  <c r="AN2426" i="1"/>
  <c r="AN2644" i="1"/>
  <c r="AN2669" i="1"/>
  <c r="AN2198" i="1"/>
  <c r="AN776" i="1"/>
  <c r="AN914" i="1"/>
  <c r="AN1545" i="1"/>
  <c r="AN1933" i="1"/>
  <c r="AN2194" i="1"/>
  <c r="AN2498" i="1"/>
  <c r="AN1209" i="1"/>
  <c r="AN1286" i="1"/>
  <c r="AN2258" i="1"/>
  <c r="AN2447" i="1"/>
  <c r="AN2722" i="1"/>
  <c r="AN2250" i="1"/>
  <c r="AN2639" i="1"/>
  <c r="AN1950" i="1"/>
  <c r="AN2471" i="1"/>
  <c r="AN2728" i="1"/>
  <c r="AN2394" i="1"/>
  <c r="AN2299" i="1"/>
  <c r="AN2114" i="1"/>
  <c r="AN2553" i="1"/>
  <c r="AN2697" i="1"/>
  <c r="AN2412" i="1"/>
  <c r="AN2025" i="1"/>
  <c r="AN2213" i="1"/>
  <c r="AN2466" i="1"/>
  <c r="AN2228" i="1"/>
  <c r="AN2048" i="1"/>
  <c r="AN1840" i="1"/>
  <c r="AN2127" i="1"/>
  <c r="AN1749" i="1"/>
  <c r="AN1769" i="1"/>
  <c r="AN1595" i="1"/>
  <c r="AN1066" i="1"/>
  <c r="AN1525" i="1"/>
  <c r="AN1579" i="1"/>
  <c r="AN1363" i="1"/>
  <c r="AN1323" i="1"/>
  <c r="AN1287" i="1"/>
  <c r="AN1350" i="1"/>
  <c r="AN1291" i="1"/>
  <c r="AN1065" i="1"/>
  <c r="AN1045" i="1"/>
  <c r="AN955" i="1"/>
  <c r="AN1035" i="1"/>
  <c r="AN904" i="1"/>
  <c r="AN907" i="1"/>
  <c r="AN993" i="1"/>
  <c r="AN878" i="1"/>
  <c r="AN817" i="1"/>
  <c r="AN897" i="1"/>
  <c r="AN2266" i="1"/>
  <c r="AN1050" i="1"/>
  <c r="AN1588" i="1"/>
  <c r="AN2370" i="1"/>
  <c r="AN1417" i="1"/>
  <c r="AN772" i="1"/>
  <c r="AN2303" i="1"/>
  <c r="AN1602" i="1"/>
  <c r="AN2224" i="1"/>
  <c r="AP2207" i="1"/>
  <c r="AN2207" i="1"/>
  <c r="AN2735" i="1"/>
  <c r="AN2051" i="1"/>
  <c r="AN2375" i="1"/>
  <c r="AQ2037" i="1" l="1"/>
  <c r="AQ1647" i="1"/>
  <c r="AQ825" i="1"/>
  <c r="AQ1105" i="1"/>
  <c r="AQ1221" i="1"/>
  <c r="AQ2324" i="1"/>
  <c r="AQ1263" i="1"/>
  <c r="AQ2091" i="1"/>
  <c r="AQ1077" i="1"/>
  <c r="AQ1695" i="1"/>
  <c r="AQ2144" i="1"/>
  <c r="AQ1018" i="1"/>
  <c r="AQ2622" i="1"/>
  <c r="AQ1029" i="1"/>
  <c r="AQ1985" i="1"/>
  <c r="AQ2219" i="1"/>
  <c r="AQ1612" i="1"/>
  <c r="AQ1429" i="1"/>
  <c r="AQ1122" i="1"/>
  <c r="AQ1235" i="1"/>
  <c r="AQ884" i="1"/>
  <c r="AQ879" i="1"/>
  <c r="AQ1837" i="1"/>
  <c r="AQ2447" i="1"/>
  <c r="AQ932" i="1"/>
  <c r="AQ2581" i="1"/>
  <c r="AQ921" i="1"/>
  <c r="AQ2379" i="1"/>
  <c r="AQ2746" i="1"/>
  <c r="AQ1436" i="1"/>
  <c r="AQ2069" i="1"/>
  <c r="AQ2414" i="1"/>
  <c r="AQ1360" i="1"/>
  <c r="AQ1247" i="1"/>
  <c r="AQ1282" i="1"/>
  <c r="AQ2468" i="1"/>
  <c r="AQ1654" i="1"/>
  <c r="AQ2623" i="1"/>
  <c r="AQ1178" i="1"/>
  <c r="AQ1301" i="1"/>
  <c r="AQ1945" i="1"/>
  <c r="AQ1186" i="1"/>
  <c r="AQ2343" i="1"/>
  <c r="AQ956" i="1"/>
  <c r="AQ2745" i="1"/>
  <c r="AQ1768" i="1"/>
  <c r="AQ1728" i="1"/>
  <c r="AQ1506" i="1"/>
  <c r="AQ981" i="1"/>
  <c r="AQ1003" i="1"/>
  <c r="AQ873" i="1"/>
  <c r="AQ1060" i="1"/>
  <c r="AQ1908" i="1"/>
  <c r="AQ2434" i="1"/>
  <c r="AQ1553" i="1"/>
  <c r="AQ2722" i="1"/>
  <c r="AQ804" i="1"/>
  <c r="AQ811" i="1"/>
  <c r="AQ2653" i="1"/>
  <c r="AQ898" i="1"/>
  <c r="AQ2080" i="1"/>
  <c r="AQ2680" i="1"/>
  <c r="AQ2636" i="1"/>
  <c r="AQ1902" i="1"/>
  <c r="AQ1034" i="1"/>
  <c r="AQ1338" i="1"/>
  <c r="AQ1546" i="1"/>
  <c r="AQ1752" i="1"/>
  <c r="AQ783" i="1"/>
  <c r="AQ998" i="1"/>
  <c r="AQ1376" i="1"/>
  <c r="AQ1862" i="1"/>
  <c r="AQ1276" i="1"/>
  <c r="AQ2177" i="1"/>
  <c r="AQ947" i="1"/>
  <c r="AQ2719" i="1"/>
  <c r="AQ2064" i="1"/>
  <c r="AQ1197" i="1"/>
  <c r="AQ1486" i="1"/>
  <c r="AQ897" i="1"/>
  <c r="AQ1195" i="1"/>
  <c r="AQ1048" i="1"/>
  <c r="AQ1278" i="1"/>
  <c r="AQ2318" i="1"/>
  <c r="AQ2119" i="1"/>
  <c r="AQ793" i="1"/>
  <c r="AQ2407" i="1"/>
  <c r="AQ922" i="1"/>
  <c r="AQ964" i="1"/>
  <c r="AQ786" i="1"/>
  <c r="AQ1187" i="1"/>
  <c r="AQ2021" i="1"/>
  <c r="AQ1967" i="1"/>
  <c r="AQ2386" i="1"/>
  <c r="AQ1893" i="1"/>
  <c r="AQ780" i="1"/>
  <c r="AQ1008" i="1"/>
  <c r="AQ1693" i="1"/>
  <c r="AQ2007" i="1"/>
  <c r="AQ2312" i="1"/>
  <c r="AQ991" i="1"/>
  <c r="AQ1041" i="1"/>
  <c r="AQ1570" i="1"/>
  <c r="AQ2605" i="1"/>
  <c r="AQ854" i="1"/>
  <c r="AQ820" i="1"/>
  <c r="AQ2223" i="1"/>
  <c r="AQ2351" i="1"/>
  <c r="AQ1698" i="1"/>
  <c r="AQ1310" i="1"/>
  <c r="AQ826" i="1"/>
  <c r="AQ1329" i="1"/>
  <c r="AQ1025" i="1"/>
  <c r="AQ1383" i="1"/>
  <c r="AQ2063" i="1"/>
  <c r="AQ2521" i="1"/>
  <c r="AQ758" i="1"/>
  <c r="AQ2666" i="1"/>
  <c r="AQ1114" i="1"/>
  <c r="AQ972" i="1"/>
  <c r="AQ1233" i="1"/>
  <c r="AQ1020" i="1"/>
  <c r="AQ1518" i="1"/>
  <c r="AQ1500" i="1"/>
  <c r="AQ1428" i="1"/>
  <c r="AQ1232" i="1"/>
  <c r="AQ2589" i="1"/>
  <c r="AQ1209" i="1"/>
  <c r="AQ896" i="1"/>
  <c r="AQ839" i="1"/>
  <c r="AQ1080" i="1"/>
  <c r="AQ2420" i="1"/>
  <c r="AQ2543" i="1"/>
  <c r="AQ1377" i="1"/>
  <c r="AQ2032" i="1"/>
  <c r="AQ1340" i="1"/>
  <c r="AQ2050" i="1"/>
  <c r="AQ917" i="1"/>
  <c r="AQ1927" i="1"/>
  <c r="AQ1052" i="1"/>
  <c r="AQ1245" i="1"/>
  <c r="AQ1316" i="1"/>
  <c r="AQ791" i="1"/>
  <c r="AQ1205" i="1"/>
  <c r="AQ772" i="1"/>
  <c r="AQ2555" i="1"/>
  <c r="AQ1737" i="1"/>
  <c r="AQ769" i="1"/>
  <c r="AQ954" i="1"/>
  <c r="AQ1603" i="1"/>
  <c r="AQ1885" i="1"/>
  <c r="AQ1312" i="1"/>
  <c r="AQ892" i="1"/>
  <c r="AQ1475" i="1"/>
  <c r="AQ2314" i="1"/>
  <c r="AQ2551" i="1"/>
  <c r="AQ870" i="1"/>
  <c r="AQ1156" i="1"/>
  <c r="AQ2757" i="1"/>
  <c r="AQ2048" i="1"/>
  <c r="AQ2226" i="1"/>
  <c r="AQ1483" i="1"/>
  <c r="AQ888" i="1"/>
  <c r="AQ1158" i="1"/>
  <c r="AQ1044" i="1"/>
  <c r="AQ1374" i="1"/>
  <c r="AQ1997" i="1"/>
  <c r="AQ2548" i="1"/>
  <c r="AQ950" i="1"/>
  <c r="AQ933" i="1"/>
  <c r="AQ1608" i="1"/>
  <c r="AQ901" i="1"/>
  <c r="AQ1501" i="1"/>
  <c r="AQ1662" i="1"/>
  <c r="AQ2382" i="1"/>
  <c r="AQ1621" i="1"/>
  <c r="AQ1300" i="1"/>
  <c r="AQ2501" i="1"/>
  <c r="AQ1152" i="1"/>
  <c r="AQ976" i="1"/>
  <c r="AQ868" i="1"/>
  <c r="AQ1566" i="1"/>
  <c r="AQ2017" i="1"/>
  <c r="AQ2642" i="1"/>
  <c r="AQ2334" i="1"/>
  <c r="AQ1773" i="1"/>
  <c r="AQ1575" i="1"/>
  <c r="AQ1966" i="1"/>
  <c r="AQ871" i="1"/>
  <c r="AQ2726" i="1"/>
  <c r="AQ1463" i="1"/>
  <c r="AQ823" i="1"/>
  <c r="AQ1635" i="1"/>
  <c r="AQ853" i="1"/>
  <c r="AQ1084" i="1"/>
  <c r="AQ1470" i="1"/>
  <c r="AQ1595" i="1"/>
  <c r="AQ1931" i="1"/>
  <c r="AQ1749" i="1"/>
  <c r="AQ1962" i="1"/>
  <c r="AQ1742" i="1"/>
  <c r="AQ867" i="1"/>
  <c r="AQ1713" i="1"/>
  <c r="AQ2236" i="1"/>
  <c r="AQ1879" i="1"/>
  <c r="AQ2453" i="1"/>
  <c r="AQ2179" i="1"/>
  <c r="AQ1873" i="1"/>
  <c r="AQ2455" i="1"/>
  <c r="AQ2393" i="1"/>
  <c r="AQ1744" i="1"/>
  <c r="AQ1480" i="1"/>
  <c r="AQ2667" i="1"/>
  <c r="AQ1455" i="1"/>
  <c r="AQ2158" i="1"/>
  <c r="AQ2741" i="1"/>
  <c r="AQ2457" i="1"/>
  <c r="AQ1702" i="1"/>
  <c r="AQ2100" i="1"/>
  <c r="AQ1923" i="1"/>
  <c r="AQ1950" i="1"/>
  <c r="AQ2344" i="1"/>
  <c r="AQ1842" i="1"/>
  <c r="AQ925" i="1"/>
  <c r="AQ961" i="1"/>
  <c r="AQ1395" i="1"/>
  <c r="AQ2096" i="1"/>
  <c r="AQ1246" i="1"/>
  <c r="AQ1953" i="1"/>
  <c r="AQ763" i="1"/>
  <c r="AQ899" i="1"/>
  <c r="AQ955" i="1"/>
  <c r="AQ1099" i="1"/>
  <c r="AQ2062" i="1"/>
  <c r="AQ2181" i="1"/>
  <c r="AQ1083" i="1"/>
  <c r="AQ1303" i="1"/>
  <c r="AQ2263" i="1"/>
  <c r="AQ2111" i="1"/>
  <c r="AQ1980" i="1"/>
  <c r="AQ1421" i="1"/>
  <c r="AQ1527" i="1"/>
  <c r="AQ1519" i="1"/>
  <c r="AQ809" i="1"/>
  <c r="AQ941" i="1"/>
  <c r="AQ1618" i="1"/>
  <c r="AQ2267" i="1"/>
  <c r="AQ2539" i="1"/>
  <c r="AQ958" i="1"/>
  <c r="AQ1254" i="1"/>
  <c r="AQ2427" i="1"/>
  <c r="AQ2431" i="1"/>
  <c r="AQ1727" i="1"/>
  <c r="AQ906" i="1"/>
  <c r="AQ802" i="1"/>
  <c r="AQ1069" i="1"/>
  <c r="AQ2207" i="1"/>
  <c r="AQ1549" i="1"/>
  <c r="AQ2390" i="1"/>
  <c r="AQ760" i="1"/>
  <c r="AQ902" i="1"/>
  <c r="AQ1093" i="1"/>
  <c r="AQ1364" i="1"/>
  <c r="AQ2329" i="1"/>
  <c r="AQ2679" i="1"/>
  <c r="AQ1379" i="1"/>
  <c r="AQ1172" i="1"/>
  <c r="AQ2150" i="1"/>
  <c r="AQ1740" i="1"/>
  <c r="AQ1592" i="1"/>
  <c r="AQ1228" i="1"/>
  <c r="AQ2611" i="1"/>
  <c r="AQ1615" i="1"/>
  <c r="AQ814" i="1"/>
  <c r="AQ1214" i="1"/>
  <c r="AQ1733" i="1"/>
  <c r="AQ2056" i="1"/>
  <c r="AQ784" i="1"/>
  <c r="AQ1287" i="1"/>
  <c r="AQ913" i="1"/>
  <c r="AQ1124" i="1"/>
  <c r="AQ797" i="1"/>
  <c r="AQ1139" i="1"/>
  <c r="AQ919" i="1"/>
  <c r="AQ2398" i="1"/>
  <c r="AQ1051" i="1"/>
  <c r="AQ1087" i="1"/>
  <c r="AQ1745" i="1"/>
  <c r="AQ2439" i="1"/>
  <c r="AQ1016" i="1"/>
  <c r="AQ2186" i="1"/>
  <c r="AQ813" i="1"/>
  <c r="AQ880" i="1"/>
  <c r="AQ1184" i="1"/>
  <c r="AQ1249" i="1"/>
  <c r="AQ999" i="1"/>
  <c r="AQ2643" i="1"/>
  <c r="AQ1826" i="1"/>
  <c r="AQ1611" i="1"/>
  <c r="AQ2597" i="1"/>
  <c r="AQ1631" i="1"/>
  <c r="AQ1394" i="1"/>
  <c r="AQ1219" i="1"/>
  <c r="AQ874" i="1"/>
  <c r="AQ2099" i="1"/>
  <c r="AQ779" i="1"/>
  <c r="AQ930" i="1"/>
  <c r="AQ1751" i="1"/>
  <c r="AQ1990" i="1"/>
  <c r="AQ1066" i="1"/>
  <c r="AQ1375" i="1"/>
  <c r="AQ912" i="1"/>
  <c r="AQ1543" i="1"/>
  <c r="AQ861" i="1"/>
  <c r="AQ1453" i="1"/>
  <c r="AQ1092" i="1"/>
  <c r="AQ2101" i="1"/>
  <c r="AQ847" i="1"/>
  <c r="AQ781" i="1"/>
  <c r="AQ1681" i="1"/>
  <c r="AQ822" i="1"/>
  <c r="AQ1040" i="1"/>
  <c r="AQ835" i="1"/>
  <c r="AQ1023" i="1"/>
  <c r="AQ1076" i="1"/>
  <c r="AQ1755" i="1"/>
  <c r="AQ2519" i="1"/>
  <c r="AQ785" i="1"/>
  <c r="AQ952" i="1"/>
  <c r="AQ1671" i="1"/>
  <c r="AQ1935" i="1"/>
  <c r="AQ1012" i="1"/>
  <c r="AQ949" i="1"/>
  <c r="AQ1491" i="1"/>
  <c r="AQ1285" i="1"/>
  <c r="AQ883" i="1"/>
  <c r="AQ2728" i="1"/>
  <c r="AQ1317" i="1"/>
  <c r="AQ1359" i="1"/>
  <c r="AQ1560" i="1"/>
  <c r="AQ2352" i="1"/>
  <c r="AQ1215" i="1"/>
  <c r="AQ2222" i="1"/>
  <c r="AQ1011" i="1"/>
  <c r="AQ1238" i="1"/>
  <c r="AQ1477" i="1"/>
  <c r="AQ1787" i="1"/>
  <c r="AQ946" i="1"/>
  <c r="AQ2089" i="1"/>
  <c r="AQ2478" i="1"/>
  <c r="AQ1607" i="1"/>
  <c r="AQ1339" i="1"/>
  <c r="AQ1262" i="1"/>
  <c r="AQ1088" i="1"/>
  <c r="AQ1318" i="1"/>
  <c r="AQ800" i="1"/>
  <c r="AQ1226" i="1"/>
  <c r="AQ2008" i="1"/>
  <c r="AQ2353" i="1"/>
  <c r="AQ1505" i="1"/>
  <c r="AQ1391" i="1"/>
  <c r="AQ1289" i="1"/>
  <c r="AQ1164" i="1"/>
  <c r="AQ1357" i="1"/>
  <c r="AQ2456" i="1"/>
  <c r="AQ1140" i="1"/>
  <c r="AQ2477" i="1"/>
  <c r="AQ1434" i="1"/>
  <c r="AQ1151" i="1"/>
  <c r="AQ1860" i="1"/>
  <c r="AQ2654" i="1"/>
  <c r="AQ1507" i="1"/>
  <c r="AQ2129" i="1"/>
  <c r="AQ1129" i="1"/>
  <c r="AQ1035" i="1"/>
  <c r="AQ1632" i="1"/>
  <c r="AQ2538" i="1"/>
  <c r="AQ1089" i="1"/>
  <c r="AQ2438" i="1"/>
  <c r="AQ2250" i="1"/>
  <c r="AQ1378" i="1"/>
  <c r="AQ1418" i="1"/>
  <c r="AQ1356" i="1"/>
  <c r="AQ1036" i="1"/>
  <c r="AQ1903" i="1"/>
  <c r="AQ773" i="1"/>
  <c r="AQ1161" i="1"/>
  <c r="AQ1450" i="1"/>
  <c r="AQ2506" i="1"/>
  <c r="AQ777" i="1"/>
  <c r="AQ1996" i="1"/>
  <c r="AQ2486" i="1"/>
  <c r="AQ1884" i="1"/>
  <c r="AQ1539" i="1"/>
  <c r="AQ1829" i="1"/>
  <c r="AQ1182" i="1"/>
  <c r="AQ2621" i="1"/>
  <c r="AQ1248" i="1"/>
  <c r="AQ1005" i="1"/>
  <c r="AQ1979" i="1"/>
  <c r="AQ1354" i="1"/>
  <c r="AQ1982" i="1"/>
  <c r="AQ1057" i="1"/>
  <c r="AQ1687" i="1"/>
  <c r="AQ1867" i="1"/>
  <c r="AQ2283" i="1"/>
  <c r="AQ1063" i="1"/>
  <c r="AQ2330" i="1"/>
  <c r="AQ1934" i="1"/>
  <c r="AQ1958" i="1"/>
  <c r="AQ1754" i="1"/>
  <c r="AQ1423" i="1"/>
  <c r="AQ1050" i="1"/>
  <c r="AQ821" i="1"/>
  <c r="AQ1255" i="1"/>
  <c r="AQ1760" i="1"/>
  <c r="AQ2332" i="1"/>
  <c r="AQ1064" i="1"/>
  <c r="AQ2384" i="1"/>
  <c r="AQ1888" i="1"/>
  <c r="AQ1622" i="1"/>
  <c r="AQ2520" i="1"/>
  <c r="AQ2044" i="1"/>
  <c r="AQ1107" i="1"/>
  <c r="AQ1250" i="1"/>
  <c r="AQ1502" i="1"/>
  <c r="AQ1863" i="1"/>
  <c r="AQ1830" i="1"/>
  <c r="AQ1886" i="1"/>
  <c r="AQ1095" i="1"/>
  <c r="AQ2227" i="1"/>
  <c r="AQ1001" i="1"/>
  <c r="AQ988" i="1"/>
  <c r="AQ1322" i="1"/>
  <c r="AQ2230" i="1"/>
  <c r="AQ1024" i="1"/>
  <c r="AQ1443" i="1"/>
  <c r="AQ1525" i="1"/>
  <c r="AQ2565" i="1"/>
  <c r="AQ1216" i="1"/>
  <c r="AQ1620" i="1"/>
  <c r="AQ1347" i="1"/>
  <c r="AQ771" i="1"/>
  <c r="AQ1056" i="1"/>
  <c r="AQ1472" i="1"/>
  <c r="AQ2051" i="1"/>
  <c r="AQ2396" i="1"/>
  <c r="AQ2558" i="1"/>
  <c r="AQ2035" i="1"/>
  <c r="AQ1701" i="1"/>
  <c r="AQ1411" i="1"/>
  <c r="AQ2354" i="1"/>
  <c r="AQ2366" i="1"/>
  <c r="AQ2518" i="1"/>
  <c r="AQ2376" i="1"/>
  <c r="AQ2696" i="1"/>
  <c r="AQ2755" i="1"/>
  <c r="AQ2191" i="1"/>
  <c r="AQ1561" i="1"/>
  <c r="AQ1688" i="1"/>
  <c r="AQ836" i="1"/>
  <c r="AQ1548" i="1"/>
  <c r="AQ2095" i="1"/>
  <c r="AQ1078" i="1"/>
  <c r="AQ1965" i="1"/>
  <c r="AQ1094" i="1"/>
  <c r="AQ805" i="1"/>
  <c r="AQ1217" i="1"/>
  <c r="AQ1201" i="1"/>
  <c r="AQ2120" i="1"/>
  <c r="AQ951" i="1"/>
  <c r="AQ1179" i="1"/>
  <c r="AQ1465" i="1"/>
  <c r="AQ1905" i="1"/>
  <c r="AQ2607" i="1"/>
  <c r="AQ1075" i="1"/>
  <c r="AQ2020" i="1"/>
  <c r="AQ829" i="1"/>
  <c r="AQ1130" i="1"/>
  <c r="AQ1410" i="1"/>
  <c r="AQ1305" i="1"/>
  <c r="AQ1920" i="1"/>
  <c r="AQ2001" i="1"/>
  <c r="AQ2638" i="1"/>
  <c r="AQ1454" i="1"/>
  <c r="AQ1761" i="1"/>
  <c r="AQ1265" i="1"/>
  <c r="AQ2057" i="1"/>
  <c r="AQ2127" i="1"/>
  <c r="AQ2418" i="1"/>
  <c r="AQ2512" i="1"/>
  <c r="AQ2517" i="1"/>
  <c r="AQ1464" i="1"/>
  <c r="AQ909" i="1"/>
  <c r="AQ1658" i="1"/>
  <c r="AQ1068" i="1"/>
  <c r="AQ834" i="1"/>
  <c r="AQ1120" i="1"/>
  <c r="AQ2637" i="1"/>
  <c r="AQ1207" i="1"/>
  <c r="AQ841" i="1"/>
  <c r="AQ1058" i="1"/>
  <c r="AQ1118" i="1"/>
  <c r="AQ2442" i="1"/>
  <c r="AQ1061" i="1"/>
  <c r="AQ1149" i="1"/>
  <c r="AQ1784" i="1"/>
  <c r="AQ1335" i="1"/>
  <c r="AQ2254" i="1"/>
  <c r="AQ1431" i="1"/>
  <c r="AQ1865" i="1"/>
  <c r="AQ794" i="1"/>
  <c r="AQ1067" i="1"/>
  <c r="AQ1222" i="1"/>
  <c r="AQ1471" i="1"/>
  <c r="AQ2045" i="1"/>
  <c r="AQ1614" i="1"/>
  <c r="AQ2402" i="1"/>
  <c r="AQ1897" i="1"/>
  <c r="AQ1930" i="1"/>
  <c r="AQ1358" i="1"/>
  <c r="AQ2205" i="1"/>
  <c r="AQ2510" i="1"/>
  <c r="AQ2524" i="1"/>
  <c r="AQ2356" i="1"/>
  <c r="AQ1627" i="1"/>
  <c r="AQ2725" i="1"/>
  <c r="AQ2182" i="1"/>
  <c r="AQ1626" i="1"/>
  <c r="AQ1336" i="1"/>
  <c r="AQ2300" i="1"/>
  <c r="AQ2490" i="1"/>
  <c r="AQ2561" i="1"/>
  <c r="AQ2613" i="1"/>
  <c r="AQ2614" i="1"/>
  <c r="AQ2494" i="1"/>
  <c r="AQ2244" i="1"/>
  <c r="AQ1541" i="1"/>
  <c r="AQ1405" i="1"/>
  <c r="AQ1098" i="1"/>
  <c r="AQ2338" i="1"/>
  <c r="AQ2620" i="1"/>
  <c r="AQ832" i="1"/>
  <c r="AQ1062" i="1"/>
  <c r="AQ1452" i="1"/>
  <c r="AQ1765" i="1"/>
  <c r="AQ1512" i="1"/>
  <c r="AQ2572" i="1"/>
  <c r="AQ1508" i="1"/>
  <c r="AQ2545" i="1"/>
  <c r="AQ2481" i="1"/>
  <c r="AQ929" i="1"/>
  <c r="AQ2110" i="1"/>
  <c r="AQ2246" i="1"/>
  <c r="AQ2750" i="1"/>
  <c r="AQ2106" i="1"/>
  <c r="AQ830" i="1"/>
  <c r="AQ1055" i="1"/>
  <c r="AQ1320" i="1"/>
  <c r="AQ1948" i="1"/>
  <c r="AQ767" i="1"/>
  <c r="AQ944" i="1"/>
  <c r="AQ1157" i="1"/>
  <c r="AQ1361" i="1"/>
  <c r="AQ2065" i="1"/>
  <c r="AQ2601" i="1"/>
  <c r="AQ2606" i="1"/>
  <c r="AQ1951" i="1"/>
  <c r="AQ1999" i="1"/>
  <c r="AQ1600" i="1"/>
  <c r="AQ1636" i="1"/>
  <c r="AQ2241" i="1"/>
  <c r="AQ2756" i="1"/>
  <c r="AQ2034" i="1"/>
  <c r="AQ1864" i="1"/>
  <c r="AQ1704" i="1"/>
  <c r="AQ1485" i="1"/>
  <c r="AQ1823" i="1"/>
  <c r="AQ1416" i="1"/>
  <c r="AQ1591" i="1"/>
  <c r="AQ967" i="1"/>
  <c r="AQ1015" i="1"/>
  <c r="AQ2430" i="1"/>
  <c r="AQ1138" i="1"/>
  <c r="AQ872" i="1"/>
  <c r="AQ948" i="1"/>
  <c r="AQ1559" i="1"/>
  <c r="AQ2306" i="1"/>
  <c r="AQ1096" i="1"/>
  <c r="AQ1349" i="1"/>
  <c r="AQ1469" i="1"/>
  <c r="AQ2079" i="1"/>
  <c r="AQ1747" i="1"/>
  <c r="AQ1582" i="1"/>
  <c r="AQ817" i="1"/>
  <c r="AQ1150" i="1"/>
  <c r="AQ808" i="1"/>
  <c r="AQ1047" i="1"/>
  <c r="AQ1128" i="1"/>
  <c r="AQ2310" i="1"/>
  <c r="AQ1859" i="1"/>
  <c r="AQ2169" i="1"/>
  <c r="AQ2145" i="1"/>
  <c r="AQ1302" i="1"/>
  <c r="AQ1380" i="1"/>
  <c r="AQ2485" i="1"/>
  <c r="AQ2278" i="1"/>
  <c r="AQ2592" i="1"/>
  <c r="AQ2484" i="1"/>
  <c r="AQ2274" i="1"/>
  <c r="AQ1909" i="1"/>
  <c r="AQ1838" i="1"/>
  <c r="AQ1547" i="1"/>
  <c r="AQ1574" i="1"/>
  <c r="AQ2444" i="1"/>
  <c r="AQ1989" i="1"/>
  <c r="AQ1160" i="1"/>
  <c r="AQ1495" i="1"/>
  <c r="AQ1071" i="1"/>
  <c r="AQ824" i="1"/>
  <c r="AQ1355" i="1"/>
  <c r="AQ979" i="1"/>
  <c r="AQ1079" i="1"/>
  <c r="AQ1705" i="1"/>
  <c r="AQ1938" i="1"/>
  <c r="AQ1309" i="1"/>
  <c r="AQ1402" i="1"/>
  <c r="AQ2092" i="1"/>
  <c r="AQ2328" i="1"/>
  <c r="AQ2425" i="1"/>
  <c r="AQ2497" i="1"/>
  <c r="AQ849" i="1"/>
  <c r="AQ876" i="1"/>
  <c r="AQ764" i="1"/>
  <c r="AQ1033" i="1"/>
  <c r="AQ1296" i="1"/>
  <c r="AQ2374" i="1"/>
  <c r="AQ1969" i="1"/>
  <c r="AQ2112" i="1"/>
  <c r="AQ1746" i="1"/>
  <c r="AQ1148" i="1"/>
  <c r="AQ1998" i="1"/>
  <c r="AQ1827" i="1"/>
  <c r="AQ2378" i="1"/>
  <c r="AQ2146" i="1"/>
  <c r="AQ2753" i="1"/>
  <c r="AQ2215" i="1"/>
  <c r="AQ2168" i="1"/>
  <c r="AQ1794" i="1"/>
  <c r="AQ1568" i="1"/>
  <c r="AQ1343" i="1"/>
  <c r="AQ1978" i="1"/>
  <c r="AQ2515" i="1"/>
  <c r="AQ1558" i="1"/>
  <c r="AQ2265" i="1"/>
  <c r="AQ1408" i="1"/>
  <c r="AQ1564" i="1"/>
  <c r="AQ1734" i="1"/>
  <c r="AQ2232" i="1"/>
  <c r="AQ1196" i="1"/>
  <c r="AQ1711" i="1"/>
  <c r="AQ1983" i="1"/>
  <c r="AQ2578" i="1"/>
  <c r="AQ942" i="1"/>
  <c r="AQ1002" i="1"/>
  <c r="AQ1168" i="1"/>
  <c r="AQ1776" i="1"/>
  <c r="AQ2426" i="1"/>
  <c r="AQ2674" i="1"/>
  <c r="AQ2173" i="1"/>
  <c r="AQ2476" i="1"/>
  <c r="AQ1825" i="1"/>
  <c r="AQ1881" i="1"/>
  <c r="AQ1101" i="1"/>
  <c r="AQ1097" i="1"/>
  <c r="AQ776" i="1"/>
  <c r="AQ1189" i="1"/>
  <c r="AQ984" i="1"/>
  <c r="AQ1866" i="1"/>
  <c r="AQ2394" i="1"/>
  <c r="AQ2229" i="1"/>
  <c r="AQ1824" i="1"/>
  <c r="AQ1715" i="1"/>
  <c r="AQ2671" i="1"/>
  <c r="AQ818" i="1"/>
  <c r="AQ2677" i="1"/>
  <c r="AQ905" i="1"/>
  <c r="AQ1230" i="1"/>
  <c r="AQ842" i="1"/>
  <c r="AQ1373" i="1"/>
  <c r="AQ1529" i="1"/>
  <c r="AQ1813" i="1"/>
  <c r="AQ2140" i="1"/>
  <c r="AQ2307" i="1"/>
  <c r="AQ1810" i="1"/>
  <c r="AQ1292" i="1"/>
  <c r="AQ1006" i="1"/>
  <c r="AQ1912" i="1"/>
  <c r="AQ2114" i="1"/>
  <c r="AQ2624" i="1"/>
  <c r="AQ2305" i="1"/>
  <c r="AQ1848" i="1"/>
  <c r="AQ2138" i="1"/>
  <c r="AQ1964" i="1"/>
  <c r="AQ1624" i="1"/>
  <c r="AQ1252" i="1"/>
  <c r="AQ2116" i="1"/>
  <c r="AQ2535" i="1"/>
  <c r="AQ2361" i="1"/>
  <c r="AQ2216" i="1"/>
  <c r="AQ2401" i="1"/>
  <c r="AQ1714" i="1"/>
  <c r="AQ2480" i="1"/>
  <c r="AQ1293" i="1"/>
  <c r="AQ1387" i="1"/>
  <c r="AQ850" i="1"/>
  <c r="AQ977" i="1"/>
  <c r="AQ889" i="1"/>
  <c r="AQ994" i="1"/>
  <c r="AQ1513" i="1"/>
  <c r="AQ1599" i="1"/>
  <c r="AQ2466" i="1"/>
  <c r="AQ787" i="1"/>
  <c r="AQ1949" i="1"/>
  <c r="AQ2507" i="1"/>
  <c r="AQ1007" i="1"/>
  <c r="AQ2479" i="1"/>
  <c r="AQ970" i="1"/>
  <c r="AQ1675" i="1"/>
  <c r="AQ903" i="1"/>
  <c r="AQ1537" i="1"/>
  <c r="AQ1590" i="1"/>
  <c r="AQ2571" i="1"/>
  <c r="AQ2523" i="1"/>
  <c r="AQ2121" i="1"/>
  <c r="AQ1557" i="1"/>
  <c r="AQ1602" i="1"/>
  <c r="AQ2345" i="1"/>
  <c r="AQ2294" i="1"/>
  <c r="AQ2450" i="1"/>
  <c r="AQ2262" i="1"/>
  <c r="AQ2471" i="1"/>
  <c r="AQ2499" i="1"/>
  <c r="AQ2253" i="1"/>
  <c r="AQ2072" i="1"/>
  <c r="AQ1706" i="1"/>
  <c r="AQ1803" i="1"/>
  <c r="AQ935" i="1"/>
  <c r="AQ1878" i="1"/>
  <c r="AQ778" i="1"/>
  <c r="AQ1440" i="1"/>
  <c r="AQ788" i="1"/>
  <c r="AQ931" i="1"/>
  <c r="AQ1147" i="1"/>
  <c r="AQ2068" i="1"/>
  <c r="AQ2206" i="1"/>
  <c r="AQ803" i="1"/>
  <c r="AQ831" i="1"/>
  <c r="AQ2288" i="1"/>
  <c r="AQ920" i="1"/>
  <c r="AQ938" i="1"/>
  <c r="AQ2703" i="1"/>
  <c r="AQ761" i="1"/>
  <c r="AQ1634" i="1"/>
  <c r="AQ848" i="1"/>
  <c r="AQ911" i="1"/>
  <c r="AQ1637" i="1"/>
  <c r="AQ2655" i="1"/>
  <c r="AQ2203" i="1"/>
  <c r="AQ2289" i="1"/>
  <c r="AQ1850" i="1"/>
  <c r="AQ1798" i="1"/>
  <c r="AQ1274" i="1"/>
  <c r="AQ2391" i="1"/>
  <c r="AQ2588" i="1"/>
  <c r="AQ2240" i="1"/>
  <c r="AQ2102" i="1"/>
  <c r="AQ2137" i="1"/>
  <c r="AQ2656" i="1"/>
  <c r="AQ1763" i="1"/>
  <c r="AQ1790" i="1"/>
  <c r="AQ2340" i="1"/>
  <c r="AQ799" i="1"/>
  <c r="AQ1153" i="1"/>
  <c r="AQ2077" i="1"/>
  <c r="AQ1476" i="1"/>
  <c r="AQ1362" i="1"/>
  <c r="AQ858" i="1"/>
  <c r="AQ1108" i="1"/>
  <c r="AQ1191" i="1"/>
  <c r="AQ1719" i="1"/>
  <c r="AQ827" i="1"/>
  <c r="AQ974" i="1"/>
  <c r="AQ907" i="1"/>
  <c r="AQ1915" i="1"/>
  <c r="AQ1090" i="1"/>
  <c r="AQ833" i="1"/>
  <c r="AQ982" i="1"/>
  <c r="AQ918" i="1"/>
  <c r="AQ1146" i="1"/>
  <c r="AQ1269" i="1"/>
  <c r="AQ2542" i="1"/>
  <c r="AQ2364" i="1"/>
  <c r="AQ2238" i="1"/>
  <c r="AQ2118" i="1"/>
  <c r="AQ1369" i="1"/>
  <c r="AQ1651" i="1"/>
  <c r="AQ1919" i="1"/>
  <c r="AQ2358" i="1"/>
  <c r="AQ2302" i="1"/>
  <c r="AQ1141" i="1"/>
  <c r="AQ2333" i="1"/>
  <c r="AQ2031" i="1"/>
  <c r="AQ1875" i="1"/>
  <c r="AQ1135" i="1"/>
  <c r="AQ1900" i="1"/>
  <c r="AQ995" i="1"/>
  <c r="AQ1155" i="1"/>
  <c r="AQ1913" i="1"/>
  <c r="AQ2015" i="1"/>
  <c r="AQ1577" i="1"/>
  <c r="AQ845" i="1"/>
  <c r="AQ1211" i="1"/>
  <c r="AQ939" i="1"/>
  <c r="AQ1817" i="1"/>
  <c r="AQ1422" i="1"/>
  <c r="AQ796" i="1"/>
  <c r="AQ1170" i="1"/>
  <c r="AQ1085" i="1"/>
  <c r="AQ2298" i="1"/>
  <c r="AQ1213" i="1"/>
  <c r="AQ1224" i="1"/>
  <c r="AQ1398" i="1"/>
  <c r="AQ1014" i="1"/>
  <c r="AQ1065" i="1"/>
  <c r="AQ1683" i="1"/>
  <c r="AQ2465" i="1"/>
  <c r="AQ1854" i="1"/>
  <c r="AQ1534" i="1"/>
  <c r="AQ1708" i="1"/>
  <c r="AQ1684" i="1"/>
  <c r="AQ2264" i="1"/>
  <c r="AQ2709" i="1"/>
  <c r="AQ2357" i="1"/>
  <c r="AQ2405" i="1"/>
  <c r="AQ2704" i="1"/>
  <c r="AQ2540" i="1"/>
  <c r="AQ2259" i="1"/>
  <c r="AQ1778" i="1"/>
  <c r="AQ2292" i="1"/>
  <c r="AQ1193" i="1"/>
  <c r="AQ1467" i="1"/>
  <c r="AQ1781" i="1"/>
  <c r="AQ1027" i="1"/>
  <c r="AQ2448" i="1"/>
  <c r="AQ2470" i="1"/>
  <c r="AQ1348" i="1"/>
  <c r="AQ828" i="1"/>
  <c r="AQ891" i="1"/>
  <c r="AQ1091" i="1"/>
  <c r="AQ2276" i="1"/>
  <c r="AQ975" i="1"/>
  <c r="AQ1284" i="1"/>
  <c r="AQ1174" i="1"/>
  <c r="AQ2193" i="1"/>
  <c r="AQ1119" i="1"/>
  <c r="AQ1116" i="1"/>
  <c r="AQ1031" i="1"/>
  <c r="AQ1251" i="1"/>
  <c r="AQ1133" i="1"/>
  <c r="AQ2098" i="1"/>
  <c r="AQ2458" i="1"/>
  <c r="AQ2618" i="1"/>
  <c r="AQ1898" i="1"/>
  <c r="AQ1676" i="1"/>
  <c r="AQ1026" i="1"/>
  <c r="AQ2408" i="1"/>
  <c r="AQ2296" i="1"/>
  <c r="AQ1722" i="1"/>
  <c r="AQ2663" i="1"/>
  <c r="AQ1304" i="1"/>
  <c r="AQ1987" i="1"/>
  <c r="AQ1939" i="1"/>
  <c r="AQ1481" i="1"/>
  <c r="AQ1644" i="1"/>
  <c r="AQ1563" i="1"/>
  <c r="AQ1280" i="1"/>
  <c r="AQ2502" i="1"/>
  <c r="AQ2564" i="1"/>
  <c r="AQ2388" i="1"/>
  <c r="AQ2136" i="1"/>
  <c r="AQ959" i="1"/>
  <c r="AQ2516" i="1"/>
  <c r="AQ1544" i="1"/>
  <c r="AQ2027" i="1"/>
  <c r="AQ2199" i="1"/>
  <c r="AQ2012" i="1"/>
  <c r="AQ2615" i="1"/>
  <c r="AQ2331" i="1"/>
  <c r="AQ1457" i="1"/>
  <c r="AQ1487" i="1"/>
  <c r="AQ2132" i="1"/>
  <c r="AQ2108" i="1"/>
  <c r="AQ943" i="1"/>
  <c r="AQ1200" i="1"/>
  <c r="AQ1815" i="1"/>
  <c r="AQ1877" i="1"/>
  <c r="AQ2683" i="1"/>
  <c r="AQ2633" i="1"/>
  <c r="AQ1227" i="1"/>
  <c r="AQ2617" i="1"/>
  <c r="AQ1545" i="1"/>
  <c r="AQ2109" i="1"/>
  <c r="AQ2285" i="1"/>
  <c r="AQ2411" i="1"/>
  <c r="AQ2724" i="1"/>
  <c r="AQ1959" i="1"/>
  <c r="AQ1368" i="1"/>
  <c r="AQ1244" i="1"/>
  <c r="AQ2200" i="1"/>
  <c r="AQ2319" i="1"/>
  <c r="AQ862" i="1"/>
  <c r="AQ934" i="1"/>
  <c r="AQ1579" i="1"/>
  <c r="AQ2286" i="1"/>
  <c r="AQ1633" i="1"/>
  <c r="AQ2695" i="1"/>
  <c r="AQ759" i="1"/>
  <c r="AQ985" i="1"/>
  <c r="AQ2603" i="1"/>
  <c r="AQ1493" i="1"/>
  <c r="AQ1984" i="1"/>
  <c r="AQ2503" i="1"/>
  <c r="AQ2748" i="1"/>
  <c r="AQ2081" i="1"/>
  <c r="AQ2097" i="1"/>
  <c r="AQ1928" i="1"/>
  <c r="AQ1333" i="1"/>
  <c r="AQ2528" i="1"/>
  <c r="AQ2658" i="1"/>
  <c r="AQ819" i="1"/>
  <c r="AQ1323" i="1"/>
  <c r="AQ997" i="1"/>
  <c r="AQ1070" i="1"/>
  <c r="AQ2086" i="1"/>
  <c r="AQ2630" i="1"/>
  <c r="AQ2599" i="1"/>
  <c r="AQ2198" i="1"/>
  <c r="AQ863" i="1"/>
  <c r="AQ1490" i="1"/>
  <c r="AQ1028" i="1"/>
  <c r="AQ2308" i="1"/>
  <c r="AQ1406" i="1"/>
  <c r="AQ2002" i="1"/>
  <c r="AQ2208" i="1"/>
  <c r="AQ2082" i="1"/>
  <c r="AQ2362" i="1"/>
  <c r="AQ1731" i="1"/>
  <c r="AQ1241" i="1"/>
  <c r="AQ1399" i="1"/>
  <c r="AQ1832" i="1"/>
  <c r="AQ2729" i="1"/>
  <c r="AQ757" i="1"/>
  <c r="AQ1037" i="1"/>
  <c r="AQ1175" i="1"/>
  <c r="AQ1258" i="1"/>
  <c r="AQ2342" i="1"/>
  <c r="AQ2744" i="1"/>
  <c r="AQ2560" i="1"/>
  <c r="AQ1237" i="1"/>
  <c r="AQ2513" i="1"/>
  <c r="AQ993" i="1"/>
  <c r="AQ2164" i="1"/>
  <c r="AQ2496" i="1"/>
  <c r="AQ2194" i="1"/>
  <c r="AQ1861" i="1"/>
  <c r="AQ1604" i="1"/>
  <c r="AQ1350" i="1"/>
  <c r="AQ895" i="1"/>
  <c r="AQ2271" i="1"/>
  <c r="AQ2723" i="1"/>
  <c r="AQ2632" i="1"/>
  <c r="AQ1030" i="1"/>
  <c r="AQ1382" i="1"/>
  <c r="AQ1663" i="1"/>
  <c r="AQ2163" i="1"/>
  <c r="AQ2557" i="1"/>
  <c r="AQ2698" i="1"/>
  <c r="AQ2261" i="1"/>
  <c r="AQ837" i="1"/>
  <c r="AQ1831" i="1"/>
  <c r="AQ2467" i="1"/>
  <c r="AQ2678" i="1"/>
  <c r="AQ1926" i="1"/>
  <c r="AQ945" i="1"/>
  <c r="AQ774" i="1"/>
  <c r="AQ1386" i="1"/>
  <c r="AQ2155" i="1"/>
  <c r="AQ789" i="1"/>
  <c r="AQ812" i="1"/>
  <c r="AQ980" i="1"/>
  <c r="AQ1623" i="1"/>
  <c r="AQ1770" i="1"/>
  <c r="AQ2437" i="1"/>
  <c r="AQ2279" i="1"/>
  <c r="AQ2054" i="1"/>
  <c r="AQ1552" i="1"/>
  <c r="AQ1181" i="1"/>
  <c r="AQ2152" i="1"/>
  <c r="AQ2019" i="1"/>
  <c r="AQ1220" i="1"/>
  <c r="AQ2341" i="1"/>
  <c r="AQ2720" i="1"/>
  <c r="AQ1503" i="1"/>
  <c r="AQ2645" i="1"/>
  <c r="AQ1833" i="1"/>
  <c r="AQ1696" i="1"/>
  <c r="AQ1286" i="1"/>
  <c r="AQ1802" i="1"/>
  <c r="AQ2706" i="1"/>
  <c r="AQ851" i="1"/>
  <c r="AQ1341" i="1"/>
  <c r="AQ1371" i="1"/>
  <c r="AQ1583" i="1"/>
  <c r="AQ1488" i="1"/>
  <c r="AQ2380" i="1"/>
  <c r="AQ2489" i="1"/>
  <c r="AQ2659" i="1"/>
  <c r="AQ1365" i="1"/>
  <c r="AQ2346" i="1"/>
  <c r="AQ2107" i="1"/>
  <c r="AQ2559" i="1"/>
  <c r="AQ1973" i="1"/>
  <c r="AQ1054" i="1"/>
  <c r="AQ1046" i="1"/>
  <c r="AQ1629" i="1"/>
  <c r="AQ2440" i="1"/>
  <c r="AQ815" i="1"/>
  <c r="AQ1072" i="1"/>
  <c r="AQ1448" i="1"/>
  <c r="AQ1857" i="1"/>
  <c r="AQ1605" i="1"/>
  <c r="AQ2399" i="1"/>
  <c r="AQ2387" i="1"/>
  <c r="AQ2248" i="1"/>
  <c r="AQ1811" i="1"/>
  <c r="AQ2363" i="1"/>
  <c r="AQ2210" i="1"/>
  <c r="AQ1176" i="1"/>
  <c r="AQ2041" i="1"/>
  <c r="AQ1847" i="1"/>
  <c r="AQ1162" i="1"/>
  <c r="AQ1871" i="1"/>
  <c r="AQ1578" i="1"/>
  <c r="AQ1492" i="1"/>
  <c r="AQ1555" i="1"/>
  <c r="AQ2715" i="1"/>
  <c r="AQ2576" i="1"/>
  <c r="AQ810" i="1"/>
  <c r="AQ971" i="1"/>
  <c r="AQ1021" i="1"/>
  <c r="AQ1801" i="1"/>
  <c r="AQ2139" i="1"/>
  <c r="AQ2749" i="1"/>
  <c r="AQ1073" i="1"/>
  <c r="AQ1986" i="1"/>
  <c r="AQ936" i="1"/>
  <c r="AQ807" i="1"/>
  <c r="AQ1572" i="1"/>
  <c r="AQ2030" i="1"/>
  <c r="AQ2660" i="1"/>
  <c r="AQ2647" i="1"/>
  <c r="AQ2235" i="1"/>
  <c r="AQ2475" i="1"/>
  <c r="AQ2239" i="1"/>
  <c r="AQ2249" i="1"/>
  <c r="AQ1264" i="1"/>
  <c r="AQ1836" i="1"/>
  <c r="AQ2320" i="1"/>
  <c r="AQ765" i="1"/>
  <c r="AQ806" i="1"/>
  <c r="AQ927" i="1"/>
  <c r="AQ1407" i="1"/>
  <c r="AQ1177" i="1"/>
  <c r="AQ1206" i="1"/>
  <c r="AQ1844" i="1"/>
  <c r="AQ1670" i="1"/>
  <c r="AQ1531" i="1"/>
  <c r="AQ1910" i="1"/>
  <c r="AQ2256" i="1"/>
  <c r="AQ2602" i="1"/>
  <c r="AQ2711" i="1"/>
  <c r="AQ1709" i="1"/>
  <c r="AQ1413" i="1"/>
  <c r="AQ1668" i="1"/>
  <c r="AQ1988" i="1"/>
  <c r="AQ869" i="1"/>
  <c r="AQ973" i="1"/>
  <c r="AQ1587" i="1"/>
  <c r="AQ2094" i="1"/>
  <c r="AQ2594" i="1"/>
  <c r="AQ2600" i="1"/>
  <c r="AQ1392" i="1"/>
  <c r="AQ795" i="1"/>
  <c r="AQ915" i="1"/>
  <c r="AQ2038" i="1"/>
  <c r="AQ2272" i="1"/>
  <c r="AQ2482" i="1"/>
  <c r="AQ877" i="1"/>
  <c r="AQ1202" i="1"/>
  <c r="AQ1853" i="1"/>
  <c r="AQ770" i="1"/>
  <c r="AQ856" i="1"/>
  <c r="AQ1019" i="1"/>
  <c r="AQ1321" i="1"/>
  <c r="AQ1901" i="1"/>
  <c r="AQ2752" i="1"/>
  <c r="AQ2171" i="1"/>
  <c r="AQ2313" i="1"/>
  <c r="AQ1723" i="1"/>
  <c r="AQ1352" i="1"/>
  <c r="AQ2593" i="1"/>
  <c r="AQ2567" i="1"/>
  <c r="AQ1840" i="1"/>
  <c r="AQ1882" i="1"/>
  <c r="AQ1266" i="1"/>
  <c r="AQ2684" i="1"/>
  <c r="AQ1976" i="1"/>
  <c r="AQ1816" i="1"/>
  <c r="AQ1616" i="1"/>
  <c r="AQ1325" i="1"/>
  <c r="AQ1144" i="1"/>
  <c r="AQ1805" i="1"/>
  <c r="AQ1326" i="1"/>
  <c r="AQ2052" i="1"/>
  <c r="AQ1957" i="1"/>
  <c r="AQ2463" i="1"/>
  <c r="AQ1937" i="1"/>
  <c r="AQ2355" i="1"/>
  <c r="AQ2284" i="1"/>
  <c r="AQ1692" i="1"/>
  <c r="AQ1385" i="1"/>
  <c r="AQ2087" i="1"/>
  <c r="AQ1613" i="1"/>
  <c r="AQ875" i="1"/>
  <c r="AQ996" i="1"/>
  <c r="AQ1699" i="1"/>
  <c r="AQ1753" i="1"/>
  <c r="AQ2575" i="1"/>
  <c r="AQ2083" i="1"/>
  <c r="AQ986" i="1"/>
  <c r="AQ2665" i="1"/>
  <c r="AQ838" i="1"/>
  <c r="AQ1779" i="1"/>
  <c r="AQ1858" i="1"/>
  <c r="AQ2029" i="1"/>
  <c r="AQ2686" i="1"/>
  <c r="AQ2009" i="1"/>
  <c r="AQ2733" i="1"/>
  <c r="AQ2204" i="1"/>
  <c r="AQ2225" i="1"/>
  <c r="AQ940" i="1"/>
  <c r="AQ1661" i="1"/>
  <c r="AQ2590" i="1"/>
  <c r="AQ900" i="1"/>
  <c r="AQ1400" i="1"/>
  <c r="AQ1261" i="1"/>
  <c r="AQ2014" i="1"/>
  <c r="AQ2370" i="1"/>
  <c r="AQ1757" i="1"/>
  <c r="AQ1272" i="1"/>
  <c r="AQ2033" i="1"/>
  <c r="AQ2657" i="1"/>
  <c r="AQ798" i="1"/>
  <c r="AQ989" i="1"/>
  <c r="AQ2360" i="1"/>
  <c r="AQ962" i="1"/>
  <c r="AQ1212" i="1"/>
  <c r="AQ2143" i="1"/>
  <c r="AQ2498" i="1"/>
  <c r="AQ2718" i="1"/>
  <c r="AQ1849" i="1"/>
  <c r="AQ1580" i="1"/>
  <c r="AQ2608" i="1"/>
  <c r="AQ1771" i="1"/>
  <c r="AQ2717" i="1"/>
  <c r="AQ1970" i="1"/>
  <c r="AQ1725" i="1"/>
  <c r="AQ1240" i="1"/>
  <c r="AQ2550" i="1"/>
  <c r="AQ2385" i="1"/>
  <c r="AQ1554" i="1"/>
  <c r="AQ1834" i="1"/>
  <c r="AQ1208" i="1"/>
  <c r="AQ2692" i="1"/>
  <c r="AQ2410" i="1"/>
  <c r="AQ2373" i="1"/>
  <c r="AQ1738" i="1"/>
  <c r="AQ1393" i="1"/>
  <c r="AQ2059" i="1"/>
  <c r="AQ2040" i="1"/>
  <c r="AQ1992" i="1"/>
  <c r="AQ2231" i="1"/>
  <c r="AQ1136" i="1"/>
  <c r="AQ2381" i="1"/>
  <c r="AQ852" i="1"/>
  <c r="AQ1132" i="1"/>
  <c r="AQ965" i="1"/>
  <c r="AQ1645" i="1"/>
  <c r="AQ1717" i="1"/>
  <c r="AQ2053" i="1"/>
  <c r="AQ2084" i="1"/>
  <c r="AQ2537" i="1"/>
  <c r="AQ2454" i="1"/>
  <c r="AQ2640" i="1"/>
  <c r="AQ2043" i="1"/>
  <c r="AQ1081" i="1"/>
  <c r="AQ1039" i="1"/>
  <c r="AQ2549" i="1"/>
  <c r="AQ2252" i="1"/>
  <c r="AQ2269" i="1"/>
  <c r="AQ1137" i="1"/>
  <c r="AQ1828" i="1"/>
  <c r="AQ2710" i="1"/>
  <c r="AQ1165" i="1"/>
  <c r="AQ937" i="1"/>
  <c r="AQ1610" i="1"/>
  <c r="AQ1678" i="1"/>
  <c r="AQ1524" i="1"/>
  <c r="AQ1835" i="1"/>
  <c r="AQ2417" i="1"/>
  <c r="AQ2412" i="1"/>
  <c r="AQ1942" i="1"/>
  <c r="AQ2446" i="1"/>
  <c r="AQ1404" i="1"/>
  <c r="AQ878" i="1"/>
  <c r="AQ990" i="1"/>
  <c r="AQ1812" i="1"/>
  <c r="AQ859" i="1"/>
  <c r="AQ1260" i="1"/>
  <c r="AQ1925" i="1"/>
  <c r="AQ2492" i="1"/>
  <c r="AQ2055" i="1"/>
  <c r="AQ2135" i="1"/>
  <c r="AQ1720" i="1"/>
  <c r="AQ2751" i="1"/>
  <c r="AQ2228" i="1"/>
  <c r="AQ2424" i="1"/>
  <c r="AQ2183" i="1"/>
  <c r="AQ1569" i="1"/>
  <c r="AQ2690" i="1"/>
  <c r="AQ2128" i="1"/>
  <c r="AQ2359" i="1"/>
  <c r="AQ2022" i="1"/>
  <c r="AQ1504" i="1"/>
  <c r="AQ1115" i="1"/>
  <c r="AQ2732" i="1"/>
  <c r="AQ1876" i="1"/>
  <c r="AQ2154" i="1"/>
  <c r="AQ1225" i="1"/>
  <c r="AQ1528" i="1"/>
  <c r="AQ2365" i="1"/>
  <c r="AQ2257" i="1"/>
  <c r="AQ2311" i="1"/>
  <c r="AQ1521" i="1"/>
  <c r="AQ1166" i="1"/>
  <c r="AQ2566" i="1"/>
  <c r="AQ860" i="1"/>
  <c r="AQ1123" i="1"/>
  <c r="AQ1573" i="1"/>
  <c r="AQ1199" i="1"/>
  <c r="AQ1917" i="1"/>
  <c r="AQ2429" i="1"/>
  <c r="AQ2584" i="1"/>
  <c r="AQ2273" i="1"/>
  <c r="AQ2612" i="1"/>
  <c r="AQ2156" i="1"/>
  <c r="AQ2201" i="1"/>
  <c r="AQ1167" i="1"/>
  <c r="AQ1313" i="1"/>
  <c r="AQ2661" i="1"/>
  <c r="AQ1242" i="1"/>
  <c r="AQ1793" i="1"/>
  <c r="AQ2142" i="1"/>
  <c r="AQ1489" i="1"/>
  <c r="AQ2650" i="1"/>
  <c r="AQ1424" i="1"/>
  <c r="AQ1049" i="1"/>
  <c r="AQ1796" i="1"/>
  <c r="AQ1743" i="1"/>
  <c r="AQ2534" i="1"/>
  <c r="AQ2682" i="1"/>
  <c r="AQ2688" i="1"/>
  <c r="AQ1384" i="1"/>
  <c r="AQ2495" i="1"/>
  <c r="AQ1638" i="1"/>
  <c r="AQ864" i="1"/>
  <c r="AQ1299" i="1"/>
  <c r="AQ2003" i="1"/>
  <c r="AQ1367" i="1"/>
  <c r="AQ1330" i="1"/>
  <c r="AQ1993" i="1"/>
  <c r="AQ2635" i="1"/>
  <c r="AQ2459" i="1"/>
  <c r="AQ1726" i="1"/>
  <c r="AQ1532" i="1"/>
  <c r="AQ2547" i="1"/>
  <c r="AQ2595" i="1"/>
  <c r="AQ1889" i="1"/>
  <c r="AQ2088" i="1"/>
  <c r="AQ1565" i="1"/>
  <c r="AQ2212" i="1"/>
  <c r="AQ2174" i="1"/>
  <c r="AQ2018" i="1"/>
  <c r="AQ1868" i="1"/>
  <c r="AQ1538" i="1"/>
  <c r="AQ2061" i="1"/>
  <c r="AQ2303" i="1"/>
  <c r="AQ2646" i="1"/>
  <c r="AQ2122" i="1"/>
  <c r="AQ2004" i="1"/>
  <c r="AQ1432" i="1"/>
  <c r="AQ2591" i="1"/>
  <c r="AQ1821" i="1"/>
  <c r="AQ1946" i="1"/>
  <c r="AQ2166" i="1"/>
  <c r="AQ1381" i="1"/>
  <c r="AQ2104" i="1"/>
  <c r="AQ855" i="1"/>
  <c r="AQ865" i="1"/>
  <c r="AQ881" i="1"/>
  <c r="AQ1022" i="1"/>
  <c r="AQ1896" i="1"/>
  <c r="AQ2074" i="1"/>
  <c r="AQ2085" i="1"/>
  <c r="AQ1783" i="1"/>
  <c r="AQ1596" i="1"/>
  <c r="AQ1571" i="1"/>
  <c r="AQ1680" i="1"/>
  <c r="AQ1820" i="1"/>
  <c r="AQ1672" i="1"/>
  <c r="AQ1271" i="1"/>
  <c r="AQ2544" i="1"/>
  <c r="AQ2573" i="1"/>
  <c r="AQ2024" i="1"/>
  <c r="AQ1852" i="1"/>
  <c r="AQ1188" i="1"/>
  <c r="AQ2705" i="1"/>
  <c r="AQ1597" i="1"/>
  <c r="AQ1639" i="1"/>
  <c r="AQ1872" i="1"/>
  <c r="AQ2297" i="1"/>
  <c r="AQ2672" i="1"/>
  <c r="AQ2178" i="1"/>
  <c r="AQ1625" i="1"/>
  <c r="AQ1656" i="1"/>
  <c r="AQ1922" i="1"/>
  <c r="AQ1619" i="1"/>
  <c r="AQ2491" i="1"/>
  <c r="AQ2258" i="1"/>
  <c r="AQ1748" i="1"/>
  <c r="AQ1581" i="1"/>
  <c r="AQ2648" i="1"/>
  <c r="AQ1797" i="1"/>
  <c r="AQ1606" i="1"/>
  <c r="AQ1273" i="1"/>
  <c r="AQ2609" i="1"/>
  <c r="AQ2093" i="1"/>
  <c r="AQ1932" i="1"/>
  <c r="AQ2697" i="1"/>
  <c r="AQ1059" i="1"/>
  <c r="AQ983" i="1"/>
  <c r="AQ1419" i="1"/>
  <c r="AQ1456" i="1"/>
  <c r="AQ2005" i="1"/>
  <c r="AQ2707" i="1"/>
  <c r="AQ2563" i="1"/>
  <c r="AQ2148" i="1"/>
  <c r="AQ1466" i="1"/>
  <c r="AQ1324" i="1"/>
  <c r="AQ2347" i="1"/>
  <c r="AQ2500" i="1"/>
  <c r="AQ1769" i="1"/>
  <c r="AQ1433" i="1"/>
  <c r="AQ2562" i="1"/>
  <c r="AQ1426" i="1"/>
  <c r="AQ2133" i="1"/>
  <c r="AQ2740" i="1"/>
  <c r="AQ2508" i="1"/>
  <c r="AQ2190" i="1"/>
  <c r="AQ1851" i="1"/>
  <c r="AQ1822" i="1"/>
  <c r="AQ1366" i="1"/>
  <c r="AQ1125" i="1"/>
  <c r="AQ2348" i="1"/>
  <c r="AQ2727" i="1"/>
  <c r="AQ2290" i="1"/>
  <c r="AQ894" i="1"/>
  <c r="AQ1789" i="1"/>
  <c r="AQ928" i="1"/>
  <c r="AQ1630" i="1"/>
  <c r="AQ1955" i="1"/>
  <c r="AQ2315" i="1"/>
  <c r="AQ2616" i="1"/>
  <c r="AQ1855" i="1"/>
  <c r="AQ2579" i="1"/>
  <c r="AQ1315" i="1"/>
  <c r="AQ2134" i="1"/>
  <c r="AQ978" i="1"/>
  <c r="AQ1972" i="1"/>
  <c r="AQ2546" i="1"/>
  <c r="AQ2036" i="1"/>
  <c r="AQ2580" i="1"/>
  <c r="AQ2070" i="1"/>
  <c r="AQ2349" i="1"/>
  <c r="AQ1540" i="1"/>
  <c r="AQ1640" i="1"/>
  <c r="AQ2738" i="1"/>
  <c r="AQ1593" i="1"/>
  <c r="AQ1134" i="1"/>
  <c r="AQ2664" i="1"/>
  <c r="AQ1229" i="1"/>
  <c r="AQ1659" i="1"/>
  <c r="AQ2433" i="1"/>
  <c r="AQ1435" i="1"/>
  <c r="AQ2397" i="1"/>
  <c r="AQ2685" i="1"/>
  <c r="AQ1940" i="1"/>
  <c r="AQ2170" i="1"/>
  <c r="AQ2432" i="1"/>
  <c r="AQ1017" i="1"/>
  <c r="AQ1843" i="1"/>
  <c r="AQ2375" i="1"/>
  <c r="AQ1646" i="1"/>
  <c r="AQ2742" i="1"/>
  <c r="AQ2131" i="1"/>
  <c r="AQ1716" i="1"/>
  <c r="AQ926" i="1"/>
  <c r="AQ1890" i="1"/>
  <c r="AQ2175" i="1"/>
  <c r="AQ1417" i="1"/>
  <c r="AQ2585" i="1"/>
  <c r="AQ2233" i="1"/>
  <c r="AQ2327" i="1"/>
  <c r="AQ2224" i="1"/>
  <c r="AQ1401" i="1"/>
  <c r="AQ2368" i="1"/>
  <c r="AQ1204" i="1"/>
  <c r="AQ2415" i="1"/>
  <c r="AQ910" i="1"/>
  <c r="AQ1947" i="1"/>
  <c r="AQ2504" i="1"/>
  <c r="AQ1703" i="1"/>
  <c r="AQ1772" i="1"/>
  <c r="AQ1126" i="1"/>
  <c r="AQ963" i="1"/>
  <c r="AQ1914" i="1"/>
  <c r="AQ801" i="1"/>
  <c r="AQ1143" i="1"/>
  <c r="AQ1342" i="1"/>
  <c r="AQ1777" i="1"/>
  <c r="AQ2461" i="1"/>
  <c r="AQ2568" i="1"/>
  <c r="AQ1806" i="1"/>
  <c r="AQ1775" i="1"/>
  <c r="AQ2301" i="1"/>
  <c r="AQ1994" i="1"/>
  <c r="AQ2046" i="1"/>
  <c r="AQ1183" i="1"/>
  <c r="AQ1642" i="1"/>
  <c r="AQ2221" i="1"/>
  <c r="AQ2587" i="1"/>
  <c r="AQ1516" i="1"/>
  <c r="AQ1941" i="1"/>
  <c r="AQ2702" i="1"/>
  <c r="AQ1307" i="1"/>
  <c r="AQ1446" i="1"/>
  <c r="AQ1100" i="1"/>
  <c r="AQ2464" i="1"/>
  <c r="AQ1449" i="1"/>
  <c r="AQ1995" i="1"/>
  <c r="AQ1192" i="1"/>
  <c r="AQ2462" i="1"/>
  <c r="AQ2268" i="1"/>
  <c r="AQ2435" i="1"/>
  <c r="AQ1887" i="1"/>
  <c r="AQ2570" i="1"/>
  <c r="AQ1556" i="1"/>
  <c r="AQ1918" i="1"/>
  <c r="AQ2255" i="1"/>
  <c r="AQ1298" i="1"/>
  <c r="AQ2626" i="1"/>
  <c r="AQ1924" i="1"/>
  <c r="AQ1306" i="1"/>
  <c r="AQ1308" i="1"/>
  <c r="AQ1499" i="1"/>
  <c r="AQ2649" i="1"/>
  <c r="AQ2699" i="1"/>
  <c r="AQ1567" i="1"/>
  <c r="AQ2167" i="1"/>
  <c r="AQ1677" i="1"/>
  <c r="AQ1462" i="1"/>
  <c r="AQ1664" i="1"/>
  <c r="AQ2025" i="1"/>
  <c r="AQ2125" i="1"/>
  <c r="AQ2023" i="1"/>
  <c r="AQ1585" i="1"/>
  <c r="AQ2066" i="1"/>
  <c r="AQ843" i="1"/>
  <c r="AQ2291" i="1"/>
  <c r="AQ2731" i="1"/>
  <c r="AQ1791" i="1"/>
  <c r="AQ893" i="1"/>
  <c r="AQ1412" i="1"/>
  <c r="AQ1933" i="1"/>
  <c r="AQ782" i="1"/>
  <c r="AQ1236" i="1"/>
  <c r="AQ1388" i="1"/>
  <c r="AQ1891" i="1"/>
  <c r="AQ2217" i="1"/>
  <c r="AQ2124" i="1"/>
  <c r="AQ1818" i="1"/>
  <c r="AQ1198" i="1"/>
  <c r="AQ2419" i="1"/>
  <c r="AQ2243" i="1"/>
  <c r="AQ2071" i="1"/>
  <c r="AQ1799" i="1"/>
  <c r="AQ1497" i="1"/>
  <c r="AQ2730" i="1"/>
  <c r="AQ1839" i="1"/>
  <c r="AQ1899" i="1"/>
  <c r="AQ1459" i="1"/>
  <c r="AQ1437" i="1"/>
  <c r="AQ2522" i="1"/>
  <c r="AQ2734" i="1"/>
  <c r="AQ2275" i="1"/>
  <c r="AQ1691" i="1"/>
  <c r="AQ1442" i="1"/>
  <c r="AQ1288" i="1"/>
  <c r="AQ2113" i="1"/>
  <c r="AQ2529" i="1"/>
  <c r="AQ1259" i="1"/>
  <c r="AQ1403" i="1"/>
  <c r="AQ1461" i="1"/>
  <c r="AQ2553" i="1"/>
  <c r="AQ1131" i="1"/>
  <c r="AQ1053" i="1"/>
  <c r="AQ1074" i="1"/>
  <c r="AQ1686" i="1"/>
  <c r="AQ1943" i="1"/>
  <c r="AQ1666" i="1"/>
  <c r="AQ2693" i="1"/>
  <c r="AQ2700" i="1"/>
  <c r="AQ2445" i="1"/>
  <c r="AQ1660" i="1"/>
  <c r="AQ1439" i="1"/>
  <c r="AQ2708" i="1"/>
  <c r="AQ2634" i="1"/>
  <c r="AQ2147" i="1"/>
  <c r="AQ2042" i="1"/>
  <c r="AQ1718" i="1"/>
  <c r="AQ890" i="1"/>
  <c r="AQ2214" i="1"/>
  <c r="AQ1253" i="1"/>
  <c r="AQ1311" i="1"/>
  <c r="AQ2372" i="1"/>
  <c r="AQ1800" i="1"/>
  <c r="AQ2400" i="1"/>
  <c r="AQ2187" i="1"/>
  <c r="AQ2631" i="1"/>
  <c r="AQ2754" i="1"/>
  <c r="AQ1694" i="1"/>
  <c r="AQ2141" i="1"/>
  <c r="AQ1104" i="1"/>
  <c r="AQ1929" i="1"/>
  <c r="AQ1895" i="1"/>
  <c r="AQ2669" i="1"/>
  <c r="AQ953" i="1"/>
  <c r="AQ2026" i="1"/>
  <c r="AQ2472" i="1"/>
  <c r="AQ2115" i="1"/>
  <c r="AQ2165" i="1"/>
  <c r="AQ2184" i="1"/>
  <c r="AQ1609" i="1"/>
  <c r="AQ2625" i="1"/>
  <c r="AQ1774" i="1"/>
  <c r="AQ2422" i="1"/>
  <c r="AQ1086" i="1"/>
  <c r="AQ2460" i="1"/>
  <c r="AQ1766" i="1"/>
  <c r="AQ2126" i="1"/>
  <c r="AQ1883" i="1"/>
  <c r="AQ1907" i="1"/>
  <c r="AQ1601" i="1"/>
  <c r="AQ2162" i="1"/>
  <c r="AQ1277" i="1"/>
  <c r="AQ1514" i="1"/>
  <c r="AQ887" i="1"/>
  <c r="AQ2157" i="1"/>
  <c r="AQ2000" i="1"/>
  <c r="AQ1496" i="1"/>
  <c r="AQ923" i="1"/>
  <c r="AQ2367" i="1"/>
  <c r="AQ1641" i="1"/>
  <c r="AQ1102" i="1"/>
  <c r="AQ1756" i="1"/>
  <c r="AQ2532" i="1"/>
  <c r="AQ2371" i="1"/>
  <c r="AQ1956" i="1"/>
  <c r="AQ1498" i="1"/>
  <c r="AQ2280" i="1"/>
  <c r="AQ790" i="1"/>
  <c r="AQ2505" i="1"/>
  <c r="AQ2013" i="1"/>
  <c r="AQ2039" i="1"/>
  <c r="AQ987" i="1"/>
  <c r="AQ1314" i="1"/>
  <c r="AQ1767" i="1"/>
  <c r="AQ846" i="1"/>
  <c r="AQ1112" i="1"/>
  <c r="AQ1594" i="1"/>
  <c r="AQ2073" i="1"/>
  <c r="AQ2552" i="1"/>
  <c r="AQ2078" i="1"/>
  <c r="AQ1807" i="1"/>
  <c r="AQ1786" i="1"/>
  <c r="AQ1961" i="1"/>
  <c r="AQ2304" i="1"/>
  <c r="AQ2266" i="1"/>
  <c r="AQ1535" i="1"/>
  <c r="AQ1689" i="1"/>
  <c r="AQ2689" i="1"/>
  <c r="AQ2006" i="1"/>
  <c r="AQ2160" i="1"/>
  <c r="AQ1741" i="1"/>
  <c r="AQ1588" i="1"/>
  <c r="AQ2176" i="1"/>
  <c r="AQ2526" i="1"/>
  <c r="AQ2712" i="1"/>
  <c r="AQ1911" i="1"/>
  <c r="AQ1479" i="1"/>
  <c r="AQ1526" i="1"/>
  <c r="AQ2721" i="1"/>
  <c r="AQ2188" i="1"/>
  <c r="AQ1586" i="1"/>
  <c r="AQ1332" i="1"/>
  <c r="AQ1154" i="1"/>
  <c r="AQ2687" i="1"/>
  <c r="AQ882" i="1"/>
  <c r="AQ1180" i="1"/>
  <c r="AQ1117" i="1"/>
  <c r="AQ1451" i="1"/>
  <c r="AQ1169" i="1"/>
  <c r="AQ1845" i="1"/>
  <c r="AQ2474" i="1"/>
  <c r="AQ1782" i="1"/>
  <c r="AQ2421" i="1"/>
  <c r="AQ1968" i="1"/>
  <c r="AQ2196" i="1"/>
  <c r="AQ1643" i="1"/>
  <c r="AQ1297" i="1"/>
  <c r="AQ2451" i="1"/>
  <c r="AQ2639" i="1"/>
  <c r="AQ1653" i="1"/>
  <c r="AQ1856" i="1"/>
  <c r="AQ1390" i="1"/>
  <c r="AQ2737" i="1"/>
  <c r="AQ1223" i="1"/>
  <c r="AQ1281" i="1"/>
  <c r="AQ1707" i="1"/>
  <c r="AQ1353" i="1"/>
  <c r="AQ2527" i="1"/>
  <c r="AQ1685" i="1"/>
  <c r="AQ2404" i="1"/>
  <c r="AQ2406" i="1"/>
  <c r="AQ1974" i="1"/>
  <c r="AQ1785" i="1"/>
  <c r="AQ1171" i="1"/>
  <c r="AQ2473" i="1"/>
  <c r="AQ1231" i="1"/>
  <c r="AQ1971" i="1"/>
  <c r="AQ1474" i="1"/>
  <c r="AQ2103" i="1"/>
  <c r="AQ1739" i="1"/>
  <c r="AQ1657" i="1"/>
  <c r="AQ2714" i="1"/>
  <c r="AQ1159" i="1"/>
  <c r="AQ1960" i="1"/>
  <c r="AQ1700" i="1"/>
  <c r="AQ1721" i="1"/>
  <c r="AQ1808" i="1"/>
  <c r="AQ1551" i="1"/>
  <c r="AQ2416" i="1"/>
  <c r="AQ1649" i="1"/>
  <c r="AQ1425" i="1"/>
  <c r="AQ1809" i="1"/>
  <c r="AQ1109" i="1"/>
  <c r="AQ957" i="1"/>
  <c r="AQ2123" i="1"/>
  <c r="AQ844" i="1"/>
  <c r="AQ1256" i="1"/>
  <c r="AQ2541" i="1"/>
  <c r="AQ2747" i="1"/>
  <c r="AQ2452" i="1"/>
  <c r="AQ885" i="1"/>
  <c r="AQ2641" i="1"/>
  <c r="AQ1679" i="1"/>
  <c r="AQ1869" i="1"/>
  <c r="AQ1414" i="1"/>
  <c r="AQ2628" i="1"/>
  <c r="AQ1589" i="1"/>
  <c r="AQ1203" i="1"/>
  <c r="AQ1936" i="1"/>
  <c r="AQ1841" i="1"/>
  <c r="AQ762" i="1"/>
  <c r="AQ1954" i="1"/>
  <c r="AQ2339" i="1"/>
  <c r="AQ1009" i="1"/>
  <c r="AQ1460" i="1"/>
  <c r="AQ1736" i="1"/>
  <c r="AQ792" i="1"/>
  <c r="AQ1319" i="1"/>
  <c r="AQ1275" i="1"/>
  <c r="AQ2197" i="1"/>
  <c r="AQ1819" i="1"/>
  <c r="AQ2287" i="1"/>
  <c r="AQ2117" i="1"/>
  <c r="AQ914" i="1"/>
  <c r="AQ2713" i="1"/>
  <c r="AQ2619" i="1"/>
  <c r="AQ2010" i="1"/>
  <c r="AQ1795" i="1"/>
  <c r="AQ1103" i="1"/>
  <c r="AQ2577" i="1"/>
  <c r="AQ2189" i="1"/>
  <c r="AQ2392" i="1"/>
  <c r="AQ1267" i="1"/>
  <c r="AQ1468" i="1"/>
  <c r="AQ2583" i="1"/>
  <c r="AQ2090" i="1"/>
  <c r="AQ2299" i="1"/>
  <c r="AQ1916" i="1"/>
  <c r="AQ1420" i="1"/>
  <c r="AQ1279" i="1"/>
  <c r="AQ2675" i="1"/>
  <c r="AQ1730" i="1"/>
  <c r="AQ1904" i="1"/>
  <c r="AQ1445" i="1"/>
  <c r="AQ960" i="1"/>
  <c r="AQ2337" i="1"/>
  <c r="AQ2185" i="1"/>
  <c r="AQ1667" i="1"/>
  <c r="AQ1427" i="1"/>
  <c r="AQ1814" i="1"/>
  <c r="AQ1234" i="1"/>
  <c r="AQ2105" i="1"/>
  <c r="AQ1295" i="1"/>
  <c r="AQ1981" i="1"/>
  <c r="AQ2525" i="1"/>
  <c r="AQ1145" i="1"/>
  <c r="AQ2321" i="1"/>
  <c r="AQ1758" i="1"/>
  <c r="AQ2336" i="1"/>
  <c r="AQ2483" i="1"/>
  <c r="AQ2047" i="1"/>
  <c r="AQ1494" i="1"/>
  <c r="AQ2295" i="1"/>
  <c r="AQ2436" i="1"/>
  <c r="AQ1710" i="1"/>
  <c r="AQ2075" i="1"/>
  <c r="AQ2270" i="1"/>
  <c r="AQ2610" i="1"/>
  <c r="AQ766" i="1"/>
  <c r="AQ2281" i="1"/>
  <c r="AQ2586" i="1"/>
  <c r="AQ1004" i="1"/>
  <c r="AQ1042" i="1"/>
  <c r="AQ768" i="1"/>
  <c r="AQ1045" i="1"/>
  <c r="AQ1655" i="1"/>
  <c r="AQ2058" i="1"/>
  <c r="AQ2293" i="1"/>
  <c r="AQ1520" i="1"/>
  <c r="AQ1673" i="1"/>
  <c r="AQ1337" i="1"/>
  <c r="AQ2509" i="1"/>
  <c r="AQ2130" i="1"/>
  <c r="AQ2209" i="1"/>
  <c r="AQ1762" i="1"/>
  <c r="AQ1344" i="1"/>
  <c r="AQ2493" i="1"/>
  <c r="AQ2423" i="1"/>
  <c r="AQ2192" i="1"/>
  <c r="AQ2028" i="1"/>
  <c r="AQ1290" i="1"/>
  <c r="AQ2409" i="1"/>
  <c r="AQ2159" i="1"/>
  <c r="AQ2277" i="1"/>
  <c r="AQ1523" i="1"/>
  <c r="AQ1617" i="1"/>
  <c r="AQ1185" i="1"/>
  <c r="AQ2652" i="1"/>
  <c r="AQ2218" i="1"/>
  <c r="AQ1478" i="1"/>
  <c r="AQ1111" i="1"/>
  <c r="AQ1106" i="1"/>
  <c r="AQ2213" i="1"/>
  <c r="AQ866" i="1"/>
  <c r="AQ968" i="1"/>
  <c r="AQ1270" i="1"/>
  <c r="AQ1921" i="1"/>
  <c r="AQ2735" i="1"/>
  <c r="AQ2151" i="1"/>
  <c r="AQ2668" i="1"/>
  <c r="AQ1397" i="1"/>
  <c r="AQ2604" i="1"/>
  <c r="AQ1291" i="1"/>
  <c r="AQ2180" i="1"/>
  <c r="AQ1415" i="1"/>
  <c r="AQ1013" i="1"/>
  <c r="AQ816" i="1"/>
  <c r="AQ1870" i="1"/>
  <c r="AQ1430" i="1"/>
  <c r="AQ2449" i="1"/>
  <c r="AQ1628" i="1"/>
  <c r="AQ1396" i="1"/>
  <c r="AQ2598" i="1"/>
  <c r="AQ2428" i="1"/>
  <c r="AQ2282" i="1"/>
  <c r="AQ1750" i="1"/>
  <c r="AQ1110" i="1"/>
  <c r="AQ2644" i="1"/>
  <c r="AQ2383" i="1"/>
  <c r="AQ775" i="1"/>
  <c r="AQ1163" i="1"/>
  <c r="AQ1522" i="1"/>
  <c r="AQ916" i="1"/>
  <c r="AQ1010" i="1"/>
  <c r="AQ1542" i="1"/>
  <c r="AQ2260" i="1"/>
  <c r="AQ2326" i="1"/>
  <c r="AQ2234" i="1"/>
  <c r="AQ1650" i="1"/>
  <c r="AQ1210" i="1"/>
  <c r="AQ2325" i="1"/>
  <c r="AQ2369" i="1"/>
  <c r="AQ2395" i="1"/>
  <c r="AQ2076" i="1"/>
  <c r="AQ1598" i="1"/>
  <c r="AQ2701" i="1"/>
  <c r="AQ1894" i="1"/>
  <c r="AQ2149" i="1"/>
  <c r="AQ1517" i="1"/>
  <c r="AQ1550" i="1"/>
  <c r="AQ2629" i="1"/>
  <c r="AQ2582" i="1"/>
  <c r="AQ1975" i="1"/>
  <c r="AQ2016" i="1"/>
  <c r="AQ1804" i="1"/>
  <c r="AQ1447" i="1"/>
  <c r="AQ1759" i="1"/>
  <c r="AQ2172" i="1"/>
  <c r="AQ2237" i="1"/>
  <c r="AQ1345" i="1"/>
  <c r="AQ1328" i="1"/>
  <c r="AQ2011" i="1"/>
  <c r="AQ1038" i="1"/>
  <c r="AQ1032" i="1"/>
  <c r="AQ1257" i="1"/>
  <c r="AQ1458" i="1"/>
  <c r="AQ1977" i="1"/>
  <c r="AQ2247" i="1"/>
  <c r="AQ2511" i="1"/>
  <c r="AQ1510" i="1"/>
  <c r="AQ2443" i="1"/>
  <c r="AQ2316" i="1"/>
  <c r="AQ1444" i="1"/>
  <c r="AQ2350" i="1"/>
  <c r="AQ2403" i="1"/>
  <c r="AQ2651" i="1"/>
  <c r="AQ2596" i="1"/>
  <c r="AQ1648" i="1"/>
  <c r="AQ966" i="1"/>
  <c r="AQ2743" i="1"/>
  <c r="AQ1880" i="1"/>
  <c r="AQ2309" i="1"/>
  <c r="AQ1218" i="1"/>
  <c r="AQ2569" i="1"/>
  <c r="AQ2676" i="1"/>
  <c r="AQ1482" i="1"/>
  <c r="AQ2317" i="1"/>
  <c r="AQ2670" i="1"/>
  <c r="AQ840" i="1"/>
  <c r="AQ1000" i="1"/>
  <c r="AQ1509" i="1"/>
  <c r="AQ886" i="1"/>
  <c r="AQ969" i="1"/>
  <c r="AQ1682" i="1"/>
  <c r="AQ2533" i="1"/>
  <c r="AQ2627" i="1"/>
  <c r="AQ1892" i="1"/>
  <c r="AQ1732" i="1"/>
  <c r="AQ1334" i="1"/>
  <c r="AQ2202" i="1"/>
  <c r="AQ2245" i="1"/>
  <c r="AQ2220" i="1"/>
  <c r="AQ1652" i="1"/>
  <c r="AQ1351" i="1"/>
  <c r="AQ2739" i="1"/>
  <c r="AQ2681" i="1"/>
  <c r="AQ1792" i="1"/>
  <c r="AQ1530" i="1"/>
  <c r="AQ1331" i="1"/>
  <c r="AQ2322" i="1"/>
  <c r="AQ1665" i="1"/>
  <c r="AQ2242" i="1"/>
  <c r="AQ1846" i="1"/>
  <c r="AQ1441" i="1"/>
  <c r="AQ1142" i="1"/>
  <c r="AQ2536" i="1"/>
  <c r="AQ1697" i="1"/>
  <c r="AQ1944" i="1"/>
  <c r="AQ1690" i="1"/>
  <c r="AQ1372" i="1"/>
  <c r="AQ2441" i="1"/>
  <c r="AQ1121" i="1"/>
  <c r="AQ1113" i="1"/>
  <c r="AQ1127" i="1"/>
  <c r="AQ1724" i="1"/>
  <c r="AQ2049" i="1"/>
  <c r="AQ2716" i="1"/>
  <c r="AQ2556" i="1"/>
  <c r="AQ2574" i="1"/>
  <c r="AQ2067" i="1"/>
  <c r="AQ992" i="1"/>
  <c r="AQ1788" i="1"/>
  <c r="AQ1363" i="1"/>
  <c r="AQ1764" i="1"/>
  <c r="AQ1327" i="1"/>
  <c r="AQ2161" i="1"/>
  <c r="AQ1669" i="1"/>
  <c r="AQ2195" i="1"/>
  <c r="AQ2413" i="1"/>
  <c r="AQ2691" i="1"/>
  <c r="AQ1991" i="1"/>
  <c r="AQ2530" i="1"/>
  <c r="AQ1533" i="1"/>
  <c r="AQ1389" i="1"/>
  <c r="AQ2487" i="1"/>
  <c r="AQ2531" i="1"/>
  <c r="AQ924" i="1"/>
  <c r="AQ904" i="1"/>
  <c r="AQ1515" i="1"/>
  <c r="AQ857" i="1"/>
  <c r="AQ1173" i="1"/>
  <c r="AQ1712" i="1"/>
  <c r="AQ2673" i="1"/>
  <c r="AQ2335" i="1"/>
  <c r="AQ1874" i="1"/>
  <c r="AQ1906" i="1"/>
  <c r="AQ1243" i="1"/>
  <c r="AQ2389" i="1"/>
  <c r="AQ2469" i="1"/>
  <c r="AQ2211" i="1"/>
  <c r="AQ1584" i="1"/>
  <c r="AQ1268" i="1"/>
  <c r="AQ2488" i="1"/>
  <c r="AQ2323" i="1"/>
  <c r="AQ1963" i="1"/>
  <c r="AQ1576" i="1"/>
  <c r="AQ1190" i="1"/>
  <c r="AQ2251" i="1"/>
  <c r="AQ1952" i="1"/>
  <c r="AQ1780" i="1"/>
  <c r="AQ1735" i="1"/>
  <c r="AQ1511" i="1"/>
  <c r="AQ1043" i="1"/>
  <c r="AQ2736" i="1"/>
  <c r="AQ2153" i="1"/>
  <c r="AQ1536" i="1"/>
  <c r="AQ1370" i="1"/>
  <c r="AQ1473" i="1"/>
  <c r="AQ2554" i="1"/>
  <c r="AQ1239" i="1"/>
  <c r="AQ1194" i="1"/>
  <c r="AQ1346" i="1"/>
  <c r="AQ1294" i="1"/>
  <c r="AQ1729" i="1"/>
  <c r="AQ2377" i="1"/>
  <c r="AQ2514" i="1"/>
  <c r="AQ1562" i="1"/>
  <c r="AQ1283" i="1"/>
  <c r="AQ1484" i="1"/>
  <c r="AQ2694" i="1"/>
  <c r="AQ1438" i="1"/>
  <c r="AQ1082" i="1"/>
  <c r="AQ1674" i="1"/>
  <c r="AQ2662" i="1"/>
  <c r="AQ908" i="1"/>
  <c r="AQ2060" i="1"/>
  <c r="AQ1409" i="1"/>
  <c r="BH785" i="1" l="1"/>
  <c r="BL781" i="1"/>
  <c r="BN781" i="1" l="1"/>
  <c r="BH787" i="1"/>
  <c r="E93" i="1" l="1"/>
  <c r="E92" i="1"/>
  <c r="E91" i="1"/>
  <c r="D96" i="1" l="1" a="1"/>
  <c r="D96" i="1" s="1"/>
  <c r="B96" i="1" l="1"/>
  <c r="B97" i="1" l="1"/>
  <c r="B106" i="1" s="1"/>
  <c r="C454" i="1"/>
  <c r="K414" i="1"/>
  <c r="B56" i="1"/>
  <c r="B52" i="1"/>
  <c r="C455" i="1" l="1"/>
  <c r="C456" i="1" s="1"/>
  <c r="K415" i="1"/>
  <c r="K416" i="1" s="1"/>
  <c r="B665" i="1"/>
  <c r="D620" i="1"/>
  <c r="E620" i="1"/>
  <c r="F620" i="1"/>
  <c r="G620" i="1"/>
  <c r="H620" i="1"/>
  <c r="C620" i="1"/>
  <c r="D594" i="1"/>
  <c r="E594" i="1"/>
  <c r="F594" i="1"/>
  <c r="G594" i="1"/>
  <c r="C571" i="1"/>
  <c r="D571" i="1"/>
  <c r="E571" i="1"/>
  <c r="F571" i="1"/>
  <c r="G571" i="1"/>
  <c r="H571" i="1"/>
  <c r="D572" i="1"/>
  <c r="E572" i="1"/>
  <c r="F572" i="1"/>
  <c r="G572" i="1"/>
  <c r="D573" i="1"/>
  <c r="E573" i="1"/>
  <c r="F573" i="1"/>
  <c r="G573" i="1"/>
  <c r="D574" i="1"/>
  <c r="E574" i="1"/>
  <c r="F574" i="1"/>
  <c r="G574" i="1"/>
  <c r="D575" i="1"/>
  <c r="E575" i="1"/>
  <c r="F575" i="1"/>
  <c r="G575" i="1"/>
  <c r="D576" i="1"/>
  <c r="E576" i="1"/>
  <c r="F576" i="1"/>
  <c r="G576" i="1"/>
  <c r="D577" i="1"/>
  <c r="E577" i="1"/>
  <c r="F577" i="1"/>
  <c r="G577" i="1"/>
  <c r="D578" i="1"/>
  <c r="E578" i="1"/>
  <c r="F578" i="1"/>
  <c r="G578" i="1"/>
  <c r="D579" i="1"/>
  <c r="E579" i="1"/>
  <c r="F579" i="1"/>
  <c r="G579" i="1"/>
  <c r="D580" i="1"/>
  <c r="E580" i="1"/>
  <c r="F580" i="1"/>
  <c r="G580" i="1"/>
  <c r="D581" i="1"/>
  <c r="E581" i="1"/>
  <c r="F581" i="1"/>
  <c r="G581" i="1"/>
  <c r="D582" i="1"/>
  <c r="E582" i="1"/>
  <c r="F582" i="1"/>
  <c r="G582" i="1"/>
  <c r="D583" i="1"/>
  <c r="E583" i="1"/>
  <c r="F583" i="1"/>
  <c r="G583" i="1"/>
  <c r="D584" i="1"/>
  <c r="E584" i="1"/>
  <c r="F584" i="1"/>
  <c r="G584" i="1"/>
  <c r="D585" i="1"/>
  <c r="E585" i="1"/>
  <c r="F585" i="1"/>
  <c r="G585" i="1"/>
  <c r="D586" i="1"/>
  <c r="E586" i="1"/>
  <c r="F586" i="1"/>
  <c r="G586" i="1"/>
  <c r="D587" i="1"/>
  <c r="E587" i="1"/>
  <c r="F587" i="1"/>
  <c r="G587" i="1"/>
  <c r="D588" i="1"/>
  <c r="E588" i="1"/>
  <c r="F588" i="1"/>
  <c r="G588" i="1"/>
  <c r="D589" i="1"/>
  <c r="E589" i="1"/>
  <c r="F589" i="1"/>
  <c r="G589" i="1"/>
  <c r="D590" i="1"/>
  <c r="E590" i="1"/>
  <c r="F590" i="1"/>
  <c r="G590" i="1"/>
  <c r="D591" i="1"/>
  <c r="E591" i="1"/>
  <c r="F591" i="1"/>
  <c r="G591" i="1"/>
  <c r="D592" i="1"/>
  <c r="E592" i="1"/>
  <c r="F592" i="1"/>
  <c r="G592" i="1"/>
  <c r="D593" i="1"/>
  <c r="E593" i="1"/>
  <c r="F593" i="1"/>
  <c r="G593" i="1"/>
  <c r="F570" i="1"/>
  <c r="G570" i="1"/>
  <c r="H570" i="1"/>
  <c r="D466" i="1" l="1"/>
  <c r="D462" i="1"/>
  <c r="D463" i="1"/>
  <c r="D464" i="1"/>
  <c r="D465" i="1"/>
  <c r="D467" i="1"/>
  <c r="D460" i="1"/>
  <c r="D461" i="1"/>
  <c r="H615" i="1"/>
  <c r="G615" i="1"/>
  <c r="F615" i="1"/>
  <c r="D615" i="1"/>
  <c r="E615" i="1"/>
  <c r="F614" i="1" l="1"/>
  <c r="F623" i="1" s="1"/>
  <c r="E65" i="1" s="1"/>
  <c r="F622" i="1"/>
  <c r="C65" i="1" s="1"/>
  <c r="H614" i="1"/>
  <c r="H623" i="1" s="1"/>
  <c r="H622" i="1"/>
  <c r="D614" i="1"/>
  <c r="D623" i="1" s="1"/>
  <c r="E63" i="1" s="1"/>
  <c r="D622" i="1"/>
  <c r="C63" i="1" s="1"/>
  <c r="E614" i="1"/>
  <c r="E623" i="1" s="1"/>
  <c r="E64" i="1" s="1"/>
  <c r="E622" i="1"/>
  <c r="C64" i="1" s="1"/>
  <c r="G614" i="1"/>
  <c r="D570" i="1" l="1"/>
  <c r="E570" i="1"/>
  <c r="B105" i="1"/>
  <c r="B666" i="1" l="1"/>
  <c r="K650" i="1"/>
  <c r="J650" i="1"/>
  <c r="K651" i="1"/>
  <c r="J651" i="1"/>
  <c r="B107" i="1"/>
  <c r="C615" i="1" l="1"/>
  <c r="C614" i="1" l="1"/>
  <c r="C570" i="1"/>
  <c r="AK37" i="1" l="1" a="1"/>
  <c r="AK37" i="1" s="1"/>
  <c r="AK61" i="1" s="1" a="1"/>
  <c r="AK61" i="1" l="1"/>
  <c r="C111" i="1" s="1"/>
  <c r="C113" i="1"/>
  <c r="C114" i="1"/>
  <c r="C115" i="1"/>
  <c r="C116" i="1"/>
  <c r="C117" i="1"/>
  <c r="C119" i="1"/>
  <c r="C118" i="1"/>
  <c r="C112" i="1"/>
  <c r="X50" i="1" a="1"/>
  <c r="X50" i="1" s="1"/>
  <c r="CG50" i="1" s="1" a="1"/>
  <c r="Z113" i="1" a="1"/>
  <c r="Z113" i="1" s="1"/>
  <c r="Z115" i="1" s="1" a="1"/>
  <c r="Z115" i="1" s="1"/>
  <c r="Z117" i="1" s="1"/>
  <c r="B460" i="1" l="1"/>
  <c r="B461" i="1"/>
  <c r="B465" i="1"/>
  <c r="B462" i="1"/>
  <c r="B463" i="1"/>
  <c r="B464" i="1"/>
  <c r="B466" i="1"/>
  <c r="B467" i="1"/>
  <c r="X213" i="1"/>
  <c r="X201" i="1"/>
  <c r="X189" i="1"/>
  <c r="X177" i="1"/>
  <c r="X212" i="1"/>
  <c r="X200" i="1"/>
  <c r="X188" i="1"/>
  <c r="X176" i="1"/>
  <c r="X211" i="1"/>
  <c r="X199" i="1"/>
  <c r="X187" i="1"/>
  <c r="X175" i="1"/>
  <c r="I355" i="1" s="1"/>
  <c r="X210" i="1"/>
  <c r="X198" i="1"/>
  <c r="X186" i="1"/>
  <c r="X174" i="1"/>
  <c r="X195" i="1"/>
  <c r="X206" i="1"/>
  <c r="X182" i="1"/>
  <c r="X205" i="1"/>
  <c r="X169" i="1"/>
  <c r="X204" i="1"/>
  <c r="X168" i="1"/>
  <c r="X203" i="1"/>
  <c r="X202" i="1"/>
  <c r="X180" i="1"/>
  <c r="X209" i="1"/>
  <c r="X197" i="1"/>
  <c r="X185" i="1"/>
  <c r="X173" i="1"/>
  <c r="X208" i="1"/>
  <c r="X196" i="1"/>
  <c r="X184" i="1"/>
  <c r="X172" i="1"/>
  <c r="X207" i="1"/>
  <c r="X183" i="1"/>
  <c r="X171" i="1"/>
  <c r="X194" i="1"/>
  <c r="X170" i="1"/>
  <c r="X193" i="1"/>
  <c r="X181" i="1"/>
  <c r="X192" i="1"/>
  <c r="X191" i="1"/>
  <c r="X190" i="1"/>
  <c r="X178" i="1"/>
  <c r="X179" i="1"/>
  <c r="X167" i="1"/>
  <c r="X166" i="1"/>
  <c r="X162" i="1"/>
  <c r="X164" i="1"/>
  <c r="X161" i="1"/>
  <c r="X163" i="1"/>
  <c r="CG50" i="1"/>
  <c r="X160" i="1" s="1"/>
  <c r="Y160" i="1" s="1"/>
  <c r="X165" i="1"/>
  <c r="J630" i="1"/>
  <c r="J631" i="1"/>
  <c r="J632" i="1"/>
  <c r="D128" i="1"/>
  <c r="Y175" i="1" l="1"/>
  <c r="J355" i="1" s="1"/>
  <c r="J636" i="1"/>
  <c r="Y213" i="1"/>
  <c r="Y212" i="1"/>
  <c r="I354" i="1"/>
  <c r="Y174" i="1"/>
  <c r="J354" i="1" s="1"/>
  <c r="R26" i="1" s="1"/>
  <c r="Y198" i="1"/>
  <c r="Y185" i="1"/>
  <c r="J365" i="1" s="1"/>
  <c r="R37" i="1" s="1"/>
  <c r="I365" i="1"/>
  <c r="I350" i="1"/>
  <c r="Y170" i="1"/>
  <c r="J350" i="1" s="1"/>
  <c r="R22" i="1" s="1"/>
  <c r="I361" i="1"/>
  <c r="Y181" i="1"/>
  <c r="J361" i="1" s="1"/>
  <c r="R33" i="1" s="1"/>
  <c r="Y201" i="1"/>
  <c r="I358" i="1"/>
  <c r="Y178" i="1"/>
  <c r="J358" i="1" s="1"/>
  <c r="R30" i="1" s="1"/>
  <c r="I373" i="1"/>
  <c r="Y193" i="1"/>
  <c r="J373" i="1" s="1"/>
  <c r="R45" i="1" s="1"/>
  <c r="I352" i="1"/>
  <c r="Y172" i="1"/>
  <c r="J352" i="1" s="1"/>
  <c r="R24" i="1" s="1"/>
  <c r="Y176" i="1"/>
  <c r="J356" i="1" s="1"/>
  <c r="R28" i="1" s="1"/>
  <c r="I356" i="1"/>
  <c r="Y209" i="1"/>
  <c r="I359" i="1"/>
  <c r="Y179" i="1"/>
  <c r="J359" i="1" s="1"/>
  <c r="R31" i="1" s="1"/>
  <c r="Y173" i="1"/>
  <c r="J353" i="1" s="1"/>
  <c r="R25" i="1" s="1"/>
  <c r="I353" i="1"/>
  <c r="Y203" i="1"/>
  <c r="Y200" i="1"/>
  <c r="Y204" i="1"/>
  <c r="I363" i="1"/>
  <c r="Y183" i="1"/>
  <c r="J363" i="1" s="1"/>
  <c r="I346" i="1"/>
  <c r="Y166" i="1"/>
  <c r="J346" i="1" s="1"/>
  <c r="R18" i="1" s="1"/>
  <c r="Y207" i="1"/>
  <c r="I364" i="1"/>
  <c r="Y184" i="1"/>
  <c r="J364" i="1" s="1"/>
  <c r="R36" i="1" s="1"/>
  <c r="I360" i="1"/>
  <c r="Y180" i="1"/>
  <c r="J360" i="1" s="1"/>
  <c r="R32" i="1" s="1"/>
  <c r="Y197" i="1"/>
  <c r="Y182" i="1"/>
  <c r="J362" i="1" s="1"/>
  <c r="R34" i="1" s="1"/>
  <c r="I362" i="1"/>
  <c r="Y208" i="1"/>
  <c r="Y163" i="1"/>
  <c r="J343" i="1" s="1"/>
  <c r="R15" i="1" s="1"/>
  <c r="I343" i="1"/>
  <c r="I357" i="1"/>
  <c r="Y177" i="1"/>
  <c r="J357" i="1" s="1"/>
  <c r="R29" i="1" s="1"/>
  <c r="Y171" i="1"/>
  <c r="J351" i="1" s="1"/>
  <c r="R23" i="1" s="1"/>
  <c r="I351" i="1"/>
  <c r="I370" i="1"/>
  <c r="Y190" i="1"/>
  <c r="J370" i="1" s="1"/>
  <c r="R42" i="1" s="1"/>
  <c r="Y162" i="1"/>
  <c r="J342" i="1" s="1"/>
  <c r="I342" i="1"/>
  <c r="I371" i="1"/>
  <c r="Y191" i="1"/>
  <c r="J371" i="1" s="1"/>
  <c r="R43" i="1" s="1"/>
  <c r="Y168" i="1"/>
  <c r="J348" i="1" s="1"/>
  <c r="R20" i="1" s="1"/>
  <c r="I348" i="1"/>
  <c r="Y202" i="1"/>
  <c r="I372" i="1"/>
  <c r="Y192" i="1"/>
  <c r="J372" i="1" s="1"/>
  <c r="R44" i="1" s="1"/>
  <c r="I375" i="1"/>
  <c r="Y195" i="1"/>
  <c r="I367" i="1"/>
  <c r="Y187" i="1"/>
  <c r="J367" i="1" s="1"/>
  <c r="R39" i="1" s="1"/>
  <c r="I349" i="1"/>
  <c r="Y169" i="1"/>
  <c r="J349" i="1" s="1"/>
  <c r="R21" i="1" s="1"/>
  <c r="I347" i="1"/>
  <c r="Y167" i="1"/>
  <c r="J347" i="1" s="1"/>
  <c r="R19" i="1" s="1"/>
  <c r="Y210" i="1"/>
  <c r="Y188" i="1"/>
  <c r="J368" i="1" s="1"/>
  <c r="R40" i="1" s="1"/>
  <c r="I368" i="1"/>
  <c r="Y205" i="1"/>
  <c r="Y196" i="1"/>
  <c r="Y199" i="1"/>
  <c r="Y161" i="1"/>
  <c r="J341" i="1" s="1"/>
  <c r="R13" i="1" s="1"/>
  <c r="I341" i="1"/>
  <c r="Y189" i="1"/>
  <c r="J369" i="1" s="1"/>
  <c r="R41" i="1" s="1"/>
  <c r="I369" i="1"/>
  <c r="Y206" i="1"/>
  <c r="Y165" i="1"/>
  <c r="J345" i="1" s="1"/>
  <c r="R17" i="1" s="1"/>
  <c r="I345" i="1"/>
  <c r="I374" i="1"/>
  <c r="Y194" i="1"/>
  <c r="Y186" i="1"/>
  <c r="J366" i="1" s="1"/>
  <c r="R38" i="1" s="1"/>
  <c r="I366" i="1"/>
  <c r="Y211" i="1"/>
  <c r="Y164" i="1"/>
  <c r="J344" i="1" s="1"/>
  <c r="R16" i="1" s="1"/>
  <c r="I344" i="1"/>
  <c r="D129" i="1"/>
  <c r="J634" i="1"/>
  <c r="K634" i="1" s="1"/>
  <c r="D133" i="1"/>
  <c r="J633" i="1"/>
  <c r="K633" i="1" s="1"/>
  <c r="D132" i="1"/>
  <c r="D134" i="1"/>
  <c r="J635" i="1"/>
  <c r="K635" i="1" s="1"/>
  <c r="D131" i="1"/>
  <c r="D135" i="1"/>
  <c r="J629" i="1"/>
  <c r="K636" i="1"/>
  <c r="D130" i="1"/>
  <c r="K632" i="1"/>
  <c r="R27" i="1"/>
  <c r="I340" i="1"/>
  <c r="J340" i="1"/>
  <c r="G622" i="1"/>
  <c r="G623" i="1"/>
  <c r="K631" i="1"/>
  <c r="K630" i="1"/>
  <c r="J375" i="1" l="1"/>
  <c r="R47" i="1" s="1"/>
  <c r="S47" i="1" s="1"/>
  <c r="T47" i="1" s="1"/>
  <c r="J374" i="1"/>
  <c r="R46" i="1" s="1"/>
  <c r="S46" i="1" s="1"/>
  <c r="T46" i="1" s="1"/>
  <c r="S20" i="1"/>
  <c r="T20" i="1" s="1"/>
  <c r="S45" i="1"/>
  <c r="T45" i="1" s="1"/>
  <c r="S44" i="1"/>
  <c r="T44" i="1" s="1"/>
  <c r="S32" i="1"/>
  <c r="T32" i="1" s="1"/>
  <c r="S34" i="1"/>
  <c r="T34" i="1" s="1"/>
  <c r="S17" i="1"/>
  <c r="T17" i="1" s="1"/>
  <c r="S28" i="1"/>
  <c r="T28" i="1" s="1"/>
  <c r="S37" i="1"/>
  <c r="T37" i="1" s="1"/>
  <c r="S29" i="1"/>
  <c r="T29" i="1" s="1"/>
  <c r="S30" i="1"/>
  <c r="T30" i="1" s="1"/>
  <c r="S43" i="1"/>
  <c r="T43" i="1" s="1"/>
  <c r="S23" i="1"/>
  <c r="T23" i="1" s="1"/>
  <c r="S31" i="1"/>
  <c r="T31" i="1" s="1"/>
  <c r="S33" i="1"/>
  <c r="T33" i="1" s="1"/>
  <c r="S40" i="1"/>
  <c r="T40" i="1" s="1"/>
  <c r="S19" i="1"/>
  <c r="T19" i="1" s="1"/>
  <c r="S13" i="1"/>
  <c r="T13" i="1" s="1"/>
  <c r="S15" i="1"/>
  <c r="T15" i="1" s="1"/>
  <c r="S41" i="1"/>
  <c r="T41" i="1" s="1"/>
  <c r="S16" i="1"/>
  <c r="T16" i="1" s="1"/>
  <c r="S36" i="1"/>
  <c r="T36" i="1" s="1"/>
  <c r="S38" i="1"/>
  <c r="T38" i="1" s="1"/>
  <c r="S25" i="1"/>
  <c r="T25" i="1" s="1"/>
  <c r="S18" i="1"/>
  <c r="T18" i="1" s="1"/>
  <c r="S27" i="1"/>
  <c r="T27" i="1" s="1"/>
  <c r="S42" i="1"/>
  <c r="T42" i="1" s="1"/>
  <c r="S39" i="1"/>
  <c r="T39" i="1" s="1"/>
  <c r="S22" i="1"/>
  <c r="T22" i="1" s="1"/>
  <c r="S24" i="1"/>
  <c r="T24" i="1" s="1"/>
  <c r="S21" i="1"/>
  <c r="T21" i="1" s="1"/>
  <c r="S26" i="1"/>
  <c r="T26" i="1" s="1"/>
  <c r="R35" i="1"/>
  <c r="R12" i="1"/>
  <c r="R14" i="1"/>
  <c r="S14" i="1" l="1"/>
  <c r="T14" i="1" s="1"/>
  <c r="S35" i="1"/>
  <c r="T35" i="1" s="1"/>
  <c r="S12" i="1"/>
  <c r="T12" i="1" s="1"/>
  <c r="L119" i="1" l="1"/>
  <c r="C623" i="1" l="1"/>
  <c r="E62" i="1" s="1"/>
  <c r="K629" i="1"/>
  <c r="K639" i="1" s="1"/>
  <c r="C622" i="1"/>
  <c r="C62" i="1" s="1"/>
  <c r="BN778" i="1" l="1"/>
  <c r="BK782" i="1" s="1"/>
  <c r="BL782" i="1" l="1"/>
  <c r="BK783" i="1"/>
  <c r="BL783" i="1" l="1"/>
  <c r="BM782" i="1" s="1"/>
  <c r="BN782" i="1" s="1"/>
  <c r="BK784" i="1"/>
  <c r="BM781" i="1"/>
  <c r="BL784" i="1" l="1"/>
  <c r="BK785" i="1"/>
  <c r="BM783" i="1" l="1"/>
  <c r="BN783" i="1" s="1"/>
  <c r="BL785" i="1"/>
  <c r="BK786" i="1"/>
  <c r="BL786" i="1" l="1"/>
  <c r="BM785" i="1" s="1"/>
  <c r="BN785" i="1" s="1"/>
  <c r="BK787" i="1"/>
  <c r="BM784" i="1"/>
  <c r="BN784" i="1" s="1"/>
  <c r="BL787" i="1" l="1"/>
  <c r="BM786" i="1" s="1"/>
  <c r="BN786" i="1" s="1"/>
  <c r="BK788" i="1"/>
  <c r="BL788" i="1" l="1"/>
  <c r="BM787" i="1" s="1"/>
  <c r="BN787" i="1" s="1"/>
  <c r="BK789" i="1"/>
  <c r="BL789" i="1" l="1"/>
  <c r="BM788" i="1" s="1"/>
  <c r="BN788" i="1" s="1"/>
  <c r="BK790" i="1"/>
  <c r="BL790" i="1" l="1"/>
  <c r="BM789" i="1" s="1"/>
  <c r="BN789" i="1" s="1"/>
  <c r="BK791" i="1"/>
  <c r="BL791" i="1" l="1"/>
  <c r="BM790" i="1" s="1"/>
  <c r="BN790" i="1" s="1"/>
  <c r="BK792" i="1"/>
  <c r="BL792" i="1" l="1"/>
  <c r="BM791" i="1" s="1"/>
  <c r="BN791" i="1" s="1"/>
  <c r="BK793" i="1"/>
  <c r="BL793" i="1" l="1"/>
  <c r="BM792" i="1" s="1"/>
  <c r="BN792" i="1" s="1"/>
  <c r="BK794" i="1"/>
  <c r="BL794" i="1" l="1"/>
  <c r="BM793" i="1" s="1"/>
  <c r="BN793" i="1" s="1"/>
  <c r="BK795" i="1"/>
  <c r="BL795" i="1" l="1"/>
  <c r="BM794" i="1" s="1"/>
  <c r="BN794" i="1" s="1"/>
  <c r="BK796" i="1"/>
  <c r="BL796" i="1" l="1"/>
  <c r="BM795" i="1" s="1"/>
  <c r="BN795" i="1" s="1"/>
  <c r="BK797" i="1"/>
  <c r="BL797" i="1" l="1"/>
  <c r="BM796" i="1" s="1"/>
  <c r="BN796" i="1" s="1"/>
  <c r="BK798" i="1"/>
  <c r="BL798" i="1" l="1"/>
  <c r="BM797" i="1" s="1"/>
  <c r="BN797" i="1" s="1"/>
  <c r="BK799" i="1"/>
  <c r="BL799" i="1" l="1"/>
  <c r="BM798" i="1" s="1"/>
  <c r="BN798" i="1" s="1"/>
  <c r="BK800" i="1"/>
  <c r="BL800" i="1" l="1"/>
  <c r="BM799" i="1" s="1"/>
  <c r="BN799" i="1" s="1"/>
  <c r="BK801" i="1"/>
  <c r="BL801" i="1" l="1"/>
  <c r="BM800" i="1" s="1"/>
  <c r="BN800" i="1" s="1"/>
  <c r="BK802" i="1"/>
  <c r="BL802" i="1" l="1"/>
  <c r="BM801" i="1" s="1"/>
  <c r="BN801" i="1" s="1"/>
  <c r="BK803" i="1"/>
  <c r="BL803" i="1" l="1"/>
  <c r="BM802" i="1" s="1"/>
  <c r="BN802" i="1" s="1"/>
  <c r="BK804" i="1"/>
  <c r="BL804" i="1" l="1"/>
  <c r="BM803" i="1" s="1"/>
  <c r="BN803" i="1" s="1"/>
  <c r="BK805" i="1"/>
  <c r="BL805" i="1" l="1"/>
  <c r="BM804" i="1" s="1"/>
  <c r="BN804" i="1" s="1"/>
  <c r="BK806" i="1"/>
  <c r="BL806" i="1" l="1"/>
  <c r="BM805" i="1" s="1"/>
  <c r="BN805" i="1" s="1"/>
  <c r="BK807" i="1"/>
  <c r="BL807" i="1" l="1"/>
  <c r="BM806" i="1" s="1"/>
  <c r="BN806" i="1" s="1"/>
  <c r="BK808" i="1"/>
  <c r="BL808" i="1" l="1"/>
  <c r="BM807" i="1" s="1"/>
  <c r="BN807" i="1" s="1"/>
  <c r="BK809" i="1"/>
  <c r="BL809" i="1" l="1"/>
  <c r="BM808" i="1" s="1"/>
  <c r="BN808" i="1" s="1"/>
  <c r="BK810" i="1"/>
  <c r="BL810" i="1" l="1"/>
  <c r="BM809" i="1" s="1"/>
  <c r="BN809" i="1" s="1"/>
  <c r="BK811" i="1"/>
  <c r="BL811" i="1" l="1"/>
  <c r="BM810" i="1" s="1"/>
  <c r="BN810" i="1" s="1"/>
  <c r="BK812" i="1"/>
  <c r="BL812" i="1" l="1"/>
  <c r="BM811" i="1" s="1"/>
  <c r="BN811" i="1" s="1"/>
  <c r="BK813" i="1"/>
  <c r="BL813" i="1" l="1"/>
  <c r="BM812" i="1" s="1"/>
  <c r="BN812" i="1" s="1"/>
  <c r="BK814" i="1"/>
  <c r="BL814" i="1" l="1"/>
  <c r="BM813" i="1" s="1"/>
  <c r="BN813" i="1" s="1"/>
  <c r="BK815" i="1"/>
  <c r="BL815" i="1" l="1"/>
  <c r="BM814" i="1" s="1"/>
  <c r="BN814" i="1" s="1"/>
  <c r="BK816" i="1"/>
  <c r="BL816" i="1" l="1"/>
  <c r="BM815" i="1" s="1"/>
  <c r="BN815" i="1" s="1"/>
  <c r="BK817" i="1"/>
  <c r="BL817" i="1" l="1"/>
  <c r="BM816" i="1" s="1"/>
  <c r="BN816" i="1" s="1"/>
  <c r="BK818" i="1"/>
  <c r="BL818" i="1" l="1"/>
  <c r="BM817" i="1" s="1"/>
  <c r="BN817" i="1" s="1"/>
  <c r="BK819" i="1"/>
  <c r="BL819" i="1" l="1"/>
  <c r="BM818" i="1" s="1"/>
  <c r="BN818" i="1" s="1"/>
  <c r="BK820" i="1"/>
  <c r="BL820" i="1" l="1"/>
  <c r="BM819" i="1" s="1"/>
  <c r="BN819" i="1" s="1"/>
  <c r="BK821" i="1"/>
  <c r="BL821" i="1" l="1"/>
  <c r="BM820" i="1" s="1"/>
  <c r="BN820" i="1" s="1"/>
  <c r="BK822" i="1"/>
  <c r="BL822" i="1" l="1"/>
  <c r="BM821" i="1" s="1"/>
  <c r="BN821" i="1" s="1"/>
  <c r="BK823" i="1"/>
  <c r="BL823" i="1" l="1"/>
  <c r="BM822" i="1" s="1"/>
  <c r="BN822" i="1" s="1"/>
  <c r="BK824" i="1"/>
  <c r="BL824" i="1" l="1"/>
  <c r="BM823" i="1" s="1"/>
  <c r="BN823" i="1" s="1"/>
  <c r="BK825" i="1"/>
  <c r="BL825" i="1" l="1"/>
  <c r="BM824" i="1" s="1"/>
  <c r="BN824" i="1" s="1"/>
  <c r="BK826" i="1"/>
  <c r="BL826" i="1" l="1"/>
  <c r="BM825" i="1" s="1"/>
  <c r="BN825" i="1" s="1"/>
  <c r="BK827" i="1"/>
  <c r="BL827" i="1" l="1"/>
  <c r="BM826" i="1" s="1"/>
  <c r="BN826" i="1" s="1"/>
  <c r="BK828" i="1"/>
  <c r="BL828" i="1" l="1"/>
  <c r="BM827" i="1" s="1"/>
  <c r="BN827" i="1" s="1"/>
  <c r="BK829" i="1"/>
  <c r="BL829" i="1" l="1"/>
  <c r="BM828" i="1" s="1"/>
  <c r="BN828" i="1" s="1"/>
  <c r="BK830" i="1"/>
  <c r="BL830" i="1" l="1"/>
  <c r="BM829" i="1" s="1"/>
  <c r="BN829" i="1" s="1"/>
  <c r="BK831" i="1"/>
  <c r="BL831" i="1" l="1"/>
  <c r="BM830" i="1" s="1"/>
  <c r="BN830" i="1" s="1"/>
  <c r="BK832" i="1"/>
  <c r="BL832" i="1" l="1"/>
  <c r="BM831" i="1" s="1"/>
  <c r="BN831" i="1" s="1"/>
  <c r="BK833" i="1"/>
  <c r="BL833" i="1" l="1"/>
  <c r="BM832" i="1" s="1"/>
  <c r="BN832" i="1" s="1"/>
  <c r="BK834" i="1"/>
  <c r="BL834" i="1" l="1"/>
  <c r="BM833" i="1" s="1"/>
  <c r="BN833" i="1" s="1"/>
  <c r="BK835" i="1"/>
  <c r="BL835" i="1" l="1"/>
  <c r="BM834" i="1" s="1"/>
  <c r="BN834" i="1" s="1"/>
  <c r="BK836" i="1"/>
  <c r="BL836" i="1" l="1"/>
  <c r="BM835" i="1" s="1"/>
  <c r="BN835" i="1" s="1"/>
  <c r="BK837" i="1"/>
  <c r="BL837" i="1" l="1"/>
  <c r="BM836" i="1" s="1"/>
  <c r="BN836" i="1" s="1"/>
  <c r="BK838" i="1"/>
  <c r="BL838" i="1" l="1"/>
  <c r="BM837" i="1" s="1"/>
  <c r="BN837" i="1" s="1"/>
  <c r="BK839" i="1"/>
  <c r="BL839" i="1" l="1"/>
  <c r="BM838" i="1" s="1"/>
  <c r="BN838" i="1" s="1"/>
  <c r="BK840" i="1"/>
  <c r="BL840" i="1" l="1"/>
  <c r="BM839" i="1" s="1"/>
  <c r="BN839" i="1" s="1"/>
  <c r="BK841" i="1"/>
  <c r="BL841" i="1" l="1"/>
  <c r="BM840" i="1" s="1"/>
  <c r="BN840" i="1" s="1"/>
  <c r="BK842" i="1"/>
  <c r="BL842" i="1" l="1"/>
  <c r="BM841" i="1" s="1"/>
  <c r="BN841" i="1" s="1"/>
  <c r="BK843" i="1"/>
  <c r="BL843" i="1" l="1"/>
  <c r="BM842" i="1" s="1"/>
  <c r="BN842" i="1" s="1"/>
  <c r="BK844" i="1"/>
  <c r="BL844" i="1" l="1"/>
  <c r="BM843" i="1" s="1"/>
  <c r="BN843" i="1" s="1"/>
  <c r="BK845" i="1"/>
  <c r="BL845" i="1" l="1"/>
  <c r="BM844" i="1" s="1"/>
  <c r="BN844" i="1" s="1"/>
  <c r="BK846" i="1"/>
  <c r="BL846" i="1" l="1"/>
  <c r="BM845" i="1" s="1"/>
  <c r="BN845" i="1" s="1"/>
  <c r="BK847" i="1"/>
  <c r="BL847" i="1" l="1"/>
  <c r="BM846" i="1" s="1"/>
  <c r="BN846" i="1" s="1"/>
  <c r="BK848" i="1"/>
  <c r="BL848" i="1" l="1"/>
  <c r="BM847" i="1" s="1"/>
  <c r="BN847" i="1" s="1"/>
  <c r="BK849" i="1"/>
  <c r="BL849" i="1" l="1"/>
  <c r="BM848" i="1" s="1"/>
  <c r="BN848" i="1" s="1"/>
  <c r="BK850" i="1"/>
  <c r="BL850" i="1" l="1"/>
  <c r="BM849" i="1" s="1"/>
  <c r="BN849" i="1" s="1"/>
  <c r="BK851" i="1"/>
  <c r="BL851" i="1" l="1"/>
  <c r="BM850" i="1" s="1"/>
  <c r="BN850" i="1" s="1"/>
  <c r="BK852" i="1"/>
  <c r="BL852" i="1" l="1"/>
  <c r="BM851" i="1" s="1"/>
  <c r="BN851" i="1" s="1"/>
  <c r="BK853" i="1"/>
  <c r="BL853" i="1" l="1"/>
  <c r="BM852" i="1" s="1"/>
  <c r="BN852" i="1" s="1"/>
  <c r="BK854" i="1"/>
  <c r="BL854" i="1" l="1"/>
  <c r="BM853" i="1" s="1"/>
  <c r="BN853" i="1" s="1"/>
  <c r="BK855" i="1"/>
  <c r="BL855" i="1" l="1"/>
  <c r="BM854" i="1" s="1"/>
  <c r="BN854" i="1" s="1"/>
  <c r="BK856" i="1"/>
  <c r="BL856" i="1" l="1"/>
  <c r="BM855" i="1" s="1"/>
  <c r="BN855" i="1" s="1"/>
  <c r="BK857" i="1"/>
  <c r="BL857" i="1" l="1"/>
  <c r="BM856" i="1" s="1"/>
  <c r="BN856" i="1" s="1"/>
  <c r="BK858" i="1"/>
  <c r="BL858" i="1" l="1"/>
  <c r="BM857" i="1" s="1"/>
  <c r="BN857" i="1" s="1"/>
  <c r="BK859" i="1"/>
  <c r="BL859" i="1" l="1"/>
  <c r="BM858" i="1" s="1"/>
  <c r="BN858" i="1" s="1"/>
  <c r="BK860" i="1"/>
  <c r="BL860" i="1" l="1"/>
  <c r="BM859" i="1" s="1"/>
  <c r="BN859" i="1" s="1"/>
  <c r="BK861" i="1"/>
  <c r="BL861" i="1" l="1"/>
  <c r="BM860" i="1" s="1"/>
  <c r="BN860" i="1" s="1"/>
  <c r="BK862" i="1"/>
  <c r="BL862" i="1" l="1"/>
  <c r="BM861" i="1" s="1"/>
  <c r="BN861" i="1" s="1"/>
  <c r="BK863" i="1"/>
  <c r="BL863" i="1" l="1"/>
  <c r="BM862" i="1" s="1"/>
  <c r="BN862" i="1" s="1"/>
  <c r="BK864" i="1"/>
  <c r="BL864" i="1" l="1"/>
  <c r="BM863" i="1" s="1"/>
  <c r="BN863" i="1" s="1"/>
  <c r="BK865" i="1"/>
  <c r="BL865" i="1" l="1"/>
  <c r="BM864" i="1" s="1"/>
  <c r="BN864" i="1" s="1"/>
  <c r="BK866" i="1"/>
  <c r="BL866" i="1" l="1"/>
  <c r="BM865" i="1" s="1"/>
  <c r="BN865" i="1" s="1"/>
  <c r="BK867" i="1"/>
  <c r="BL867" i="1" l="1"/>
  <c r="BM866" i="1" s="1"/>
  <c r="BN866" i="1" s="1"/>
  <c r="BK868" i="1"/>
  <c r="BL868" i="1" l="1"/>
  <c r="BM867" i="1" s="1"/>
  <c r="BN867" i="1" s="1"/>
  <c r="BK869" i="1"/>
  <c r="BL869" i="1" l="1"/>
  <c r="BM868" i="1" s="1"/>
  <c r="BN868" i="1" s="1"/>
  <c r="BK870" i="1"/>
  <c r="BL870" i="1" l="1"/>
  <c r="BM869" i="1" s="1"/>
  <c r="BN869" i="1" s="1"/>
  <c r="BK871" i="1"/>
  <c r="BL871" i="1" l="1"/>
  <c r="BM870" i="1" s="1"/>
  <c r="BN870" i="1" s="1"/>
  <c r="BK872" i="1"/>
  <c r="BL872" i="1" l="1"/>
  <c r="BM871" i="1" s="1"/>
  <c r="BN871" i="1" s="1"/>
  <c r="BK873" i="1"/>
  <c r="BL873" i="1" l="1"/>
  <c r="BM872" i="1" s="1"/>
  <c r="BN872" i="1" s="1"/>
  <c r="BK874" i="1"/>
  <c r="BL874" i="1" l="1"/>
  <c r="BM873" i="1" s="1"/>
  <c r="BN873" i="1" s="1"/>
  <c r="BK875" i="1"/>
  <c r="BL875" i="1" l="1"/>
  <c r="BM874" i="1" s="1"/>
  <c r="BN874" i="1" s="1"/>
  <c r="BK876" i="1"/>
  <c r="BL876" i="1" l="1"/>
  <c r="BM875" i="1" s="1"/>
  <c r="BN875" i="1" s="1"/>
  <c r="BK877" i="1"/>
  <c r="BL877" i="1" l="1"/>
  <c r="BM876" i="1" s="1"/>
  <c r="BN876" i="1" s="1"/>
  <c r="BK878" i="1"/>
  <c r="BL878" i="1" l="1"/>
  <c r="BM877" i="1" s="1"/>
  <c r="BN877" i="1" s="1"/>
  <c r="BK879" i="1"/>
  <c r="BL879" i="1" l="1"/>
  <c r="BM878" i="1" s="1"/>
  <c r="BN878" i="1" s="1"/>
  <c r="BK880" i="1"/>
  <c r="BL880" i="1" l="1"/>
  <c r="BM879" i="1" s="1"/>
  <c r="BN879" i="1" s="1"/>
  <c r="BK881" i="1"/>
  <c r="BL881" i="1" l="1"/>
  <c r="BM880" i="1" s="1"/>
  <c r="BN880" i="1" s="1"/>
  <c r="BK882" i="1"/>
  <c r="BL882" i="1" l="1"/>
  <c r="BM881" i="1" s="1"/>
  <c r="BN881" i="1" s="1"/>
  <c r="BK883" i="1"/>
  <c r="BL883" i="1" l="1"/>
  <c r="BM882" i="1" s="1"/>
  <c r="BN882" i="1" s="1"/>
  <c r="BK884" i="1"/>
  <c r="BL884" i="1" l="1"/>
  <c r="BM883" i="1" s="1"/>
  <c r="BN883" i="1" s="1"/>
  <c r="BK885" i="1"/>
  <c r="BL885" i="1" l="1"/>
  <c r="BM884" i="1" s="1"/>
  <c r="BN884" i="1" s="1"/>
  <c r="BK886" i="1"/>
  <c r="BL886" i="1" l="1"/>
  <c r="BM885" i="1" s="1"/>
  <c r="BN885" i="1" s="1"/>
  <c r="BK887" i="1"/>
  <c r="BL887" i="1" l="1"/>
  <c r="BM886" i="1" s="1"/>
  <c r="BN886" i="1" s="1"/>
  <c r="BK888" i="1"/>
  <c r="BL888" i="1" l="1"/>
  <c r="BM887" i="1" s="1"/>
  <c r="BN887" i="1" s="1"/>
  <c r="BK889" i="1"/>
  <c r="BL889" i="1" l="1"/>
  <c r="BM888" i="1" s="1"/>
  <c r="BN888" i="1" s="1"/>
  <c r="BK890" i="1"/>
  <c r="BL890" i="1" l="1"/>
  <c r="BM889" i="1" s="1"/>
  <c r="BN889" i="1" s="1"/>
  <c r="BK891" i="1"/>
  <c r="BL891" i="1" l="1"/>
  <c r="BM890" i="1" s="1"/>
  <c r="BN890" i="1" s="1"/>
  <c r="BK892" i="1"/>
  <c r="BL892" i="1" l="1"/>
  <c r="BM891" i="1" s="1"/>
  <c r="BN891" i="1" s="1"/>
  <c r="BK893" i="1"/>
  <c r="BL893" i="1" l="1"/>
  <c r="BM892" i="1" s="1"/>
  <c r="BN892" i="1" s="1"/>
  <c r="BK894" i="1"/>
  <c r="BL894" i="1" l="1"/>
  <c r="BM893" i="1" s="1"/>
  <c r="BN893" i="1" s="1"/>
  <c r="BK895" i="1"/>
  <c r="BL895" i="1" l="1"/>
  <c r="BM894" i="1" s="1"/>
  <c r="BN894" i="1" s="1"/>
  <c r="BK896" i="1"/>
  <c r="BL896" i="1" l="1"/>
  <c r="BM895" i="1" s="1"/>
  <c r="BN895" i="1" s="1"/>
  <c r="BK897" i="1"/>
  <c r="BL897" i="1" l="1"/>
  <c r="BM896" i="1" s="1"/>
  <c r="BN896" i="1" s="1"/>
  <c r="BK898" i="1"/>
  <c r="BL898" i="1" l="1"/>
  <c r="BM897" i="1" s="1"/>
  <c r="BN897" i="1" s="1"/>
  <c r="BK899" i="1"/>
  <c r="BL899" i="1" l="1"/>
  <c r="BM898" i="1" s="1"/>
  <c r="BN898" i="1" s="1"/>
  <c r="BK900" i="1"/>
  <c r="BL900" i="1" l="1"/>
  <c r="BM899" i="1" s="1"/>
  <c r="BN899" i="1" s="1"/>
  <c r="BK901" i="1"/>
  <c r="BL901" i="1" l="1"/>
  <c r="BM900" i="1" s="1"/>
  <c r="BN900" i="1" s="1"/>
  <c r="BK902" i="1"/>
  <c r="BL902" i="1" l="1"/>
  <c r="BM901" i="1" s="1"/>
  <c r="BN901" i="1" s="1"/>
  <c r="BK903" i="1"/>
  <c r="BL903" i="1" l="1"/>
  <c r="BM902" i="1" s="1"/>
  <c r="BN902" i="1" s="1"/>
  <c r="BK904" i="1"/>
  <c r="BL904" i="1" l="1"/>
  <c r="BM903" i="1" s="1"/>
  <c r="BN903" i="1" s="1"/>
  <c r="BK905" i="1"/>
  <c r="BL905" i="1" l="1"/>
  <c r="BM904" i="1" s="1"/>
  <c r="BN904" i="1" s="1"/>
  <c r="BK906" i="1"/>
  <c r="BL906" i="1" l="1"/>
  <c r="BM905" i="1" s="1"/>
  <c r="BN905" i="1" s="1"/>
  <c r="BK907" i="1"/>
  <c r="BL907" i="1" l="1"/>
  <c r="BM906" i="1" s="1"/>
  <c r="BN906" i="1" s="1"/>
  <c r="BK908" i="1"/>
  <c r="BL908" i="1" l="1"/>
  <c r="BM907" i="1" s="1"/>
  <c r="BN907" i="1" s="1"/>
  <c r="BK909" i="1"/>
  <c r="BL909" i="1" l="1"/>
  <c r="BM908" i="1" s="1"/>
  <c r="BN908" i="1" s="1"/>
  <c r="BK910" i="1"/>
  <c r="BL910" i="1" l="1"/>
  <c r="BM909" i="1" s="1"/>
  <c r="BN909" i="1" s="1"/>
  <c r="BK911" i="1"/>
  <c r="BL911" i="1" l="1"/>
  <c r="BM910" i="1" s="1"/>
  <c r="BN910" i="1" s="1"/>
  <c r="BK912" i="1"/>
  <c r="BL912" i="1" l="1"/>
  <c r="BM911" i="1" s="1"/>
  <c r="BN911" i="1" s="1"/>
  <c r="BK913" i="1"/>
  <c r="BL913" i="1" l="1"/>
  <c r="BM912" i="1" s="1"/>
  <c r="BN912" i="1" s="1"/>
  <c r="BK914" i="1"/>
  <c r="BL914" i="1" l="1"/>
  <c r="BM913" i="1" s="1"/>
  <c r="BN913" i="1" s="1"/>
  <c r="BK915" i="1"/>
  <c r="BL915" i="1" l="1"/>
  <c r="BM914" i="1" s="1"/>
  <c r="BN914" i="1" s="1"/>
  <c r="BK916" i="1"/>
  <c r="BL916" i="1" l="1"/>
  <c r="BM915" i="1" s="1"/>
  <c r="BN915" i="1" s="1"/>
  <c r="BK917" i="1"/>
  <c r="BL917" i="1" l="1"/>
  <c r="BM916" i="1" s="1"/>
  <c r="BN916" i="1" s="1"/>
  <c r="BK918" i="1"/>
  <c r="BL918" i="1" l="1"/>
  <c r="BM917" i="1" s="1"/>
  <c r="BN917" i="1" s="1"/>
  <c r="BK919" i="1"/>
  <c r="BL919" i="1" l="1"/>
  <c r="BM918" i="1" s="1"/>
  <c r="BN918" i="1" s="1"/>
  <c r="BK920" i="1"/>
  <c r="BL920" i="1" l="1"/>
  <c r="BM919" i="1" s="1"/>
  <c r="BN919" i="1" s="1"/>
  <c r="BK921" i="1"/>
  <c r="BL921" i="1" l="1"/>
  <c r="BM920" i="1" s="1"/>
  <c r="BN920" i="1" s="1"/>
  <c r="BK922" i="1"/>
  <c r="BL922" i="1" l="1"/>
  <c r="BM921" i="1" s="1"/>
  <c r="BN921" i="1" s="1"/>
  <c r="BK923" i="1"/>
  <c r="BL923" i="1" l="1"/>
  <c r="BM922" i="1" s="1"/>
  <c r="BN922" i="1" s="1"/>
  <c r="BK924" i="1"/>
  <c r="BL924" i="1" l="1"/>
  <c r="BM923" i="1" s="1"/>
  <c r="BN923" i="1" s="1"/>
  <c r="BK925" i="1"/>
  <c r="BL925" i="1" l="1"/>
  <c r="BM924" i="1" s="1"/>
  <c r="BN924" i="1" s="1"/>
  <c r="BK926" i="1"/>
  <c r="BL926" i="1" l="1"/>
  <c r="BM925" i="1" s="1"/>
  <c r="BN925" i="1" s="1"/>
  <c r="BK927" i="1"/>
  <c r="BL927" i="1" l="1"/>
  <c r="BM926" i="1" s="1"/>
  <c r="BN926" i="1" s="1"/>
  <c r="BK928" i="1"/>
  <c r="BL928" i="1" l="1"/>
  <c r="BM927" i="1" s="1"/>
  <c r="BN927" i="1" s="1"/>
  <c r="BK929" i="1"/>
  <c r="BL929" i="1" l="1"/>
  <c r="BM928" i="1" s="1"/>
  <c r="BN928" i="1" s="1"/>
  <c r="BK930" i="1"/>
  <c r="BL930" i="1" l="1"/>
  <c r="BM929" i="1" s="1"/>
  <c r="BN929" i="1" s="1"/>
  <c r="BK931" i="1"/>
  <c r="BL931" i="1" l="1"/>
  <c r="BM930" i="1" s="1"/>
  <c r="BN930" i="1" s="1"/>
  <c r="BK932" i="1"/>
  <c r="BL932" i="1" l="1"/>
  <c r="BM931" i="1" s="1"/>
  <c r="BN931" i="1" s="1"/>
  <c r="BK933" i="1"/>
  <c r="BL933" i="1" l="1"/>
  <c r="BM932" i="1" s="1"/>
  <c r="BN932" i="1" s="1"/>
  <c r="BK934" i="1"/>
  <c r="BL934" i="1" l="1"/>
  <c r="BM933" i="1" s="1"/>
  <c r="BN933" i="1" s="1"/>
  <c r="BK935" i="1"/>
  <c r="BL935" i="1" l="1"/>
  <c r="BM934" i="1" s="1"/>
  <c r="BN934" i="1" s="1"/>
  <c r="BK936" i="1"/>
  <c r="BL936" i="1" l="1"/>
  <c r="BM935" i="1" s="1"/>
  <c r="BN935" i="1" s="1"/>
  <c r="BK937" i="1"/>
  <c r="BL937" i="1" l="1"/>
  <c r="BM936" i="1" s="1"/>
  <c r="BN936" i="1" s="1"/>
  <c r="BK938" i="1"/>
  <c r="BL938" i="1" l="1"/>
  <c r="BM937" i="1" s="1"/>
  <c r="BN937" i="1" s="1"/>
  <c r="BK939" i="1"/>
  <c r="BL939" i="1" l="1"/>
  <c r="BM938" i="1" s="1"/>
  <c r="BN938" i="1" s="1"/>
  <c r="BK940" i="1"/>
  <c r="BL940" i="1" l="1"/>
  <c r="BM939" i="1" s="1"/>
  <c r="BN939" i="1" s="1"/>
  <c r="BK941" i="1"/>
  <c r="BL941" i="1" l="1"/>
  <c r="BM940" i="1" s="1"/>
  <c r="BN940" i="1" s="1"/>
  <c r="BK942" i="1"/>
  <c r="BL942" i="1" l="1"/>
  <c r="BM941" i="1" s="1"/>
  <c r="BN941" i="1" s="1"/>
  <c r="BK943" i="1"/>
  <c r="BL943" i="1" l="1"/>
  <c r="BM942" i="1" s="1"/>
  <c r="BN942" i="1" s="1"/>
  <c r="BK944" i="1"/>
  <c r="BL944" i="1" l="1"/>
  <c r="BM943" i="1" s="1"/>
  <c r="BN943" i="1" s="1"/>
  <c r="BK945" i="1"/>
  <c r="BL945" i="1" l="1"/>
  <c r="BM944" i="1" s="1"/>
  <c r="BN944" i="1" s="1"/>
  <c r="BK946" i="1"/>
  <c r="BL946" i="1" l="1"/>
  <c r="BM945" i="1" s="1"/>
  <c r="BN945" i="1" s="1"/>
  <c r="BK947" i="1"/>
  <c r="BL947" i="1" l="1"/>
  <c r="BM946" i="1" s="1"/>
  <c r="BN946" i="1" s="1"/>
  <c r="BK948" i="1"/>
  <c r="BL948" i="1" l="1"/>
  <c r="BM947" i="1" s="1"/>
  <c r="BN947" i="1" s="1"/>
  <c r="BK949" i="1"/>
  <c r="BL949" i="1" l="1"/>
  <c r="BM948" i="1" s="1"/>
  <c r="BN948" i="1" s="1"/>
  <c r="BK950" i="1"/>
  <c r="BL950" i="1" l="1"/>
  <c r="BM949" i="1" s="1"/>
  <c r="BN949" i="1" s="1"/>
  <c r="BK951" i="1"/>
  <c r="BL951" i="1" l="1"/>
  <c r="BM950" i="1" s="1"/>
  <c r="BN950" i="1" s="1"/>
  <c r="BK952" i="1"/>
  <c r="BL952" i="1" l="1"/>
  <c r="BM951" i="1" s="1"/>
  <c r="BN951" i="1" s="1"/>
  <c r="BK953" i="1"/>
  <c r="BL953" i="1" l="1"/>
  <c r="BM952" i="1" s="1"/>
  <c r="BN952" i="1" s="1"/>
  <c r="BK954" i="1"/>
  <c r="BL954" i="1" l="1"/>
  <c r="BM953" i="1" s="1"/>
  <c r="BN953" i="1" s="1"/>
  <c r="BK955" i="1"/>
  <c r="BL955" i="1" l="1"/>
  <c r="BM954" i="1" s="1"/>
  <c r="BN954" i="1" s="1"/>
  <c r="BK956" i="1"/>
  <c r="BL956" i="1" l="1"/>
  <c r="BM955" i="1" s="1"/>
  <c r="BN955" i="1" s="1"/>
  <c r="BK957" i="1"/>
  <c r="BL957" i="1" l="1"/>
  <c r="BM956" i="1" s="1"/>
  <c r="BN956" i="1" s="1"/>
  <c r="BK958" i="1"/>
  <c r="BL958" i="1" l="1"/>
  <c r="BM957" i="1" s="1"/>
  <c r="BN957" i="1" s="1"/>
  <c r="BK959" i="1"/>
  <c r="BL959" i="1" l="1"/>
  <c r="BM958" i="1" s="1"/>
  <c r="BN958" i="1" s="1"/>
  <c r="BK960" i="1"/>
  <c r="BL960" i="1" l="1"/>
  <c r="BM959" i="1" s="1"/>
  <c r="BN959" i="1" s="1"/>
  <c r="BK961" i="1"/>
  <c r="BL961" i="1" l="1"/>
  <c r="BM960" i="1" s="1"/>
  <c r="BN960" i="1" s="1"/>
  <c r="BK962" i="1"/>
  <c r="BL962" i="1" l="1"/>
  <c r="BM961" i="1" s="1"/>
  <c r="BN961" i="1" s="1"/>
  <c r="BK963" i="1"/>
  <c r="BL963" i="1" l="1"/>
  <c r="BM962" i="1" s="1"/>
  <c r="BN962" i="1" s="1"/>
  <c r="BK964" i="1"/>
  <c r="BL964" i="1" l="1"/>
  <c r="BM963" i="1" s="1"/>
  <c r="BN963" i="1" s="1"/>
  <c r="BK965" i="1"/>
  <c r="BL965" i="1" l="1"/>
  <c r="BM964" i="1" s="1"/>
  <c r="BN964" i="1" s="1"/>
  <c r="BK966" i="1"/>
  <c r="BL966" i="1" l="1"/>
  <c r="BM965" i="1" s="1"/>
  <c r="BN965" i="1" s="1"/>
  <c r="BK967" i="1"/>
  <c r="BL967" i="1" l="1"/>
  <c r="BM966" i="1" s="1"/>
  <c r="BN966" i="1" s="1"/>
  <c r="BK968" i="1"/>
  <c r="BL968" i="1" l="1"/>
  <c r="BM967" i="1" s="1"/>
  <c r="BN967" i="1" s="1"/>
  <c r="BK969" i="1"/>
  <c r="BL969" i="1" l="1"/>
  <c r="BM968" i="1" s="1"/>
  <c r="BN968" i="1" s="1"/>
  <c r="BK970" i="1"/>
  <c r="BL970" i="1" l="1"/>
  <c r="BM969" i="1" s="1"/>
  <c r="BN969" i="1" s="1"/>
  <c r="BK971" i="1"/>
  <c r="BL971" i="1" l="1"/>
  <c r="BM970" i="1" s="1"/>
  <c r="BN970" i="1" s="1"/>
  <c r="BK972" i="1"/>
  <c r="BL972" i="1" l="1"/>
  <c r="BM971" i="1" s="1"/>
  <c r="BN971" i="1" s="1"/>
  <c r="BK973" i="1"/>
  <c r="BL973" i="1" l="1"/>
  <c r="BM972" i="1" s="1"/>
  <c r="BN972" i="1" s="1"/>
  <c r="BK974" i="1"/>
  <c r="BL974" i="1" l="1"/>
  <c r="BM973" i="1" s="1"/>
  <c r="BN973" i="1" s="1"/>
  <c r="BK975" i="1"/>
  <c r="BL975" i="1" l="1"/>
  <c r="BM974" i="1" s="1"/>
  <c r="BN974" i="1" s="1"/>
  <c r="BK976" i="1"/>
  <c r="BL976" i="1" l="1"/>
  <c r="BM975" i="1" s="1"/>
  <c r="BN975" i="1" s="1"/>
  <c r="BK977" i="1"/>
  <c r="BL977" i="1" l="1"/>
  <c r="BM976" i="1" s="1"/>
  <c r="BN976" i="1" s="1"/>
  <c r="BK978" i="1"/>
  <c r="BL978" i="1" l="1"/>
  <c r="BM977" i="1" s="1"/>
  <c r="BN977" i="1" s="1"/>
  <c r="BK979" i="1"/>
  <c r="BL979" i="1" l="1"/>
  <c r="BM978" i="1" s="1"/>
  <c r="BN978" i="1" s="1"/>
  <c r="BK980" i="1"/>
  <c r="BL980" i="1" l="1"/>
  <c r="BM979" i="1" s="1"/>
  <c r="BN979" i="1" s="1"/>
  <c r="BK981" i="1"/>
  <c r="BL981" i="1" l="1"/>
  <c r="BM980" i="1" s="1"/>
  <c r="BN980" i="1" s="1"/>
  <c r="BK982" i="1"/>
  <c r="BL982" i="1" l="1"/>
  <c r="BM981" i="1" s="1"/>
  <c r="BN981" i="1" s="1"/>
  <c r="BK983" i="1"/>
  <c r="BL983" i="1" l="1"/>
  <c r="BM982" i="1" s="1"/>
  <c r="BN982" i="1" s="1"/>
  <c r="BK984" i="1"/>
  <c r="BL984" i="1" l="1"/>
  <c r="BM983" i="1" s="1"/>
  <c r="BN983" i="1" s="1"/>
  <c r="BK985" i="1"/>
  <c r="BL985" i="1" l="1"/>
  <c r="BM984" i="1" s="1"/>
  <c r="BN984" i="1" s="1"/>
  <c r="BK986" i="1"/>
  <c r="BL986" i="1" l="1"/>
  <c r="BM985" i="1" s="1"/>
  <c r="BN985" i="1" s="1"/>
  <c r="BK987" i="1"/>
  <c r="BL987" i="1" l="1"/>
  <c r="BM986" i="1" s="1"/>
  <c r="BN986" i="1" s="1"/>
  <c r="BK988" i="1"/>
  <c r="BL988" i="1" l="1"/>
  <c r="BM987" i="1" s="1"/>
  <c r="BN987" i="1" s="1"/>
  <c r="BK989" i="1"/>
  <c r="BL989" i="1" l="1"/>
  <c r="BM988" i="1" s="1"/>
  <c r="BN988" i="1" s="1"/>
  <c r="BK990" i="1"/>
  <c r="BL990" i="1" l="1"/>
  <c r="BM989" i="1" s="1"/>
  <c r="BN989" i="1" s="1"/>
  <c r="BK991" i="1"/>
  <c r="BL991" i="1" l="1"/>
  <c r="BM990" i="1" s="1"/>
  <c r="BN990" i="1" s="1"/>
  <c r="BK992" i="1"/>
  <c r="BL992" i="1" l="1"/>
  <c r="BM991" i="1" s="1"/>
  <c r="BN991" i="1" s="1"/>
  <c r="BK993" i="1"/>
  <c r="BL993" i="1" l="1"/>
  <c r="BM992" i="1" s="1"/>
  <c r="BN992" i="1" s="1"/>
  <c r="BK994" i="1"/>
  <c r="BL994" i="1" l="1"/>
  <c r="BM993" i="1" s="1"/>
  <c r="BN993" i="1" s="1"/>
  <c r="BK995" i="1"/>
  <c r="BL995" i="1" l="1"/>
  <c r="BM994" i="1" s="1"/>
  <c r="BN994" i="1" s="1"/>
  <c r="BK996" i="1"/>
  <c r="BL996" i="1" l="1"/>
  <c r="BM995" i="1" s="1"/>
  <c r="BN995" i="1" s="1"/>
  <c r="BK997" i="1"/>
  <c r="BL997" i="1" l="1"/>
  <c r="BM996" i="1" s="1"/>
  <c r="BN996" i="1" s="1"/>
  <c r="BK998" i="1"/>
  <c r="BL998" i="1" l="1"/>
  <c r="BM997" i="1" s="1"/>
  <c r="BN997" i="1" s="1"/>
  <c r="BK999" i="1"/>
  <c r="BL999" i="1" l="1"/>
  <c r="BM998" i="1" s="1"/>
  <c r="BN998" i="1" s="1"/>
  <c r="BK1000" i="1"/>
  <c r="BL1000" i="1" l="1"/>
  <c r="BM999" i="1" s="1"/>
  <c r="BN999" i="1" s="1"/>
  <c r="BK1001" i="1"/>
  <c r="BL1001" i="1" l="1"/>
  <c r="BM1000" i="1" s="1"/>
  <c r="BN1000" i="1" s="1"/>
  <c r="BK1002" i="1"/>
  <c r="BL1002" i="1" l="1"/>
  <c r="BM1001" i="1" s="1"/>
  <c r="BN1001" i="1" s="1"/>
  <c r="BK1003" i="1"/>
  <c r="BL1003" i="1" l="1"/>
  <c r="BM1002" i="1" s="1"/>
  <c r="BN1002" i="1" s="1"/>
  <c r="BK1004" i="1"/>
  <c r="BL1004" i="1" l="1"/>
  <c r="BM1003" i="1" s="1"/>
  <c r="BN1003" i="1" s="1"/>
  <c r="BK1005" i="1"/>
  <c r="BL1005" i="1" l="1"/>
  <c r="BM1004" i="1" s="1"/>
  <c r="BK1006" i="1"/>
  <c r="BN1004" i="1"/>
  <c r="BL1006" i="1" l="1"/>
  <c r="BM1005" i="1" s="1"/>
  <c r="BN1005" i="1" s="1"/>
  <c r="BK1007" i="1"/>
  <c r="BL1007" i="1" l="1"/>
  <c r="BM1006" i="1" s="1"/>
  <c r="BN1006" i="1" s="1"/>
  <c r="BK1008" i="1"/>
  <c r="BL1008" i="1" l="1"/>
  <c r="BM1007" i="1" s="1"/>
  <c r="BN1007" i="1" s="1"/>
  <c r="BK1009" i="1"/>
  <c r="BL1009" i="1" l="1"/>
  <c r="BM1008" i="1" s="1"/>
  <c r="BN1008" i="1" s="1"/>
  <c r="BK1010" i="1"/>
  <c r="BL1010" i="1" l="1"/>
  <c r="BM1009" i="1" s="1"/>
  <c r="BN1009" i="1" s="1"/>
  <c r="BK1011" i="1"/>
  <c r="BL1011" i="1" l="1"/>
  <c r="BM1010" i="1" s="1"/>
  <c r="BN1010" i="1" s="1"/>
  <c r="BK1012" i="1"/>
  <c r="BL1012" i="1" l="1"/>
  <c r="BM1011" i="1" s="1"/>
  <c r="BN1011" i="1" s="1"/>
  <c r="BK1013" i="1"/>
  <c r="BL1013" i="1" l="1"/>
  <c r="BM1012" i="1" s="1"/>
  <c r="BN1012" i="1" s="1"/>
  <c r="BK1014" i="1"/>
  <c r="BL1014" i="1" l="1"/>
  <c r="BM1013" i="1" s="1"/>
  <c r="BN1013" i="1" s="1"/>
  <c r="BK1015" i="1"/>
  <c r="BL1015" i="1" l="1"/>
  <c r="BM1014" i="1" s="1"/>
  <c r="BN1014" i="1" s="1"/>
  <c r="BK1016" i="1"/>
  <c r="BL1016" i="1" l="1"/>
  <c r="BM1015" i="1" s="1"/>
  <c r="BN1015" i="1" s="1"/>
  <c r="BK1017" i="1"/>
  <c r="BL1017" i="1" l="1"/>
  <c r="BM1016" i="1" s="1"/>
  <c r="BN1016" i="1" s="1"/>
  <c r="BK1018" i="1"/>
  <c r="BL1018" i="1" l="1"/>
  <c r="BM1017" i="1" s="1"/>
  <c r="BN1017" i="1" s="1"/>
  <c r="BK1019" i="1"/>
  <c r="BL1019" i="1" l="1"/>
  <c r="BM1018" i="1" s="1"/>
  <c r="BN1018" i="1" s="1"/>
  <c r="BK1020" i="1"/>
  <c r="BL1020" i="1" l="1"/>
  <c r="BM1019" i="1" s="1"/>
  <c r="BN1019" i="1" s="1"/>
  <c r="BK1021" i="1"/>
  <c r="BL1021" i="1" l="1"/>
  <c r="BM1020" i="1" s="1"/>
  <c r="BN1020" i="1" s="1"/>
  <c r="BK1022" i="1"/>
  <c r="BL1022" i="1" l="1"/>
  <c r="BM1021" i="1" s="1"/>
  <c r="BN1021" i="1" s="1"/>
  <c r="BK1023" i="1"/>
  <c r="BL1023" i="1" l="1"/>
  <c r="BM1022" i="1" s="1"/>
  <c r="BN1022" i="1" s="1"/>
  <c r="BK1024" i="1"/>
  <c r="BL1024" i="1" l="1"/>
  <c r="BM1023" i="1" s="1"/>
  <c r="BN1023" i="1" s="1"/>
  <c r="BK1025" i="1"/>
  <c r="BL1025" i="1" l="1"/>
  <c r="BM1024" i="1" s="1"/>
  <c r="BN1024" i="1" s="1"/>
  <c r="BK1026" i="1"/>
  <c r="BL1026" i="1" l="1"/>
  <c r="BM1025" i="1" s="1"/>
  <c r="BN1025" i="1" s="1"/>
  <c r="BK1027" i="1"/>
  <c r="BL1027" i="1" l="1"/>
  <c r="BM1026" i="1" s="1"/>
  <c r="BN1026" i="1" s="1"/>
  <c r="BK1028" i="1"/>
  <c r="BL1028" i="1" l="1"/>
  <c r="BM1027" i="1" s="1"/>
  <c r="BN1027" i="1" s="1"/>
  <c r="BK1029" i="1"/>
  <c r="BL1029" i="1" l="1"/>
  <c r="BM1028" i="1" s="1"/>
  <c r="BN1028" i="1" s="1"/>
  <c r="BK1030" i="1"/>
  <c r="BL1030" i="1" l="1"/>
  <c r="BM1029" i="1" s="1"/>
  <c r="BN1029" i="1" s="1"/>
  <c r="BK1031" i="1"/>
  <c r="BL1031" i="1" l="1"/>
  <c r="BM1030" i="1" s="1"/>
  <c r="BN1030" i="1" s="1"/>
  <c r="BK1032" i="1"/>
  <c r="BL1032" i="1" l="1"/>
  <c r="BM1031" i="1" s="1"/>
  <c r="BN1031" i="1" s="1"/>
  <c r="BK1033" i="1"/>
  <c r="BL1033" i="1" l="1"/>
  <c r="BM1032" i="1" s="1"/>
  <c r="BN1032" i="1" s="1"/>
  <c r="BK1034" i="1"/>
  <c r="BL1034" i="1" l="1"/>
  <c r="BM1033" i="1" s="1"/>
  <c r="BN1033" i="1" s="1"/>
  <c r="BK1035" i="1"/>
  <c r="BL1035" i="1" l="1"/>
  <c r="BM1034" i="1" s="1"/>
  <c r="BN1034" i="1" s="1"/>
  <c r="BK1036" i="1"/>
  <c r="BL1036" i="1" l="1"/>
  <c r="BM1035" i="1" s="1"/>
  <c r="BN1035" i="1" s="1"/>
  <c r="BK1037" i="1"/>
  <c r="BL1037" i="1" l="1"/>
  <c r="BM1036" i="1" s="1"/>
  <c r="BN1036" i="1" s="1"/>
  <c r="BK1038" i="1"/>
  <c r="BL1038" i="1" l="1"/>
  <c r="BM1037" i="1" s="1"/>
  <c r="BN1037" i="1" s="1"/>
  <c r="BK1039" i="1"/>
  <c r="BL1039" i="1" l="1"/>
  <c r="BM1038" i="1" s="1"/>
  <c r="BN1038" i="1" s="1"/>
  <c r="BK1040" i="1"/>
  <c r="BL1040" i="1" l="1"/>
  <c r="BM1039" i="1" s="1"/>
  <c r="BN1039" i="1" s="1"/>
  <c r="BK1041" i="1"/>
  <c r="BL1041" i="1" l="1"/>
  <c r="BM1040" i="1" s="1"/>
  <c r="BN1040" i="1" s="1"/>
  <c r="BK1042" i="1"/>
  <c r="BL1042" i="1" l="1"/>
  <c r="BM1041" i="1" s="1"/>
  <c r="BN1041" i="1" s="1"/>
  <c r="BK1043" i="1"/>
  <c r="BL1043" i="1" l="1"/>
  <c r="BM1042" i="1" s="1"/>
  <c r="BN1042" i="1" s="1"/>
  <c r="BK1044" i="1"/>
  <c r="BL1044" i="1" l="1"/>
  <c r="BM1043" i="1" s="1"/>
  <c r="BN1043" i="1" s="1"/>
  <c r="BK1045" i="1"/>
  <c r="BL1045" i="1" l="1"/>
  <c r="BM1044" i="1" s="1"/>
  <c r="BN1044" i="1" s="1"/>
  <c r="BK1046" i="1"/>
  <c r="BL1046" i="1" l="1"/>
  <c r="BM1045" i="1" s="1"/>
  <c r="BN1045" i="1" s="1"/>
  <c r="BK1047" i="1"/>
  <c r="BL1047" i="1" l="1"/>
  <c r="BM1046" i="1" s="1"/>
  <c r="BN1046" i="1" s="1"/>
  <c r="BK1048" i="1"/>
  <c r="BL1048" i="1" l="1"/>
  <c r="BM1047" i="1" s="1"/>
  <c r="BN1047" i="1" s="1"/>
  <c r="BK1049" i="1"/>
  <c r="BL1049" i="1" l="1"/>
  <c r="BM1048" i="1" s="1"/>
  <c r="BN1048" i="1" s="1"/>
  <c r="BK1050" i="1"/>
  <c r="BL1050" i="1" l="1"/>
  <c r="BM1049" i="1" s="1"/>
  <c r="BN1049" i="1" s="1"/>
  <c r="BK1051" i="1"/>
  <c r="BL1051" i="1" l="1"/>
  <c r="BM1050" i="1" s="1"/>
  <c r="BN1050" i="1" s="1"/>
  <c r="BK1052" i="1"/>
  <c r="BL1052" i="1" l="1"/>
  <c r="BM1051" i="1" s="1"/>
  <c r="BN1051" i="1" s="1"/>
  <c r="BK1053" i="1"/>
  <c r="BL1053" i="1" l="1"/>
  <c r="BM1052" i="1" s="1"/>
  <c r="BN1052" i="1" s="1"/>
  <c r="BK1054" i="1"/>
  <c r="BL1054" i="1" l="1"/>
  <c r="BM1053" i="1" s="1"/>
  <c r="BN1053" i="1" s="1"/>
  <c r="BK1055" i="1"/>
  <c r="BL1055" i="1" l="1"/>
  <c r="BM1054" i="1" s="1"/>
  <c r="BN1054" i="1" s="1"/>
  <c r="BK1056" i="1"/>
  <c r="BL1056" i="1" l="1"/>
  <c r="BM1055" i="1" s="1"/>
  <c r="BN1055" i="1" s="1"/>
  <c r="BK1057" i="1"/>
  <c r="BL1057" i="1" l="1"/>
  <c r="BM1056" i="1" s="1"/>
  <c r="BN1056" i="1" s="1"/>
  <c r="BK1058" i="1"/>
  <c r="BL1058" i="1" l="1"/>
  <c r="BM1057" i="1" s="1"/>
  <c r="BN1057" i="1" s="1"/>
  <c r="BK1059" i="1"/>
  <c r="BL1059" i="1" l="1"/>
  <c r="BM1058" i="1" s="1"/>
  <c r="BN1058" i="1" s="1"/>
  <c r="BK1060" i="1"/>
  <c r="BL1060" i="1" l="1"/>
  <c r="BM1059" i="1" s="1"/>
  <c r="BN1059" i="1" s="1"/>
  <c r="BK1061" i="1"/>
  <c r="BL1061" i="1" l="1"/>
  <c r="BM1060" i="1" s="1"/>
  <c r="BN1060" i="1" s="1"/>
  <c r="BK1062" i="1"/>
  <c r="BL1062" i="1" l="1"/>
  <c r="BM1061" i="1" s="1"/>
  <c r="BN1061" i="1" s="1"/>
  <c r="BK1063" i="1"/>
  <c r="BL1063" i="1" l="1"/>
  <c r="BM1062" i="1" s="1"/>
  <c r="BN1062" i="1" s="1"/>
  <c r="BK1064" i="1"/>
  <c r="BL1064" i="1" l="1"/>
  <c r="BM1063" i="1" s="1"/>
  <c r="BN1063" i="1" s="1"/>
  <c r="BK1065" i="1"/>
  <c r="BL1065" i="1" l="1"/>
  <c r="BM1064" i="1" s="1"/>
  <c r="BN1064" i="1" s="1"/>
  <c r="BK1066" i="1"/>
  <c r="BL1066" i="1" l="1"/>
  <c r="BM1065" i="1" s="1"/>
  <c r="BN1065" i="1" s="1"/>
  <c r="BK1067" i="1"/>
  <c r="BL1067" i="1" l="1"/>
  <c r="BM1066" i="1" s="1"/>
  <c r="BN1066" i="1" s="1"/>
  <c r="BK1068" i="1"/>
  <c r="BL1068" i="1" l="1"/>
  <c r="BM1067" i="1" s="1"/>
  <c r="BN1067" i="1" s="1"/>
  <c r="BK1069" i="1"/>
  <c r="BL1069" i="1" l="1"/>
  <c r="BM1068" i="1" s="1"/>
  <c r="BN1068" i="1" s="1"/>
  <c r="BK1070" i="1"/>
  <c r="BL1070" i="1" l="1"/>
  <c r="BM1069" i="1" s="1"/>
  <c r="BN1069" i="1" s="1"/>
  <c r="BK1071" i="1"/>
  <c r="BL1071" i="1" l="1"/>
  <c r="BM1070" i="1" s="1"/>
  <c r="BN1070" i="1" s="1"/>
  <c r="BK1072" i="1"/>
  <c r="BL1072" i="1" l="1"/>
  <c r="BM1071" i="1" s="1"/>
  <c r="BN1071" i="1" s="1"/>
  <c r="BK1073" i="1"/>
  <c r="BL1073" i="1" l="1"/>
  <c r="BM1072" i="1" s="1"/>
  <c r="BN1072" i="1" s="1"/>
  <c r="BK1074" i="1"/>
  <c r="BL1074" i="1" l="1"/>
  <c r="BM1073" i="1" s="1"/>
  <c r="BN1073" i="1" s="1"/>
  <c r="BK1075" i="1"/>
  <c r="BL1075" i="1" l="1"/>
  <c r="BM1074" i="1" s="1"/>
  <c r="BN1074" i="1" s="1"/>
  <c r="BK1076" i="1"/>
  <c r="BL1076" i="1" l="1"/>
  <c r="BM1075" i="1" s="1"/>
  <c r="BN1075" i="1" s="1"/>
  <c r="BK1077" i="1"/>
  <c r="BL1077" i="1" l="1"/>
  <c r="BM1076" i="1" s="1"/>
  <c r="BN1076" i="1" s="1"/>
  <c r="BK1078" i="1"/>
  <c r="BL1078" i="1" l="1"/>
  <c r="BM1077" i="1" s="1"/>
  <c r="BN1077" i="1" s="1"/>
  <c r="BK1079" i="1"/>
  <c r="BL1079" i="1" l="1"/>
  <c r="BM1078" i="1" s="1"/>
  <c r="BN1078" i="1" s="1"/>
  <c r="BK1080" i="1"/>
  <c r="BL1080" i="1" l="1"/>
  <c r="BM1079" i="1" s="1"/>
  <c r="BN1079" i="1" s="1"/>
  <c r="BK1081" i="1"/>
  <c r="BL1081" i="1" l="1"/>
  <c r="BM1080" i="1" s="1"/>
  <c r="BN1080" i="1" s="1"/>
  <c r="BK1082" i="1"/>
  <c r="BL1082" i="1" l="1"/>
  <c r="BM1081" i="1" s="1"/>
  <c r="BN1081" i="1" s="1"/>
  <c r="BK1083" i="1"/>
  <c r="BL1083" i="1" l="1"/>
  <c r="BM1082" i="1" s="1"/>
  <c r="BN1082" i="1" s="1"/>
  <c r="BK1084" i="1"/>
  <c r="BL1084" i="1" l="1"/>
  <c r="BM1083" i="1" s="1"/>
  <c r="BN1083" i="1" s="1"/>
  <c r="BK1085" i="1"/>
  <c r="BL1085" i="1" l="1"/>
  <c r="BM1084" i="1" s="1"/>
  <c r="BN1084" i="1" s="1"/>
  <c r="BK1086" i="1"/>
  <c r="BL1086" i="1" l="1"/>
  <c r="BM1085" i="1" s="1"/>
  <c r="BN1085" i="1" s="1"/>
  <c r="BK1087" i="1"/>
  <c r="BL1087" i="1" l="1"/>
  <c r="BM1086" i="1" s="1"/>
  <c r="BN1086" i="1" s="1"/>
  <c r="BK1088" i="1"/>
  <c r="BL1088" i="1" l="1"/>
  <c r="BM1087" i="1" s="1"/>
  <c r="BN1087" i="1" s="1"/>
  <c r="BK1089" i="1"/>
  <c r="BL1089" i="1" l="1"/>
  <c r="BM1088" i="1" s="1"/>
  <c r="BN1088" i="1" s="1"/>
  <c r="BK1090" i="1"/>
  <c r="BL1090" i="1" l="1"/>
  <c r="BM1089" i="1" s="1"/>
  <c r="BN1089" i="1" s="1"/>
  <c r="BK1091" i="1"/>
  <c r="BL1091" i="1" l="1"/>
  <c r="BM1090" i="1" s="1"/>
  <c r="BN1090" i="1" s="1"/>
  <c r="BK1092" i="1"/>
  <c r="BL1092" i="1" l="1"/>
  <c r="BM1091" i="1" s="1"/>
  <c r="BN1091" i="1" s="1"/>
  <c r="BK1093" i="1"/>
  <c r="BL1093" i="1" l="1"/>
  <c r="BM1092" i="1" s="1"/>
  <c r="BN1092" i="1" s="1"/>
  <c r="BK1094" i="1"/>
  <c r="BL1094" i="1" l="1"/>
  <c r="BM1093" i="1" s="1"/>
  <c r="BN1093" i="1" s="1"/>
  <c r="BK1095" i="1"/>
  <c r="BL1095" i="1" l="1"/>
  <c r="BM1094" i="1" s="1"/>
  <c r="BN1094" i="1" s="1"/>
  <c r="BK1096" i="1"/>
  <c r="BL1096" i="1" l="1"/>
  <c r="BM1095" i="1" s="1"/>
  <c r="BN1095" i="1" s="1"/>
  <c r="BK1097" i="1"/>
  <c r="BL1097" i="1" l="1"/>
  <c r="BM1096" i="1" s="1"/>
  <c r="BN1096" i="1" s="1"/>
  <c r="BK1098" i="1"/>
  <c r="BL1098" i="1" l="1"/>
  <c r="BM1097" i="1" s="1"/>
  <c r="BN1097" i="1" s="1"/>
  <c r="BK1099" i="1"/>
  <c r="BL1099" i="1" l="1"/>
  <c r="BM1098" i="1" s="1"/>
  <c r="BN1098" i="1" s="1"/>
  <c r="BK1100" i="1"/>
  <c r="BL1100" i="1" l="1"/>
  <c r="BM1099" i="1" s="1"/>
  <c r="BN1099" i="1" s="1"/>
  <c r="BK1101" i="1"/>
  <c r="BL1101" i="1" l="1"/>
  <c r="BM1100" i="1" s="1"/>
  <c r="BN1100" i="1" s="1"/>
  <c r="BK1102" i="1"/>
  <c r="BL1102" i="1" l="1"/>
  <c r="BM1101" i="1" s="1"/>
  <c r="BN1101" i="1" s="1"/>
  <c r="BK1103" i="1"/>
  <c r="BL1103" i="1" l="1"/>
  <c r="BM1102" i="1" s="1"/>
  <c r="BN1102" i="1" s="1"/>
  <c r="BK1104" i="1"/>
  <c r="BL1104" i="1" l="1"/>
  <c r="BM1103" i="1" s="1"/>
  <c r="BN1103" i="1" s="1"/>
  <c r="BK1105" i="1"/>
  <c r="BL1105" i="1" l="1"/>
  <c r="BM1104" i="1" s="1"/>
  <c r="BN1104" i="1" s="1"/>
  <c r="BK1106" i="1"/>
  <c r="BL1106" i="1" l="1"/>
  <c r="BM1105" i="1" s="1"/>
  <c r="BN1105" i="1" s="1"/>
  <c r="BK1107" i="1"/>
  <c r="BL1107" i="1" l="1"/>
  <c r="BM1106" i="1" s="1"/>
  <c r="BN1106" i="1" s="1"/>
  <c r="BK1108" i="1"/>
  <c r="BL1108" i="1" l="1"/>
  <c r="BM1107" i="1" s="1"/>
  <c r="BN1107" i="1" s="1"/>
  <c r="BK1109" i="1"/>
  <c r="BL1109" i="1" l="1"/>
  <c r="BM1108" i="1" s="1"/>
  <c r="BN1108" i="1" s="1"/>
  <c r="BK1110" i="1"/>
  <c r="BL1110" i="1" l="1"/>
  <c r="BM1109" i="1" s="1"/>
  <c r="BN1109" i="1" s="1"/>
  <c r="BK1111" i="1"/>
  <c r="BL1111" i="1" l="1"/>
  <c r="BM1110" i="1" s="1"/>
  <c r="BN1110" i="1" s="1"/>
  <c r="BK1112" i="1"/>
  <c r="BL1112" i="1" l="1"/>
  <c r="BM1111" i="1" s="1"/>
  <c r="BN1111" i="1" s="1"/>
  <c r="BK1113" i="1"/>
  <c r="BL1113" i="1" l="1"/>
  <c r="BM1112" i="1" s="1"/>
  <c r="BN1112" i="1" s="1"/>
  <c r="BK1114" i="1"/>
  <c r="BL1114" i="1" l="1"/>
  <c r="BM1113" i="1" s="1"/>
  <c r="BN1113" i="1" s="1"/>
  <c r="BK1115" i="1"/>
  <c r="BL1115" i="1" l="1"/>
  <c r="BM1114" i="1" s="1"/>
  <c r="BN1114" i="1" s="1"/>
  <c r="BK1116" i="1"/>
  <c r="BL1116" i="1" l="1"/>
  <c r="BM1115" i="1" s="1"/>
  <c r="BN1115" i="1" s="1"/>
  <c r="BK1117" i="1"/>
  <c r="BL1117" i="1" l="1"/>
  <c r="BM1116" i="1" s="1"/>
  <c r="BN1116" i="1" s="1"/>
  <c r="BK1118" i="1"/>
  <c r="BL1118" i="1" l="1"/>
  <c r="BM1117" i="1" s="1"/>
  <c r="BN1117" i="1" s="1"/>
  <c r="BK1119" i="1"/>
  <c r="BL1119" i="1" l="1"/>
  <c r="BM1118" i="1" s="1"/>
  <c r="BN1118" i="1" s="1"/>
  <c r="BK1120" i="1"/>
  <c r="BL1120" i="1" l="1"/>
  <c r="BM1119" i="1" s="1"/>
  <c r="BN1119" i="1" s="1"/>
  <c r="BK1121" i="1"/>
  <c r="BL1121" i="1" l="1"/>
  <c r="BM1120" i="1" s="1"/>
  <c r="BN1120" i="1" s="1"/>
  <c r="BK1122" i="1"/>
  <c r="BL1122" i="1" l="1"/>
  <c r="BM1121" i="1" s="1"/>
  <c r="BN1121" i="1" s="1"/>
  <c r="BK1123" i="1"/>
  <c r="BL1123" i="1" l="1"/>
  <c r="BM1122" i="1" s="1"/>
  <c r="BN1122" i="1" s="1"/>
  <c r="BK1124" i="1"/>
  <c r="BL1124" i="1" l="1"/>
  <c r="BM1123" i="1" s="1"/>
  <c r="BN1123" i="1" s="1"/>
  <c r="BK1125" i="1"/>
  <c r="BL1125" i="1" l="1"/>
  <c r="BM1124" i="1" s="1"/>
  <c r="BN1124" i="1" s="1"/>
  <c r="BK1126" i="1"/>
  <c r="BL1126" i="1" l="1"/>
  <c r="BM1125" i="1" s="1"/>
  <c r="BN1125" i="1" s="1"/>
  <c r="BK1127" i="1"/>
  <c r="BL1127" i="1" l="1"/>
  <c r="BM1126" i="1" s="1"/>
  <c r="BN1126" i="1" s="1"/>
  <c r="BK1128" i="1"/>
  <c r="BL1128" i="1" l="1"/>
  <c r="BM1127" i="1" s="1"/>
  <c r="BN1127" i="1" s="1"/>
  <c r="BK1129" i="1"/>
  <c r="BL1129" i="1" l="1"/>
  <c r="BM1128" i="1" s="1"/>
  <c r="BN1128" i="1" s="1"/>
  <c r="BK1130" i="1"/>
  <c r="BL1130" i="1" l="1"/>
  <c r="BM1129" i="1" s="1"/>
  <c r="BN1129" i="1" s="1"/>
  <c r="BK1131" i="1"/>
  <c r="BL1131" i="1" l="1"/>
  <c r="BM1130" i="1" s="1"/>
  <c r="BN1130" i="1" s="1"/>
  <c r="BK1132" i="1"/>
  <c r="BL1132" i="1" l="1"/>
  <c r="BM1131" i="1" s="1"/>
  <c r="BN1131" i="1" s="1"/>
  <c r="BK1133" i="1"/>
  <c r="BL1133" i="1" l="1"/>
  <c r="BM1132" i="1" s="1"/>
  <c r="BN1132" i="1" s="1"/>
  <c r="BK1134" i="1"/>
  <c r="BL1134" i="1" l="1"/>
  <c r="BM1133" i="1" s="1"/>
  <c r="BN1133" i="1" s="1"/>
  <c r="BK1135" i="1"/>
  <c r="BL1135" i="1" l="1"/>
  <c r="BM1134" i="1" s="1"/>
  <c r="BN1134" i="1" s="1"/>
  <c r="BK1136" i="1"/>
  <c r="BL1136" i="1" l="1"/>
  <c r="BM1135" i="1" s="1"/>
  <c r="BN1135" i="1" s="1"/>
  <c r="BK1137" i="1"/>
  <c r="BL1137" i="1" l="1"/>
  <c r="BM1136" i="1" s="1"/>
  <c r="BN1136" i="1" s="1"/>
  <c r="BK1138" i="1"/>
  <c r="BL1138" i="1" l="1"/>
  <c r="BM1137" i="1" s="1"/>
  <c r="BN1137" i="1" s="1"/>
  <c r="BK1139" i="1"/>
  <c r="BL1139" i="1" l="1"/>
  <c r="BM1138" i="1" s="1"/>
  <c r="BN1138" i="1" s="1"/>
  <c r="BK1140" i="1"/>
  <c r="BL1140" i="1" l="1"/>
  <c r="BM1139" i="1" s="1"/>
  <c r="BN1139" i="1" s="1"/>
  <c r="BK1141" i="1"/>
  <c r="BL1141" i="1" l="1"/>
  <c r="BM1140" i="1" s="1"/>
  <c r="BN1140" i="1" s="1"/>
  <c r="BK1142" i="1"/>
  <c r="BL1142" i="1" l="1"/>
  <c r="BM1141" i="1" s="1"/>
  <c r="BN1141" i="1" s="1"/>
  <c r="BK1143" i="1"/>
  <c r="BL1143" i="1" l="1"/>
  <c r="BM1142" i="1" s="1"/>
  <c r="BN1142" i="1" s="1"/>
  <c r="BK1144" i="1"/>
  <c r="BL1144" i="1" l="1"/>
  <c r="BM1143" i="1" s="1"/>
  <c r="BN1143" i="1" s="1"/>
  <c r="BK1145" i="1"/>
  <c r="BL1145" i="1" l="1"/>
  <c r="BM1144" i="1" s="1"/>
  <c r="BN1144" i="1" s="1"/>
  <c r="BK1146" i="1"/>
  <c r="BL1146" i="1" l="1"/>
  <c r="BM1145" i="1" s="1"/>
  <c r="BN1145" i="1" s="1"/>
  <c r="BK1147" i="1"/>
  <c r="BL1147" i="1" l="1"/>
  <c r="BM1146" i="1" s="1"/>
  <c r="BN1146" i="1" s="1"/>
  <c r="BK1148" i="1"/>
  <c r="BL1148" i="1" l="1"/>
  <c r="BM1147" i="1" s="1"/>
  <c r="BN1147" i="1" s="1"/>
  <c r="BK1149" i="1"/>
  <c r="BL1149" i="1" l="1"/>
  <c r="BM1148" i="1" s="1"/>
  <c r="BN1148" i="1" s="1"/>
  <c r="BK1150" i="1"/>
  <c r="BL1150" i="1" l="1"/>
  <c r="BM1149" i="1" s="1"/>
  <c r="BN1149" i="1" s="1"/>
  <c r="BK1151" i="1"/>
  <c r="BL1151" i="1" l="1"/>
  <c r="BM1150" i="1" s="1"/>
  <c r="BN1150" i="1" s="1"/>
  <c r="BK1152" i="1"/>
  <c r="BL1152" i="1" l="1"/>
  <c r="BM1151" i="1" s="1"/>
  <c r="BN1151" i="1" s="1"/>
  <c r="BK1153" i="1"/>
  <c r="BL1153" i="1" l="1"/>
  <c r="BM1152" i="1" s="1"/>
  <c r="BN1152" i="1" s="1"/>
  <c r="BK1154" i="1"/>
  <c r="BL1154" i="1" l="1"/>
  <c r="BM1153" i="1" s="1"/>
  <c r="BN1153" i="1" s="1"/>
  <c r="BK1155" i="1"/>
  <c r="BL1155" i="1" l="1"/>
  <c r="BM1154" i="1" s="1"/>
  <c r="BN1154" i="1" s="1"/>
  <c r="BK1156" i="1"/>
  <c r="BL1156" i="1" l="1"/>
  <c r="BM1155" i="1" s="1"/>
  <c r="BN1155" i="1" s="1"/>
  <c r="BK1157" i="1"/>
  <c r="BL1157" i="1" l="1"/>
  <c r="BM1156" i="1" s="1"/>
  <c r="BN1156" i="1" s="1"/>
  <c r="BK1158" i="1"/>
  <c r="BL1158" i="1" l="1"/>
  <c r="BM1157" i="1" s="1"/>
  <c r="BN1157" i="1" s="1"/>
  <c r="BK1159" i="1"/>
  <c r="BL1159" i="1" l="1"/>
  <c r="BM1158" i="1" s="1"/>
  <c r="BN1158" i="1" s="1"/>
  <c r="BK1160" i="1"/>
  <c r="BL1160" i="1" l="1"/>
  <c r="BM1159" i="1" s="1"/>
  <c r="BN1159" i="1" s="1"/>
  <c r="BK1161" i="1"/>
  <c r="BL1161" i="1" l="1"/>
  <c r="BM1160" i="1" s="1"/>
  <c r="BN1160" i="1" s="1"/>
  <c r="BK1162" i="1"/>
  <c r="BL1162" i="1" l="1"/>
  <c r="BM1161" i="1" s="1"/>
  <c r="BN1161" i="1" s="1"/>
  <c r="BK1163" i="1"/>
  <c r="BL1163" i="1" l="1"/>
  <c r="BM1162" i="1" s="1"/>
  <c r="BN1162" i="1" s="1"/>
  <c r="BK1164" i="1"/>
  <c r="BL1164" i="1" l="1"/>
  <c r="BM1163" i="1" s="1"/>
  <c r="BN1163" i="1" s="1"/>
  <c r="BK1165" i="1"/>
  <c r="BL1165" i="1" l="1"/>
  <c r="BM1164" i="1" s="1"/>
  <c r="BN1164" i="1" s="1"/>
  <c r="BK1166" i="1"/>
  <c r="BL1166" i="1" l="1"/>
  <c r="BM1165" i="1" s="1"/>
  <c r="BN1165" i="1" s="1"/>
  <c r="BK1167" i="1"/>
  <c r="BL1167" i="1" l="1"/>
  <c r="BM1166" i="1" s="1"/>
  <c r="BN1166" i="1" s="1"/>
  <c r="BK1168" i="1"/>
  <c r="BL1168" i="1" l="1"/>
  <c r="BM1167" i="1" s="1"/>
  <c r="BN1167" i="1" s="1"/>
  <c r="BK1169" i="1"/>
  <c r="BL1169" i="1" l="1"/>
  <c r="BM1168" i="1" s="1"/>
  <c r="BN1168" i="1" s="1"/>
  <c r="BK1170" i="1"/>
  <c r="BL1170" i="1" l="1"/>
  <c r="BM1169" i="1" s="1"/>
  <c r="BN1169" i="1" s="1"/>
  <c r="BK1171" i="1"/>
  <c r="BL1171" i="1" l="1"/>
  <c r="BM1170" i="1" s="1"/>
  <c r="BN1170" i="1" s="1"/>
  <c r="BK1172" i="1"/>
  <c r="BL1172" i="1" l="1"/>
  <c r="BM1171" i="1" s="1"/>
  <c r="BN1171" i="1" s="1"/>
  <c r="BK1173" i="1"/>
  <c r="BL1173" i="1" l="1"/>
  <c r="BM1172" i="1" s="1"/>
  <c r="BN1172" i="1" s="1"/>
  <c r="BK1174" i="1"/>
  <c r="BL1174" i="1" l="1"/>
  <c r="BM1173" i="1" s="1"/>
  <c r="BN1173" i="1" s="1"/>
  <c r="BK1175" i="1"/>
  <c r="BL1175" i="1" l="1"/>
  <c r="BM1174" i="1" s="1"/>
  <c r="BN1174" i="1" s="1"/>
  <c r="BK1176" i="1"/>
  <c r="BL1176" i="1" l="1"/>
  <c r="BM1175" i="1" s="1"/>
  <c r="BN1175" i="1" s="1"/>
  <c r="BK1177" i="1"/>
  <c r="BL1177" i="1" l="1"/>
  <c r="BM1176" i="1" s="1"/>
  <c r="BN1176" i="1" s="1"/>
  <c r="BK1178" i="1"/>
  <c r="BL1178" i="1" l="1"/>
  <c r="BM1177" i="1" s="1"/>
  <c r="BN1177" i="1" s="1"/>
  <c r="BK1179" i="1"/>
  <c r="BL1179" i="1" l="1"/>
  <c r="BM1178" i="1" s="1"/>
  <c r="BN1178" i="1" s="1"/>
  <c r="BK1180" i="1"/>
  <c r="BL1180" i="1" l="1"/>
  <c r="BM1179" i="1" s="1"/>
  <c r="BN1179" i="1" s="1"/>
  <c r="BK1181" i="1"/>
  <c r="BL1181" i="1" l="1"/>
  <c r="BM1180" i="1" s="1"/>
  <c r="BN1180" i="1" s="1"/>
  <c r="BK1182" i="1"/>
  <c r="BL1182" i="1" l="1"/>
  <c r="BM1181" i="1" s="1"/>
  <c r="BN1181" i="1" s="1"/>
  <c r="BK1183" i="1"/>
  <c r="BL1183" i="1" l="1"/>
  <c r="BM1182" i="1" s="1"/>
  <c r="BN1182" i="1" s="1"/>
  <c r="BK1184" i="1"/>
  <c r="BL1184" i="1" l="1"/>
  <c r="BM1183" i="1" s="1"/>
  <c r="BN1183" i="1" s="1"/>
  <c r="BK1185" i="1"/>
  <c r="BL1185" i="1" l="1"/>
  <c r="BM1184" i="1" s="1"/>
  <c r="BN1184" i="1" s="1"/>
  <c r="BK1186" i="1"/>
  <c r="BL1186" i="1" l="1"/>
  <c r="BM1185" i="1" s="1"/>
  <c r="BN1185" i="1" s="1"/>
  <c r="BK1187" i="1"/>
  <c r="BL1187" i="1" l="1"/>
  <c r="BM1186" i="1" s="1"/>
  <c r="BN1186" i="1" s="1"/>
  <c r="BK1188" i="1"/>
  <c r="BL1188" i="1" l="1"/>
  <c r="BM1187" i="1" s="1"/>
  <c r="BN1187" i="1" s="1"/>
  <c r="BK1189" i="1"/>
  <c r="BL1189" i="1" l="1"/>
  <c r="BM1188" i="1" s="1"/>
  <c r="BN1188" i="1" s="1"/>
  <c r="BK1190" i="1"/>
  <c r="BL1190" i="1" l="1"/>
  <c r="BM1189" i="1" s="1"/>
  <c r="BN1189" i="1" s="1"/>
  <c r="BK1191" i="1"/>
  <c r="BL1191" i="1" l="1"/>
  <c r="BM1190" i="1" s="1"/>
  <c r="BN1190" i="1" s="1"/>
  <c r="BK1192" i="1"/>
  <c r="BL1192" i="1" l="1"/>
  <c r="BM1191" i="1" s="1"/>
  <c r="BN1191" i="1" s="1"/>
  <c r="BK1193" i="1"/>
  <c r="BL1193" i="1" l="1"/>
  <c r="BM1192" i="1" s="1"/>
  <c r="BN1192" i="1" s="1"/>
  <c r="BK1194" i="1"/>
  <c r="BL1194" i="1" l="1"/>
  <c r="BM1193" i="1" s="1"/>
  <c r="BN1193" i="1" s="1"/>
  <c r="BK1195" i="1"/>
  <c r="BL1195" i="1" l="1"/>
  <c r="BM1194" i="1" s="1"/>
  <c r="BN1194" i="1" s="1"/>
  <c r="BK1196" i="1"/>
  <c r="BL1196" i="1" l="1"/>
  <c r="BM1195" i="1" s="1"/>
  <c r="BN1195" i="1" s="1"/>
  <c r="BK1197" i="1"/>
  <c r="BL1197" i="1" l="1"/>
  <c r="BM1196" i="1" s="1"/>
  <c r="BN1196" i="1" s="1"/>
  <c r="BK1198" i="1"/>
  <c r="BL1198" i="1" l="1"/>
  <c r="BM1197" i="1" s="1"/>
  <c r="BN1197" i="1" s="1"/>
  <c r="BK1199" i="1"/>
  <c r="BL1199" i="1" l="1"/>
  <c r="BM1198" i="1" s="1"/>
  <c r="BN1198" i="1" s="1"/>
  <c r="BK1200" i="1"/>
  <c r="BL1200" i="1" l="1"/>
  <c r="BM1199" i="1" s="1"/>
  <c r="BN1199" i="1" s="1"/>
  <c r="BK1201" i="1"/>
  <c r="BL1201" i="1" l="1"/>
  <c r="BM1200" i="1" s="1"/>
  <c r="BN1200" i="1" s="1"/>
  <c r="BK1202" i="1"/>
  <c r="BL1202" i="1" l="1"/>
  <c r="BM1201" i="1" s="1"/>
  <c r="BN1201" i="1" s="1"/>
  <c r="BK1203" i="1"/>
  <c r="BL1203" i="1" l="1"/>
  <c r="BM1202" i="1" s="1"/>
  <c r="BN1202" i="1" s="1"/>
  <c r="BK1204" i="1"/>
  <c r="BL1204" i="1" l="1"/>
  <c r="BM1203" i="1" s="1"/>
  <c r="BN1203" i="1" s="1"/>
  <c r="BK1205" i="1"/>
  <c r="BL1205" i="1" l="1"/>
  <c r="BM1204" i="1" s="1"/>
  <c r="BN1204" i="1" s="1"/>
  <c r="BK1206" i="1"/>
  <c r="BL1206" i="1" l="1"/>
  <c r="BM1205" i="1" s="1"/>
  <c r="BN1205" i="1" s="1"/>
  <c r="BK1207" i="1"/>
  <c r="BL1207" i="1" l="1"/>
  <c r="BM1206" i="1" s="1"/>
  <c r="BN1206" i="1" s="1"/>
  <c r="BK1208" i="1"/>
  <c r="BL1208" i="1" l="1"/>
  <c r="BM1207" i="1" s="1"/>
  <c r="BN1207" i="1" s="1"/>
  <c r="BK1209" i="1"/>
  <c r="BL1209" i="1" l="1"/>
  <c r="BM1208" i="1" s="1"/>
  <c r="BN1208" i="1" s="1"/>
  <c r="BK1210" i="1"/>
  <c r="BL1210" i="1" l="1"/>
  <c r="BM1209" i="1" s="1"/>
  <c r="BN1209" i="1" s="1"/>
  <c r="BK1211" i="1"/>
  <c r="BL1211" i="1" l="1"/>
  <c r="BM1210" i="1" s="1"/>
  <c r="BN1210" i="1" s="1"/>
  <c r="BK1212" i="1"/>
  <c r="BL1212" i="1" l="1"/>
  <c r="BM1211" i="1" s="1"/>
  <c r="BN1211" i="1" s="1"/>
  <c r="BK1213" i="1"/>
  <c r="BL1213" i="1" l="1"/>
  <c r="BM1212" i="1" s="1"/>
  <c r="BN1212" i="1" s="1"/>
  <c r="BK1214" i="1"/>
  <c r="BL1214" i="1" l="1"/>
  <c r="BM1213" i="1" s="1"/>
  <c r="BN1213" i="1" s="1"/>
  <c r="BK1215" i="1"/>
  <c r="BL1215" i="1" l="1"/>
  <c r="BM1214" i="1" s="1"/>
  <c r="BN1214" i="1" s="1"/>
  <c r="BK1216" i="1"/>
  <c r="BL1216" i="1" l="1"/>
  <c r="BM1215" i="1" s="1"/>
  <c r="BN1215" i="1" s="1"/>
  <c r="BK1217" i="1"/>
  <c r="BL1217" i="1" l="1"/>
  <c r="BM1216" i="1" s="1"/>
  <c r="BN1216" i="1" s="1"/>
  <c r="BK1218" i="1"/>
  <c r="BL1218" i="1" l="1"/>
  <c r="BM1217" i="1" s="1"/>
  <c r="BN1217" i="1" s="1"/>
  <c r="BK1219" i="1"/>
  <c r="BL1219" i="1" l="1"/>
  <c r="BM1218" i="1" s="1"/>
  <c r="BN1218" i="1" s="1"/>
  <c r="BK1220" i="1"/>
  <c r="BL1220" i="1" l="1"/>
  <c r="BM1219" i="1" s="1"/>
  <c r="BN1219" i="1" s="1"/>
  <c r="BK1221" i="1"/>
  <c r="BL1221" i="1" l="1"/>
  <c r="BM1220" i="1" s="1"/>
  <c r="BN1220" i="1" s="1"/>
  <c r="BK1222" i="1"/>
  <c r="BL1222" i="1" l="1"/>
  <c r="BM1221" i="1" s="1"/>
  <c r="BN1221" i="1" s="1"/>
  <c r="BK1223" i="1"/>
  <c r="BL1223" i="1" l="1"/>
  <c r="BM1222" i="1" s="1"/>
  <c r="BN1222" i="1" s="1"/>
  <c r="BK1224" i="1"/>
  <c r="BL1224" i="1" l="1"/>
  <c r="BM1223" i="1" s="1"/>
  <c r="BN1223" i="1" s="1"/>
  <c r="BK1225" i="1"/>
  <c r="BL1225" i="1" l="1"/>
  <c r="BM1224" i="1" s="1"/>
  <c r="BN1224" i="1" s="1"/>
  <c r="BK1226" i="1"/>
  <c r="BL1226" i="1" l="1"/>
  <c r="BM1225" i="1" s="1"/>
  <c r="BN1225" i="1" s="1"/>
  <c r="BK1227" i="1"/>
  <c r="BL1227" i="1" l="1"/>
  <c r="BM1226" i="1" s="1"/>
  <c r="BN1226" i="1" s="1"/>
  <c r="BK1228" i="1"/>
  <c r="BL1228" i="1" l="1"/>
  <c r="BM1227" i="1" s="1"/>
  <c r="BN1227" i="1" s="1"/>
  <c r="BK1229" i="1"/>
  <c r="BL1229" i="1" l="1"/>
  <c r="BM1228" i="1" s="1"/>
  <c r="BN1228" i="1" s="1"/>
  <c r="BK1230" i="1"/>
  <c r="BL1230" i="1" l="1"/>
  <c r="BM1229" i="1" s="1"/>
  <c r="BN1229" i="1" s="1"/>
  <c r="BK1231" i="1"/>
  <c r="BL1231" i="1" l="1"/>
  <c r="BM1230" i="1" s="1"/>
  <c r="BN1230" i="1" s="1"/>
  <c r="BK1232" i="1"/>
  <c r="BL1232" i="1" l="1"/>
  <c r="BM1231" i="1" s="1"/>
  <c r="BN1231" i="1" s="1"/>
  <c r="BK1233" i="1"/>
  <c r="BL1233" i="1" l="1"/>
  <c r="BM1232" i="1" s="1"/>
  <c r="BN1232" i="1" s="1"/>
  <c r="BK1234" i="1"/>
  <c r="BL1234" i="1" l="1"/>
  <c r="BM1233" i="1" s="1"/>
  <c r="BN1233" i="1" s="1"/>
  <c r="BK1235" i="1"/>
  <c r="BL1235" i="1" l="1"/>
  <c r="BM1234" i="1" s="1"/>
  <c r="BN1234" i="1" s="1"/>
  <c r="BK1236" i="1"/>
  <c r="BL1236" i="1" l="1"/>
  <c r="BM1235" i="1" s="1"/>
  <c r="BN1235" i="1" s="1"/>
  <c r="BK1237" i="1"/>
  <c r="BL1237" i="1" l="1"/>
  <c r="BM1236" i="1" s="1"/>
  <c r="BN1236" i="1" s="1"/>
  <c r="BK1238" i="1"/>
  <c r="BL1238" i="1" l="1"/>
  <c r="BM1237" i="1" s="1"/>
  <c r="BN1237" i="1" s="1"/>
  <c r="BK1239" i="1"/>
  <c r="BL1239" i="1" l="1"/>
  <c r="BM1238" i="1" s="1"/>
  <c r="BN1238" i="1" s="1"/>
  <c r="BK1240" i="1"/>
  <c r="BL1240" i="1" l="1"/>
  <c r="BM1239" i="1" s="1"/>
  <c r="BN1239" i="1" s="1"/>
  <c r="BK1241" i="1"/>
  <c r="BL1241" i="1" l="1"/>
  <c r="BM1240" i="1" s="1"/>
  <c r="BN1240" i="1" s="1"/>
  <c r="BK1242" i="1"/>
  <c r="BL1242" i="1" l="1"/>
  <c r="BM1241" i="1" s="1"/>
  <c r="BN1241" i="1" s="1"/>
  <c r="BK1243" i="1"/>
  <c r="BL1243" i="1" l="1"/>
  <c r="BM1242" i="1" s="1"/>
  <c r="BN1242" i="1" s="1"/>
  <c r="BK1244" i="1"/>
  <c r="BL1244" i="1" l="1"/>
  <c r="BM1243" i="1" s="1"/>
  <c r="BN1243" i="1" s="1"/>
  <c r="BK1245" i="1"/>
  <c r="BL1245" i="1" l="1"/>
  <c r="BM1244" i="1" s="1"/>
  <c r="BN1244" i="1" s="1"/>
  <c r="BK1246" i="1"/>
  <c r="BL1246" i="1" l="1"/>
  <c r="BM1245" i="1" s="1"/>
  <c r="BN1245" i="1" s="1"/>
  <c r="BK1247" i="1"/>
  <c r="BL1247" i="1" l="1"/>
  <c r="BM1246" i="1" s="1"/>
  <c r="BN1246" i="1" s="1"/>
  <c r="BK1248" i="1"/>
  <c r="BL1248" i="1" l="1"/>
  <c r="BM1247" i="1" s="1"/>
  <c r="BN1247" i="1" s="1"/>
  <c r="BK1249" i="1"/>
  <c r="BL1249" i="1" l="1"/>
  <c r="BM1248" i="1" s="1"/>
  <c r="BN1248" i="1" s="1"/>
  <c r="BK1250" i="1"/>
  <c r="BL1250" i="1" l="1"/>
  <c r="BM1249" i="1" s="1"/>
  <c r="BN1249" i="1" s="1"/>
  <c r="BK1251" i="1"/>
  <c r="BL1251" i="1" l="1"/>
  <c r="BM1250" i="1" s="1"/>
  <c r="BN1250" i="1" s="1"/>
  <c r="BK1252" i="1"/>
  <c r="BL1252" i="1" l="1"/>
  <c r="BM1251" i="1" s="1"/>
  <c r="BN1251" i="1" s="1"/>
  <c r="BK1253" i="1"/>
  <c r="BL1253" i="1" l="1"/>
  <c r="BM1252" i="1" s="1"/>
  <c r="BN1252" i="1" s="1"/>
  <c r="BK1254" i="1"/>
  <c r="BL1254" i="1" l="1"/>
  <c r="BM1253" i="1" s="1"/>
  <c r="BN1253" i="1" s="1"/>
  <c r="BK1255" i="1"/>
  <c r="BL1255" i="1" l="1"/>
  <c r="BM1254" i="1" s="1"/>
  <c r="BN1254" i="1" s="1"/>
  <c r="BK1256" i="1"/>
  <c r="BL1256" i="1" l="1"/>
  <c r="BM1255" i="1" s="1"/>
  <c r="BN1255" i="1" s="1"/>
  <c r="BK1257" i="1"/>
  <c r="BL1257" i="1" l="1"/>
  <c r="BM1256" i="1" s="1"/>
  <c r="BN1256" i="1" s="1"/>
  <c r="BK1258" i="1"/>
  <c r="BL1258" i="1" l="1"/>
  <c r="BM1257" i="1" s="1"/>
  <c r="BN1257" i="1" s="1"/>
  <c r="BK1259" i="1"/>
  <c r="BL1259" i="1" l="1"/>
  <c r="BM1258" i="1" s="1"/>
  <c r="BN1258" i="1" s="1"/>
  <c r="BK1260" i="1"/>
  <c r="BL1260" i="1" l="1"/>
  <c r="BM1259" i="1" s="1"/>
  <c r="BN1259" i="1" s="1"/>
  <c r="BK1261" i="1"/>
  <c r="BL1261" i="1" l="1"/>
  <c r="BM1260" i="1" s="1"/>
  <c r="BN1260" i="1" s="1"/>
  <c r="BK1262" i="1"/>
  <c r="BL1262" i="1" l="1"/>
  <c r="BM1261" i="1" s="1"/>
  <c r="BN1261" i="1" s="1"/>
  <c r="BK1263" i="1"/>
  <c r="BL1263" i="1" l="1"/>
  <c r="BM1262" i="1" s="1"/>
  <c r="BN1262" i="1" s="1"/>
  <c r="BK1264" i="1"/>
  <c r="BL1264" i="1" l="1"/>
  <c r="BM1263" i="1" s="1"/>
  <c r="BN1263" i="1" s="1"/>
  <c r="BK1265" i="1"/>
  <c r="BL1265" i="1" l="1"/>
  <c r="BM1264" i="1" s="1"/>
  <c r="BN1264" i="1" s="1"/>
  <c r="BK1266" i="1"/>
  <c r="BL1266" i="1" l="1"/>
  <c r="BM1265" i="1" s="1"/>
  <c r="BN1265" i="1" s="1"/>
  <c r="BK1267" i="1"/>
  <c r="BL1267" i="1" l="1"/>
  <c r="BM1266" i="1" s="1"/>
  <c r="BN1266" i="1" s="1"/>
  <c r="BK1268" i="1"/>
  <c r="BL1268" i="1" l="1"/>
  <c r="BM1267" i="1" s="1"/>
  <c r="BN1267" i="1" s="1"/>
  <c r="BK1269" i="1"/>
  <c r="BL1269" i="1" l="1"/>
  <c r="BM1268" i="1" s="1"/>
  <c r="BN1268" i="1" s="1"/>
  <c r="BK1270" i="1"/>
  <c r="BL1270" i="1" l="1"/>
  <c r="BM1269" i="1" s="1"/>
  <c r="BN1269" i="1" s="1"/>
  <c r="BK1271" i="1"/>
  <c r="BL1271" i="1" l="1"/>
  <c r="BM1270" i="1" s="1"/>
  <c r="BN1270" i="1" s="1"/>
  <c r="BK1272" i="1"/>
  <c r="BL1272" i="1" l="1"/>
  <c r="BM1271" i="1" s="1"/>
  <c r="BN1271" i="1" s="1"/>
  <c r="BK1273" i="1"/>
  <c r="BL1273" i="1" l="1"/>
  <c r="BM1272" i="1" s="1"/>
  <c r="BN1272" i="1" s="1"/>
  <c r="BK1274" i="1"/>
  <c r="BL1274" i="1" l="1"/>
  <c r="BM1273" i="1" s="1"/>
  <c r="BN1273" i="1" s="1"/>
  <c r="BK1275" i="1"/>
  <c r="BL1275" i="1" l="1"/>
  <c r="BM1274" i="1" s="1"/>
  <c r="BN1274" i="1" s="1"/>
  <c r="BK1276" i="1"/>
  <c r="BL1276" i="1" l="1"/>
  <c r="BM1275" i="1" s="1"/>
  <c r="BN1275" i="1" s="1"/>
  <c r="BK1277" i="1"/>
  <c r="BL1277" i="1" l="1"/>
  <c r="BM1276" i="1" s="1"/>
  <c r="BN1276" i="1" s="1"/>
  <c r="BK1278" i="1"/>
  <c r="BL1278" i="1" l="1"/>
  <c r="BM1277" i="1" s="1"/>
  <c r="BN1277" i="1" s="1"/>
  <c r="BK1279" i="1"/>
  <c r="BL1279" i="1" l="1"/>
  <c r="BM1278" i="1" s="1"/>
  <c r="BN1278" i="1" s="1"/>
  <c r="BK1280" i="1"/>
  <c r="BL1280" i="1" l="1"/>
  <c r="BM1279" i="1" s="1"/>
  <c r="BN1279" i="1" s="1"/>
  <c r="BK1281" i="1"/>
  <c r="BL1281" i="1" l="1"/>
  <c r="BM1280" i="1" s="1"/>
  <c r="BN1280" i="1" s="1"/>
  <c r="BK1282" i="1"/>
  <c r="BL1282" i="1" l="1"/>
  <c r="BM1281" i="1" s="1"/>
  <c r="BN1281" i="1" s="1"/>
  <c r="BK1283" i="1"/>
  <c r="BL1283" i="1" l="1"/>
  <c r="BM1282" i="1" s="1"/>
  <c r="BN1282" i="1" s="1"/>
  <c r="BK1284" i="1"/>
  <c r="BL1284" i="1" l="1"/>
  <c r="BM1283" i="1" s="1"/>
  <c r="BN1283" i="1" s="1"/>
  <c r="BK1285" i="1"/>
  <c r="BL1285" i="1" l="1"/>
  <c r="BM1284" i="1" s="1"/>
  <c r="BN1284" i="1" s="1"/>
  <c r="BK1286" i="1"/>
  <c r="BL1286" i="1" l="1"/>
  <c r="BM1285" i="1" s="1"/>
  <c r="BN1285" i="1" s="1"/>
  <c r="BK1287" i="1"/>
  <c r="BL1287" i="1" l="1"/>
  <c r="BM1286" i="1" s="1"/>
  <c r="BN1286" i="1" s="1"/>
  <c r="BK1288" i="1"/>
  <c r="BL1288" i="1" l="1"/>
  <c r="BM1287" i="1" s="1"/>
  <c r="BN1287" i="1" s="1"/>
  <c r="BK1289" i="1"/>
  <c r="BL1289" i="1" l="1"/>
  <c r="BM1288" i="1" s="1"/>
  <c r="BN1288" i="1" s="1"/>
  <c r="BK1290" i="1"/>
  <c r="BL1290" i="1" l="1"/>
  <c r="BM1289" i="1" s="1"/>
  <c r="BN1289" i="1" s="1"/>
  <c r="BK1291" i="1"/>
  <c r="BL1291" i="1" l="1"/>
  <c r="BM1290" i="1" s="1"/>
  <c r="BN1290" i="1" s="1"/>
  <c r="BK1292" i="1"/>
  <c r="BL1292" i="1" l="1"/>
  <c r="BM1291" i="1" s="1"/>
  <c r="BN1291" i="1" s="1"/>
  <c r="BK1293" i="1"/>
  <c r="BL1293" i="1" l="1"/>
  <c r="BM1292" i="1" s="1"/>
  <c r="BN1292" i="1" s="1"/>
  <c r="BK1294" i="1"/>
  <c r="BL1294" i="1" l="1"/>
  <c r="BM1293" i="1" s="1"/>
  <c r="BN1293" i="1" s="1"/>
  <c r="BK1295" i="1"/>
  <c r="BL1295" i="1" l="1"/>
  <c r="BM1294" i="1" s="1"/>
  <c r="BN1294" i="1" s="1"/>
  <c r="BK1296" i="1"/>
  <c r="BL1296" i="1" l="1"/>
  <c r="BM1295" i="1" s="1"/>
  <c r="BN1295" i="1" s="1"/>
  <c r="BK1297" i="1"/>
  <c r="BL1297" i="1" l="1"/>
  <c r="BM1296" i="1" s="1"/>
  <c r="BN1296" i="1" s="1"/>
  <c r="BK1298" i="1"/>
  <c r="BL1298" i="1" l="1"/>
  <c r="BM1297" i="1" s="1"/>
  <c r="BN1297" i="1" s="1"/>
  <c r="BK1299" i="1"/>
  <c r="BL1299" i="1" l="1"/>
  <c r="BM1298" i="1" s="1"/>
  <c r="BN1298" i="1" s="1"/>
  <c r="BK1300" i="1"/>
  <c r="BL1300" i="1" l="1"/>
  <c r="BM1299" i="1" s="1"/>
  <c r="BN1299" i="1" s="1"/>
  <c r="BK1301" i="1"/>
  <c r="BL1301" i="1" l="1"/>
  <c r="BM1300" i="1" s="1"/>
  <c r="BN1300" i="1" s="1"/>
  <c r="BK1302" i="1"/>
  <c r="BL1302" i="1" l="1"/>
  <c r="BM1301" i="1" s="1"/>
  <c r="BN1301" i="1" s="1"/>
  <c r="BK1303" i="1"/>
  <c r="BL1303" i="1" l="1"/>
  <c r="BM1302" i="1" s="1"/>
  <c r="BN1302" i="1" s="1"/>
  <c r="BK1304" i="1"/>
  <c r="BL1304" i="1" l="1"/>
  <c r="BM1303" i="1" s="1"/>
  <c r="BN1303" i="1" s="1"/>
  <c r="BK1305" i="1"/>
  <c r="BL1305" i="1" l="1"/>
  <c r="BM1304" i="1" s="1"/>
  <c r="BN1304" i="1" s="1"/>
  <c r="BK1306" i="1"/>
  <c r="BL1306" i="1" l="1"/>
  <c r="BM1305" i="1" s="1"/>
  <c r="BN1305" i="1" s="1"/>
  <c r="BK1307" i="1"/>
  <c r="BL1307" i="1" l="1"/>
  <c r="BM1306" i="1" s="1"/>
  <c r="BN1306" i="1" s="1"/>
  <c r="BK1308" i="1"/>
  <c r="BL1308" i="1" l="1"/>
  <c r="BM1307" i="1" s="1"/>
  <c r="BN1307" i="1" s="1"/>
  <c r="BK1309" i="1"/>
  <c r="BL1309" i="1" l="1"/>
  <c r="BM1308" i="1" s="1"/>
  <c r="BN1308" i="1" s="1"/>
  <c r="BK1310" i="1"/>
  <c r="BL1310" i="1" l="1"/>
  <c r="BM1309" i="1" s="1"/>
  <c r="BN1309" i="1" s="1"/>
  <c r="BK1311" i="1"/>
  <c r="BL1311" i="1" l="1"/>
  <c r="BM1310" i="1" s="1"/>
  <c r="BN1310" i="1" s="1"/>
  <c r="BK1312" i="1"/>
  <c r="BL1312" i="1" l="1"/>
  <c r="BM1311" i="1" s="1"/>
  <c r="BN1311" i="1" s="1"/>
  <c r="BK1313" i="1"/>
  <c r="BL1313" i="1" l="1"/>
  <c r="BM1312" i="1" s="1"/>
  <c r="BN1312" i="1" s="1"/>
  <c r="BK1314" i="1"/>
  <c r="BL1314" i="1" l="1"/>
  <c r="BM1313" i="1" s="1"/>
  <c r="BN1313" i="1" s="1"/>
  <c r="BK1315" i="1"/>
  <c r="BL1315" i="1" l="1"/>
  <c r="BM1314" i="1" s="1"/>
  <c r="BN1314" i="1" s="1"/>
  <c r="BK1316" i="1"/>
  <c r="BL1316" i="1" l="1"/>
  <c r="BM1315" i="1" s="1"/>
  <c r="BN1315" i="1" s="1"/>
  <c r="BK1317" i="1"/>
  <c r="BL1317" i="1" l="1"/>
  <c r="BM1316" i="1" s="1"/>
  <c r="BN1316" i="1" s="1"/>
  <c r="BK1318" i="1"/>
  <c r="BL1318" i="1" l="1"/>
  <c r="BM1317" i="1" s="1"/>
  <c r="BN1317" i="1" s="1"/>
  <c r="BK1319" i="1"/>
  <c r="BL1319" i="1" l="1"/>
  <c r="BM1318" i="1" s="1"/>
  <c r="BN1318" i="1" s="1"/>
  <c r="BK1320" i="1"/>
  <c r="BL1320" i="1" l="1"/>
  <c r="BM1319" i="1" s="1"/>
  <c r="BN1319" i="1" s="1"/>
  <c r="BK1321" i="1"/>
  <c r="BL1321" i="1" l="1"/>
  <c r="BM1320" i="1" s="1"/>
  <c r="BN1320" i="1" s="1"/>
  <c r="BK1322" i="1"/>
  <c r="BL1322" i="1" l="1"/>
  <c r="BM1321" i="1" s="1"/>
  <c r="BN1321" i="1" s="1"/>
  <c r="BK1323" i="1"/>
  <c r="BL1323" i="1" l="1"/>
  <c r="BM1322" i="1" s="1"/>
  <c r="BN1322" i="1" s="1"/>
  <c r="BK1324" i="1"/>
  <c r="BL1324" i="1" l="1"/>
  <c r="BM1323" i="1" s="1"/>
  <c r="BN1323" i="1" s="1"/>
  <c r="BK1325" i="1"/>
  <c r="BL1325" i="1" l="1"/>
  <c r="BM1324" i="1" s="1"/>
  <c r="BN1324" i="1" s="1"/>
  <c r="BK1326" i="1"/>
  <c r="BL1326" i="1" l="1"/>
  <c r="BM1325" i="1" s="1"/>
  <c r="BN1325" i="1" s="1"/>
  <c r="BK1327" i="1"/>
  <c r="BL1327" i="1" l="1"/>
  <c r="BM1326" i="1" s="1"/>
  <c r="BK1328" i="1"/>
  <c r="BN1326" i="1"/>
  <c r="BL1328" i="1" l="1"/>
  <c r="BM1327" i="1" s="1"/>
  <c r="BN1327" i="1" s="1"/>
  <c r="BK1329" i="1"/>
  <c r="BL1329" i="1" l="1"/>
  <c r="BM1328" i="1" s="1"/>
  <c r="BN1328" i="1" s="1"/>
  <c r="BK1330" i="1"/>
  <c r="BL1330" i="1" l="1"/>
  <c r="BM1329" i="1" s="1"/>
  <c r="BN1329" i="1" s="1"/>
  <c r="BK1331" i="1"/>
  <c r="BL1331" i="1" l="1"/>
  <c r="BM1330" i="1" s="1"/>
  <c r="BN1330" i="1" s="1"/>
  <c r="BK1332" i="1"/>
  <c r="BL1332" i="1" l="1"/>
  <c r="BM1331" i="1" s="1"/>
  <c r="BK1333" i="1"/>
  <c r="BN1331" i="1"/>
  <c r="BL1333" i="1" l="1"/>
  <c r="BM1332" i="1" s="1"/>
  <c r="BN1332" i="1" s="1"/>
  <c r="BK1334" i="1"/>
  <c r="BL1334" i="1" l="1"/>
  <c r="BM1333" i="1" s="1"/>
  <c r="BN1333" i="1" s="1"/>
  <c r="BK1335" i="1"/>
  <c r="BL1335" i="1" l="1"/>
  <c r="BM1334" i="1" s="1"/>
  <c r="BN1334" i="1" s="1"/>
  <c r="BK1336" i="1"/>
  <c r="BL1336" i="1" l="1"/>
  <c r="BM1335" i="1" s="1"/>
  <c r="BN1335" i="1" s="1"/>
  <c r="BK1337" i="1"/>
  <c r="BL1337" i="1" l="1"/>
  <c r="BM1336" i="1" s="1"/>
  <c r="BN1336" i="1" s="1"/>
  <c r="BK1338" i="1"/>
  <c r="BL1338" i="1" l="1"/>
  <c r="BM1337" i="1" s="1"/>
  <c r="BN1337" i="1" s="1"/>
  <c r="BK1339" i="1"/>
  <c r="BL1339" i="1" l="1"/>
  <c r="BM1338" i="1" s="1"/>
  <c r="BN1338" i="1" s="1"/>
  <c r="BK1340" i="1"/>
  <c r="BL1340" i="1" l="1"/>
  <c r="BM1339" i="1" s="1"/>
  <c r="BN1339" i="1" s="1"/>
  <c r="BK1341" i="1"/>
  <c r="BL1341" i="1" l="1"/>
  <c r="BM1340" i="1" s="1"/>
  <c r="BN1340" i="1" s="1"/>
  <c r="BK1342" i="1"/>
  <c r="BL1342" i="1" l="1"/>
  <c r="BM1341" i="1" s="1"/>
  <c r="BN1341" i="1" s="1"/>
  <c r="BK1343" i="1"/>
  <c r="BL1343" i="1" l="1"/>
  <c r="BM1342" i="1" s="1"/>
  <c r="BN1342" i="1" s="1"/>
  <c r="BK1344" i="1"/>
  <c r="BL1344" i="1" l="1"/>
  <c r="BM1343" i="1" s="1"/>
  <c r="BN1343" i="1" s="1"/>
  <c r="BK1345" i="1"/>
  <c r="BL1345" i="1" l="1"/>
  <c r="BM1344" i="1" s="1"/>
  <c r="BN1344" i="1" s="1"/>
  <c r="BK1346" i="1"/>
  <c r="BL1346" i="1" l="1"/>
  <c r="BM1345" i="1" s="1"/>
  <c r="BN1345" i="1" s="1"/>
  <c r="BK1347" i="1"/>
  <c r="BL1347" i="1" l="1"/>
  <c r="BM1346" i="1" s="1"/>
  <c r="BN1346" i="1" s="1"/>
  <c r="BK1348" i="1"/>
  <c r="BL1348" i="1" l="1"/>
  <c r="BM1347" i="1" s="1"/>
  <c r="BN1347" i="1" s="1"/>
  <c r="BK1349" i="1"/>
  <c r="BL1349" i="1" l="1"/>
  <c r="BM1348" i="1" s="1"/>
  <c r="BN1348" i="1" s="1"/>
  <c r="BK1350" i="1"/>
  <c r="BL1350" i="1" l="1"/>
  <c r="BM1349" i="1" s="1"/>
  <c r="BN1349" i="1" s="1"/>
  <c r="BK1351" i="1"/>
  <c r="BL1351" i="1" l="1"/>
  <c r="BM1350" i="1" s="1"/>
  <c r="BN1350" i="1" s="1"/>
  <c r="BK1352" i="1"/>
  <c r="BL1352" i="1" l="1"/>
  <c r="BM1351" i="1" s="1"/>
  <c r="BN1351" i="1" s="1"/>
  <c r="BK1353" i="1"/>
  <c r="BL1353" i="1" l="1"/>
  <c r="BM1352" i="1" s="1"/>
  <c r="BN1352" i="1" s="1"/>
  <c r="BK1354" i="1"/>
  <c r="BL1354" i="1" l="1"/>
  <c r="BM1353" i="1" s="1"/>
  <c r="BN1353" i="1" s="1"/>
  <c r="BK1355" i="1"/>
  <c r="BL1355" i="1" l="1"/>
  <c r="BM1354" i="1" s="1"/>
  <c r="BN1354" i="1" s="1"/>
  <c r="BK1356" i="1"/>
  <c r="BL1356" i="1" l="1"/>
  <c r="BM1355" i="1" s="1"/>
  <c r="BN1355" i="1" s="1"/>
  <c r="BK1357" i="1"/>
  <c r="BL1357" i="1" l="1"/>
  <c r="BM1356" i="1" s="1"/>
  <c r="BN1356" i="1" s="1"/>
  <c r="BK1358" i="1"/>
  <c r="BL1358" i="1" l="1"/>
  <c r="BM1357" i="1" s="1"/>
  <c r="BN1357" i="1" s="1"/>
  <c r="BK1359" i="1"/>
  <c r="BL1359" i="1" l="1"/>
  <c r="BM1358" i="1" s="1"/>
  <c r="BN1358" i="1" s="1"/>
  <c r="BK1360" i="1"/>
  <c r="BL1360" i="1" l="1"/>
  <c r="BM1359" i="1" s="1"/>
  <c r="BN1359" i="1" s="1"/>
  <c r="BK1361" i="1"/>
  <c r="BL1361" i="1" l="1"/>
  <c r="BM1360" i="1" s="1"/>
  <c r="BN1360" i="1" s="1"/>
  <c r="BK1362" i="1"/>
  <c r="BL1362" i="1" l="1"/>
  <c r="BM1361" i="1" s="1"/>
  <c r="BN1361" i="1" s="1"/>
  <c r="BK1363" i="1"/>
  <c r="BL1363" i="1" l="1"/>
  <c r="BM1362" i="1" s="1"/>
  <c r="BN1362" i="1" s="1"/>
  <c r="BK1364" i="1"/>
  <c r="BL1364" i="1" l="1"/>
  <c r="BM1363" i="1" s="1"/>
  <c r="BN1363" i="1" s="1"/>
  <c r="BK1365" i="1"/>
  <c r="BL1365" i="1" l="1"/>
  <c r="BM1364" i="1" s="1"/>
  <c r="BN1364" i="1" s="1"/>
  <c r="BK1366" i="1"/>
  <c r="BL1366" i="1" l="1"/>
  <c r="BM1365" i="1" s="1"/>
  <c r="BN1365" i="1" s="1"/>
  <c r="BK1367" i="1"/>
  <c r="BL1367" i="1" l="1"/>
  <c r="BM1366" i="1" s="1"/>
  <c r="BN1366" i="1" s="1"/>
  <c r="BK1368" i="1"/>
  <c r="BL1368" i="1" l="1"/>
  <c r="BM1367" i="1" s="1"/>
  <c r="BN1367" i="1" s="1"/>
  <c r="BK1369" i="1"/>
  <c r="BL1369" i="1" l="1"/>
  <c r="BM1368" i="1" s="1"/>
  <c r="BN1368" i="1" s="1"/>
  <c r="BK1370" i="1"/>
  <c r="BL1370" i="1" l="1"/>
  <c r="BM1369" i="1" s="1"/>
  <c r="BN1369" i="1" s="1"/>
  <c r="BK1371" i="1"/>
  <c r="BL1371" i="1" l="1"/>
  <c r="BM1370" i="1" s="1"/>
  <c r="BN1370" i="1" s="1"/>
  <c r="BK1372" i="1"/>
  <c r="BL1372" i="1" l="1"/>
  <c r="BM1371" i="1" s="1"/>
  <c r="BN1371" i="1" s="1"/>
  <c r="BK1373" i="1"/>
  <c r="BL1373" i="1" l="1"/>
  <c r="BM1372" i="1" s="1"/>
  <c r="BN1372" i="1" s="1"/>
  <c r="BK1374" i="1"/>
  <c r="BL1374" i="1" l="1"/>
  <c r="BM1373" i="1" s="1"/>
  <c r="BK1375" i="1"/>
  <c r="BN1373" i="1"/>
  <c r="BL1375" i="1" l="1"/>
  <c r="BM1374" i="1" s="1"/>
  <c r="BN1374" i="1" s="1"/>
  <c r="BK1376" i="1"/>
  <c r="BL1376" i="1" l="1"/>
  <c r="BM1375" i="1" s="1"/>
  <c r="BN1375" i="1" s="1"/>
  <c r="BK1377" i="1"/>
  <c r="BL1377" i="1" l="1"/>
  <c r="BM1376" i="1" s="1"/>
  <c r="BN1376" i="1" s="1"/>
  <c r="BK1378" i="1"/>
  <c r="BL1378" i="1" l="1"/>
  <c r="BM1377" i="1" s="1"/>
  <c r="BN1377" i="1" s="1"/>
  <c r="BK1379" i="1"/>
  <c r="BL1379" i="1" l="1"/>
  <c r="BM1378" i="1" s="1"/>
  <c r="BN1378" i="1" s="1"/>
  <c r="BK1380" i="1"/>
  <c r="BL1380" i="1" l="1"/>
  <c r="BM1379" i="1" s="1"/>
  <c r="BN1379" i="1" s="1"/>
  <c r="BK1381" i="1"/>
  <c r="BL1381" i="1" l="1"/>
  <c r="BM1380" i="1" s="1"/>
  <c r="BN1380" i="1" s="1"/>
  <c r="BK1382" i="1"/>
  <c r="BL1382" i="1" l="1"/>
  <c r="BM1381" i="1" s="1"/>
  <c r="BN1381" i="1" s="1"/>
  <c r="BK1383" i="1"/>
  <c r="BL1383" i="1" l="1"/>
  <c r="BM1382" i="1" s="1"/>
  <c r="BN1382" i="1" s="1"/>
  <c r="BK1384" i="1"/>
  <c r="BL1384" i="1" l="1"/>
  <c r="BM1383" i="1" s="1"/>
  <c r="BN1383" i="1" s="1"/>
  <c r="BK1385" i="1"/>
  <c r="BL1385" i="1" l="1"/>
  <c r="BM1384" i="1" s="1"/>
  <c r="BN1384" i="1" s="1"/>
  <c r="BK1386" i="1"/>
  <c r="BL1386" i="1" l="1"/>
  <c r="BM1385" i="1" s="1"/>
  <c r="BN1385" i="1" s="1"/>
  <c r="BK1387" i="1"/>
  <c r="BL1387" i="1" l="1"/>
  <c r="BM1386" i="1" s="1"/>
  <c r="BN1386" i="1" s="1"/>
  <c r="BK1388" i="1"/>
  <c r="BL1388" i="1" l="1"/>
  <c r="BM1387" i="1" s="1"/>
  <c r="BN1387" i="1" s="1"/>
  <c r="BK1389" i="1"/>
  <c r="BL1389" i="1" l="1"/>
  <c r="BM1388" i="1" s="1"/>
  <c r="BN1388" i="1" s="1"/>
  <c r="BK1390" i="1"/>
  <c r="BL1390" i="1" l="1"/>
  <c r="BM1389" i="1" s="1"/>
  <c r="BN1389" i="1" s="1"/>
  <c r="BK1391" i="1"/>
  <c r="BL1391" i="1" l="1"/>
  <c r="BM1390" i="1" s="1"/>
  <c r="BN1390" i="1" s="1"/>
  <c r="BK1392" i="1"/>
  <c r="BL1392" i="1" l="1"/>
  <c r="BM1391" i="1" s="1"/>
  <c r="BN1391" i="1" s="1"/>
  <c r="BK1393" i="1"/>
  <c r="BL1393" i="1" l="1"/>
  <c r="BM1392" i="1" s="1"/>
  <c r="BN1392" i="1" s="1"/>
  <c r="BK1394" i="1"/>
  <c r="BL1394" i="1" l="1"/>
  <c r="BM1393" i="1" s="1"/>
  <c r="BN1393" i="1" s="1"/>
  <c r="BK1395" i="1"/>
  <c r="BL1395" i="1" l="1"/>
  <c r="BM1394" i="1" s="1"/>
  <c r="BN1394" i="1" s="1"/>
  <c r="BK1396" i="1"/>
  <c r="BL1396" i="1" l="1"/>
  <c r="BM1395" i="1" s="1"/>
  <c r="BN1395" i="1" s="1"/>
  <c r="BK1397" i="1"/>
  <c r="BL1397" i="1" l="1"/>
  <c r="BM1396" i="1" s="1"/>
  <c r="BN1396" i="1" s="1"/>
  <c r="BK1398" i="1"/>
  <c r="BL1398" i="1" l="1"/>
  <c r="BM1397" i="1" s="1"/>
  <c r="BN1397" i="1" s="1"/>
  <c r="BK1399" i="1"/>
  <c r="BL1399" i="1" l="1"/>
  <c r="BM1398" i="1" s="1"/>
  <c r="BN1398" i="1" s="1"/>
  <c r="BK1400" i="1"/>
  <c r="BL1400" i="1" l="1"/>
  <c r="BM1399" i="1" s="1"/>
  <c r="BN1399" i="1" s="1"/>
  <c r="BK1401" i="1"/>
  <c r="BL1401" i="1" l="1"/>
  <c r="BM1400" i="1" s="1"/>
  <c r="BN1400" i="1" s="1"/>
  <c r="BK1402" i="1"/>
  <c r="BL1402" i="1" l="1"/>
  <c r="BM1401" i="1" s="1"/>
  <c r="BN1401" i="1" s="1"/>
  <c r="BK1403" i="1"/>
  <c r="BL1403" i="1" l="1"/>
  <c r="BM1402" i="1" s="1"/>
  <c r="BN1402" i="1" s="1"/>
  <c r="BK1404" i="1"/>
  <c r="BL1404" i="1" l="1"/>
  <c r="BM1403" i="1" s="1"/>
  <c r="BN1403" i="1" s="1"/>
  <c r="BK1405" i="1"/>
  <c r="BL1405" i="1" l="1"/>
  <c r="BM1404" i="1" s="1"/>
  <c r="BN1404" i="1" s="1"/>
  <c r="BK1406" i="1"/>
  <c r="BL1406" i="1" l="1"/>
  <c r="BM1405" i="1" s="1"/>
  <c r="BN1405" i="1" s="1"/>
  <c r="BK1407" i="1"/>
  <c r="BL1407" i="1" l="1"/>
  <c r="BM1406" i="1" s="1"/>
  <c r="BN1406" i="1" s="1"/>
  <c r="BK1408" i="1"/>
  <c r="BL1408" i="1" l="1"/>
  <c r="BM1407" i="1" s="1"/>
  <c r="BN1407" i="1" s="1"/>
  <c r="BK1409" i="1"/>
  <c r="BL1409" i="1" l="1"/>
  <c r="BM1408" i="1" s="1"/>
  <c r="BN1408" i="1" s="1"/>
  <c r="BK1410" i="1"/>
  <c r="BL1410" i="1" l="1"/>
  <c r="BM1409" i="1" s="1"/>
  <c r="BN1409" i="1" s="1"/>
  <c r="BK1411" i="1"/>
  <c r="BL1411" i="1" l="1"/>
  <c r="BM1410" i="1" s="1"/>
  <c r="BN1410" i="1" s="1"/>
  <c r="BK1412" i="1"/>
  <c r="BL1412" i="1" l="1"/>
  <c r="BM1411" i="1" s="1"/>
  <c r="BN1411" i="1" s="1"/>
  <c r="BK1413" i="1"/>
  <c r="BL1413" i="1" l="1"/>
  <c r="BM1412" i="1" s="1"/>
  <c r="BN1412" i="1" s="1"/>
  <c r="BK1414" i="1"/>
  <c r="BL1414" i="1" l="1"/>
  <c r="BM1413" i="1" s="1"/>
  <c r="BN1413" i="1" s="1"/>
  <c r="BK1415" i="1"/>
  <c r="BL1415" i="1" l="1"/>
  <c r="BM1414" i="1" s="1"/>
  <c r="BN1414" i="1" s="1"/>
  <c r="BK1416" i="1"/>
  <c r="BL1416" i="1" l="1"/>
  <c r="BM1415" i="1" s="1"/>
  <c r="BN1415" i="1" s="1"/>
  <c r="BK1417" i="1"/>
  <c r="BL1417" i="1" l="1"/>
  <c r="BM1416" i="1" s="1"/>
  <c r="BN1416" i="1" s="1"/>
  <c r="BK1418" i="1"/>
  <c r="BL1418" i="1" l="1"/>
  <c r="BM1417" i="1" s="1"/>
  <c r="BN1417" i="1" s="1"/>
  <c r="BK1419" i="1"/>
  <c r="BL1419" i="1" l="1"/>
  <c r="BM1418" i="1" s="1"/>
  <c r="BK1420" i="1"/>
  <c r="BN1418" i="1"/>
  <c r="BL1420" i="1" l="1"/>
  <c r="BM1419" i="1" s="1"/>
  <c r="BN1419" i="1" s="1"/>
  <c r="BK1421" i="1"/>
  <c r="BL1421" i="1" l="1"/>
  <c r="BM1420" i="1" s="1"/>
  <c r="BN1420" i="1" s="1"/>
  <c r="BK1422" i="1"/>
  <c r="BL1422" i="1" l="1"/>
  <c r="BM1421" i="1" s="1"/>
  <c r="BN1421" i="1" s="1"/>
  <c r="BK1423" i="1"/>
  <c r="BL1423" i="1" l="1"/>
  <c r="BM1422" i="1" s="1"/>
  <c r="BN1422" i="1" s="1"/>
  <c r="BK1424" i="1"/>
  <c r="BL1424" i="1" l="1"/>
  <c r="BM1423" i="1" s="1"/>
  <c r="BN1423" i="1" s="1"/>
  <c r="BK1425" i="1"/>
  <c r="BL1425" i="1" l="1"/>
  <c r="BM1424" i="1" s="1"/>
  <c r="BN1424" i="1" s="1"/>
  <c r="BK1426" i="1"/>
  <c r="BL1426" i="1" l="1"/>
  <c r="BM1425" i="1" s="1"/>
  <c r="BN1425" i="1" s="1"/>
  <c r="BK1427" i="1"/>
  <c r="BL1427" i="1" l="1"/>
  <c r="BM1426" i="1" s="1"/>
  <c r="BN1426" i="1" s="1"/>
  <c r="BK1428" i="1"/>
  <c r="BL1428" i="1" l="1"/>
  <c r="BM1427" i="1" s="1"/>
  <c r="BN1427" i="1" s="1"/>
  <c r="BK1429" i="1"/>
  <c r="BL1429" i="1" l="1"/>
  <c r="BM1428" i="1" s="1"/>
  <c r="BN1428" i="1" s="1"/>
  <c r="BK1430" i="1"/>
  <c r="BL1430" i="1" l="1"/>
  <c r="BM1429" i="1" s="1"/>
  <c r="BN1429" i="1" s="1"/>
  <c r="BK1431" i="1"/>
  <c r="BL1431" i="1" l="1"/>
  <c r="BM1430" i="1" s="1"/>
  <c r="BN1430" i="1" s="1"/>
  <c r="BK1432" i="1"/>
  <c r="BL1432" i="1" l="1"/>
  <c r="BM1431" i="1" s="1"/>
  <c r="BN1431" i="1" s="1"/>
  <c r="BK1433" i="1"/>
  <c r="BL1433" i="1" l="1"/>
  <c r="BM1432" i="1" s="1"/>
  <c r="BN1432" i="1" s="1"/>
  <c r="BK1434" i="1"/>
  <c r="BL1434" i="1" l="1"/>
  <c r="BM1433" i="1" s="1"/>
  <c r="BN1433" i="1" s="1"/>
  <c r="BK1435" i="1"/>
  <c r="BL1435" i="1" l="1"/>
  <c r="BM1434" i="1" s="1"/>
  <c r="BN1434" i="1" s="1"/>
  <c r="BK1436" i="1"/>
  <c r="BL1436" i="1" l="1"/>
  <c r="BM1435" i="1" s="1"/>
  <c r="BN1435" i="1" s="1"/>
  <c r="BK1437" i="1"/>
  <c r="BL1437" i="1" l="1"/>
  <c r="BM1436" i="1" s="1"/>
  <c r="BK1438" i="1"/>
  <c r="BN1436" i="1"/>
  <c r="BL1438" i="1" l="1"/>
  <c r="BM1437" i="1" s="1"/>
  <c r="BN1437" i="1" s="1"/>
  <c r="BK1439" i="1"/>
  <c r="BL1439" i="1" l="1"/>
  <c r="BM1438" i="1" s="1"/>
  <c r="BN1438" i="1" s="1"/>
  <c r="BK1440" i="1"/>
  <c r="BL1440" i="1" l="1"/>
  <c r="BM1439" i="1" s="1"/>
  <c r="BN1439" i="1" s="1"/>
  <c r="BK1441" i="1"/>
  <c r="BL1441" i="1" l="1"/>
  <c r="BM1440" i="1" s="1"/>
  <c r="BN1440" i="1" s="1"/>
  <c r="BK1442" i="1"/>
  <c r="BL1442" i="1" l="1"/>
  <c r="BM1441" i="1" s="1"/>
  <c r="BN1441" i="1" s="1"/>
  <c r="BK1443" i="1"/>
  <c r="BL1443" i="1" l="1"/>
  <c r="BM1442" i="1" s="1"/>
  <c r="BN1442" i="1" s="1"/>
  <c r="BK1444" i="1"/>
  <c r="BL1444" i="1" l="1"/>
  <c r="BM1443" i="1" s="1"/>
  <c r="BN1443" i="1" s="1"/>
  <c r="BK1445" i="1"/>
  <c r="BL1445" i="1" l="1"/>
  <c r="BM1444" i="1" s="1"/>
  <c r="BN1444" i="1" s="1"/>
  <c r="BK1446" i="1"/>
  <c r="BL1446" i="1" l="1"/>
  <c r="BM1445" i="1" s="1"/>
  <c r="BN1445" i="1" s="1"/>
  <c r="BK1447" i="1"/>
  <c r="BL1447" i="1" l="1"/>
  <c r="BM1446" i="1" s="1"/>
  <c r="BN1446" i="1" s="1"/>
  <c r="BK1448" i="1"/>
  <c r="BL1448" i="1" l="1"/>
  <c r="BM1447" i="1" s="1"/>
  <c r="BN1447" i="1" s="1"/>
  <c r="BK1449" i="1"/>
  <c r="BL1449" i="1" l="1"/>
  <c r="BM1448" i="1" s="1"/>
  <c r="BN1448" i="1" s="1"/>
  <c r="BK1450" i="1"/>
  <c r="BL1450" i="1" l="1"/>
  <c r="BM1449" i="1" s="1"/>
  <c r="BN1449" i="1" s="1"/>
  <c r="BK1451" i="1"/>
  <c r="BL1451" i="1" l="1"/>
  <c r="BM1450" i="1" s="1"/>
  <c r="BN1450" i="1" s="1"/>
  <c r="BK1452" i="1"/>
  <c r="BL1452" i="1" l="1"/>
  <c r="BM1451" i="1" s="1"/>
  <c r="BN1451" i="1" s="1"/>
  <c r="BK1453" i="1"/>
  <c r="BL1453" i="1" l="1"/>
  <c r="BM1452" i="1" s="1"/>
  <c r="BN1452" i="1" s="1"/>
  <c r="BK1454" i="1"/>
  <c r="BL1454" i="1" l="1"/>
  <c r="BM1453" i="1" s="1"/>
  <c r="BN1453" i="1" s="1"/>
  <c r="BK1455" i="1"/>
  <c r="BL1455" i="1" l="1"/>
  <c r="BM1454" i="1" s="1"/>
  <c r="BN1454" i="1" s="1"/>
  <c r="BK1456" i="1"/>
  <c r="BL1456" i="1" l="1"/>
  <c r="BM1455" i="1" s="1"/>
  <c r="BN1455" i="1" s="1"/>
  <c r="BK1457" i="1"/>
  <c r="BL1457" i="1" l="1"/>
  <c r="BM1456" i="1" s="1"/>
  <c r="BN1456" i="1" s="1"/>
  <c r="BK1458" i="1"/>
  <c r="BL1458" i="1" l="1"/>
  <c r="BM1457" i="1" s="1"/>
  <c r="BN1457" i="1" s="1"/>
  <c r="BK1459" i="1"/>
  <c r="BL1459" i="1" l="1"/>
  <c r="BM1458" i="1" s="1"/>
  <c r="BN1458" i="1" s="1"/>
  <c r="BK1460" i="1"/>
  <c r="BL1460" i="1" l="1"/>
  <c r="BM1459" i="1" s="1"/>
  <c r="BN1459" i="1" s="1"/>
  <c r="BK1461" i="1"/>
  <c r="BL1461" i="1" l="1"/>
  <c r="BM1460" i="1" s="1"/>
  <c r="BN1460" i="1" s="1"/>
  <c r="BK1462" i="1"/>
  <c r="BL1462" i="1" l="1"/>
  <c r="BM1461" i="1" s="1"/>
  <c r="BN1461" i="1" s="1"/>
  <c r="BK1463" i="1"/>
  <c r="BL1463" i="1" l="1"/>
  <c r="BM1462" i="1" s="1"/>
  <c r="BN1462" i="1" s="1"/>
  <c r="BK1464" i="1"/>
  <c r="BL1464" i="1" l="1"/>
  <c r="BM1463" i="1" s="1"/>
  <c r="BN1463" i="1" s="1"/>
  <c r="BK1465" i="1"/>
  <c r="BL1465" i="1" l="1"/>
  <c r="BM1464" i="1" s="1"/>
  <c r="BN1464" i="1" s="1"/>
  <c r="BK1466" i="1"/>
  <c r="BL1466" i="1" l="1"/>
  <c r="BM1465" i="1" s="1"/>
  <c r="BN1465" i="1" s="1"/>
  <c r="BK1467" i="1"/>
  <c r="BL1467" i="1" l="1"/>
  <c r="BM1466" i="1" s="1"/>
  <c r="BN1466" i="1" s="1"/>
  <c r="BK1468" i="1"/>
  <c r="BL1468" i="1" l="1"/>
  <c r="BM1467" i="1" s="1"/>
  <c r="BN1467" i="1" s="1"/>
  <c r="BK1469" i="1"/>
  <c r="BL1469" i="1" l="1"/>
  <c r="BM1468" i="1" s="1"/>
  <c r="BN1468" i="1" s="1"/>
  <c r="BK1470" i="1"/>
  <c r="BL1470" i="1" l="1"/>
  <c r="BM1469" i="1" s="1"/>
  <c r="BN1469" i="1" s="1"/>
  <c r="BK1471" i="1"/>
  <c r="BL1471" i="1" l="1"/>
  <c r="BM1470" i="1" s="1"/>
  <c r="BN1470" i="1" s="1"/>
  <c r="BK1472" i="1"/>
  <c r="BL1472" i="1" l="1"/>
  <c r="BM1471" i="1" s="1"/>
  <c r="BN1471" i="1" s="1"/>
  <c r="BK1473" i="1"/>
  <c r="BL1473" i="1" l="1"/>
  <c r="BM1472" i="1" s="1"/>
  <c r="BN1472" i="1" s="1"/>
  <c r="BK1474" i="1"/>
  <c r="BL1474" i="1" l="1"/>
  <c r="BM1473" i="1" s="1"/>
  <c r="BN1473" i="1" s="1"/>
  <c r="BK1475" i="1"/>
  <c r="BL1475" i="1" l="1"/>
  <c r="BM1474" i="1" s="1"/>
  <c r="BN1474" i="1" s="1"/>
  <c r="BK1476" i="1"/>
  <c r="BL1476" i="1" l="1"/>
  <c r="BM1475" i="1" s="1"/>
  <c r="BN1475" i="1" s="1"/>
  <c r="BK1477" i="1"/>
  <c r="BL1477" i="1" l="1"/>
  <c r="BM1476" i="1" s="1"/>
  <c r="BN1476" i="1" s="1"/>
  <c r="BK1478" i="1"/>
  <c r="BL1478" i="1" l="1"/>
  <c r="BM1477" i="1" s="1"/>
  <c r="BN1477" i="1" s="1"/>
  <c r="BK1479" i="1"/>
  <c r="BL1479" i="1" l="1"/>
  <c r="BM1478" i="1" s="1"/>
  <c r="BN1478" i="1" s="1"/>
  <c r="BK1480" i="1"/>
  <c r="BL1480" i="1" l="1"/>
  <c r="BM1479" i="1" s="1"/>
  <c r="BN1479" i="1" s="1"/>
  <c r="BK1481" i="1"/>
  <c r="BL1481" i="1" l="1"/>
  <c r="BM1480" i="1" s="1"/>
  <c r="BN1480" i="1" s="1"/>
  <c r="BK1482" i="1"/>
  <c r="BL1482" i="1" l="1"/>
  <c r="BM1481" i="1" s="1"/>
  <c r="BN1481" i="1" s="1"/>
  <c r="BK1483" i="1"/>
  <c r="BL1483" i="1" l="1"/>
  <c r="BM1482" i="1" s="1"/>
  <c r="BN1482" i="1" s="1"/>
  <c r="BK1484" i="1"/>
  <c r="BL1484" i="1" l="1"/>
  <c r="BM1483" i="1" s="1"/>
  <c r="BK1485" i="1"/>
  <c r="BN1483" i="1"/>
  <c r="BL1485" i="1" l="1"/>
  <c r="BM1484" i="1" s="1"/>
  <c r="BN1484" i="1" s="1"/>
  <c r="BK1486" i="1"/>
  <c r="BL1486" i="1" l="1"/>
  <c r="BM1485" i="1" s="1"/>
  <c r="BN1485" i="1" s="1"/>
  <c r="BK1487" i="1"/>
  <c r="BL1487" i="1" l="1"/>
  <c r="BM1486" i="1" s="1"/>
  <c r="BN1486" i="1" s="1"/>
  <c r="BK1488" i="1"/>
  <c r="BK1489" i="1" l="1"/>
  <c r="BL1488" i="1"/>
  <c r="BM1487" i="1" s="1"/>
  <c r="BN1487" i="1" s="1"/>
  <c r="BL1489" i="1" l="1"/>
  <c r="BK1490" i="1"/>
  <c r="BL1490" i="1" l="1"/>
  <c r="BM1489" i="1" s="1"/>
  <c r="BN1489" i="1" s="1"/>
  <c r="BK1491" i="1"/>
  <c r="BM1488" i="1"/>
  <c r="BN1488" i="1" s="1"/>
  <c r="BL1491" i="1" l="1"/>
  <c r="BM1490" i="1" s="1"/>
  <c r="BN1490" i="1" s="1"/>
  <c r="BK1492" i="1"/>
  <c r="BL1492" i="1" l="1"/>
  <c r="BM1491" i="1" s="1"/>
  <c r="BN1491" i="1" s="1"/>
  <c r="BK1493" i="1"/>
  <c r="BL1493" i="1" l="1"/>
  <c r="BM1492" i="1" s="1"/>
  <c r="BN1492" i="1" s="1"/>
  <c r="BK1494" i="1"/>
  <c r="BL1494" i="1" l="1"/>
  <c r="BM1493" i="1" s="1"/>
  <c r="BN1493" i="1" s="1"/>
  <c r="BK1495" i="1"/>
  <c r="BL1495" i="1" l="1"/>
  <c r="BM1494" i="1" s="1"/>
  <c r="BN1494" i="1" s="1"/>
  <c r="BK1496" i="1"/>
  <c r="BL1496" i="1" l="1"/>
  <c r="BM1495" i="1" s="1"/>
  <c r="BN1495" i="1" s="1"/>
  <c r="BK1497" i="1"/>
  <c r="BL1497" i="1" l="1"/>
  <c r="BM1496" i="1" s="1"/>
  <c r="BK1498" i="1"/>
  <c r="BN1496" i="1"/>
  <c r="BL1498" i="1" l="1"/>
  <c r="BM1497" i="1" s="1"/>
  <c r="BN1497" i="1" s="1"/>
  <c r="BK1499" i="1"/>
  <c r="BL1499" i="1" l="1"/>
  <c r="BM1498" i="1" s="1"/>
  <c r="BN1498" i="1" s="1"/>
  <c r="BK1500" i="1"/>
  <c r="BL1500" i="1" l="1"/>
  <c r="BM1499" i="1" s="1"/>
  <c r="BN1499" i="1" s="1"/>
  <c r="BK1501" i="1"/>
  <c r="BL1501" i="1" l="1"/>
  <c r="BM1500" i="1" s="1"/>
  <c r="BN1500" i="1" s="1"/>
  <c r="BK1502" i="1"/>
  <c r="BL1502" i="1" l="1"/>
  <c r="BM1501" i="1" s="1"/>
  <c r="BN1501" i="1" s="1"/>
  <c r="BK1503" i="1"/>
  <c r="BL1503" i="1" l="1"/>
  <c r="BM1502" i="1" s="1"/>
  <c r="BN1502" i="1" s="1"/>
  <c r="BK1504" i="1"/>
  <c r="BL1504" i="1" l="1"/>
  <c r="BM1503" i="1" s="1"/>
  <c r="BN1503" i="1" s="1"/>
  <c r="BK1505" i="1"/>
  <c r="BL1505" i="1" l="1"/>
  <c r="BM1504" i="1" s="1"/>
  <c r="BN1504" i="1" s="1"/>
  <c r="BK1506" i="1"/>
  <c r="BL1506" i="1" l="1"/>
  <c r="BM1505" i="1" s="1"/>
  <c r="BN1505" i="1" s="1"/>
  <c r="BK1507" i="1"/>
  <c r="BL1507" i="1" l="1"/>
  <c r="BM1506" i="1" s="1"/>
  <c r="BN1506" i="1" s="1"/>
  <c r="BK1508" i="1"/>
  <c r="BL1508" i="1" l="1"/>
  <c r="BM1507" i="1" s="1"/>
  <c r="BN1507" i="1" s="1"/>
  <c r="BK1509" i="1"/>
  <c r="BL1509" i="1" l="1"/>
  <c r="BM1508" i="1" s="1"/>
  <c r="BN1508" i="1" s="1"/>
  <c r="BK1510" i="1"/>
  <c r="BL1510" i="1" l="1"/>
  <c r="BM1509" i="1" s="1"/>
  <c r="BN1509" i="1" s="1"/>
  <c r="BK1511" i="1"/>
  <c r="BL1511" i="1" l="1"/>
  <c r="BM1510" i="1" s="1"/>
  <c r="BN1510" i="1" s="1"/>
  <c r="BK1512" i="1"/>
  <c r="BL1512" i="1" l="1"/>
  <c r="BM1511" i="1" s="1"/>
  <c r="BN1511" i="1" s="1"/>
  <c r="BK1513" i="1"/>
  <c r="BL1513" i="1" l="1"/>
  <c r="BM1512" i="1" s="1"/>
  <c r="BN1512" i="1" s="1"/>
  <c r="BK1514" i="1"/>
  <c r="BL1514" i="1" l="1"/>
  <c r="BM1513" i="1" s="1"/>
  <c r="BN1513" i="1" s="1"/>
  <c r="BK1515" i="1"/>
  <c r="BL1515" i="1" l="1"/>
  <c r="BM1514" i="1" s="1"/>
  <c r="BN1514" i="1" s="1"/>
  <c r="BK1516" i="1"/>
  <c r="BL1516" i="1" l="1"/>
  <c r="BM1515" i="1" s="1"/>
  <c r="BN1515" i="1" s="1"/>
  <c r="BK1517" i="1"/>
  <c r="BL1517" i="1" l="1"/>
  <c r="BM1516" i="1" s="1"/>
  <c r="BN1516" i="1" s="1"/>
  <c r="BK1518" i="1"/>
  <c r="BL1518" i="1" l="1"/>
  <c r="BM1517" i="1" s="1"/>
  <c r="BK1519" i="1"/>
  <c r="BN1517" i="1"/>
  <c r="BL1519" i="1" l="1"/>
  <c r="BM1518" i="1" s="1"/>
  <c r="BN1518" i="1" s="1"/>
  <c r="BK1520" i="1"/>
  <c r="BL1520" i="1" l="1"/>
  <c r="BM1519" i="1" s="1"/>
  <c r="BN1519" i="1" s="1"/>
  <c r="BK1521" i="1"/>
  <c r="BL1521" i="1" l="1"/>
  <c r="BM1520" i="1" s="1"/>
  <c r="BN1520" i="1" s="1"/>
  <c r="BK1522" i="1"/>
  <c r="BL1522" i="1" l="1"/>
  <c r="BM1521" i="1" s="1"/>
  <c r="BN1521" i="1" s="1"/>
  <c r="BK1523" i="1"/>
  <c r="BL1523" i="1" l="1"/>
  <c r="BM1522" i="1" s="1"/>
  <c r="BN1522" i="1" s="1"/>
  <c r="BK1524" i="1"/>
  <c r="BL1524" i="1" l="1"/>
  <c r="BM1523" i="1" s="1"/>
  <c r="BN1523" i="1" s="1"/>
  <c r="BK1525" i="1"/>
  <c r="BL1525" i="1" l="1"/>
  <c r="BM1524" i="1" s="1"/>
  <c r="BN1524" i="1" s="1"/>
  <c r="BK1526" i="1"/>
  <c r="BL1526" i="1" l="1"/>
  <c r="BM1525" i="1" s="1"/>
  <c r="BN1525" i="1" s="1"/>
  <c r="BK1527" i="1"/>
  <c r="BL1527" i="1" l="1"/>
  <c r="BM1526" i="1" s="1"/>
  <c r="BN1526" i="1" s="1"/>
  <c r="BK1528" i="1"/>
  <c r="BL1528" i="1" l="1"/>
  <c r="BM1527" i="1" s="1"/>
  <c r="BN1527" i="1" s="1"/>
  <c r="BK1529" i="1"/>
  <c r="BL1529" i="1" l="1"/>
  <c r="BM1528" i="1" s="1"/>
  <c r="BN1528" i="1" s="1"/>
  <c r="BK1530" i="1"/>
  <c r="BL1530" i="1" l="1"/>
  <c r="BM1529" i="1" s="1"/>
  <c r="BN1529" i="1" s="1"/>
  <c r="BK1531" i="1"/>
  <c r="BL1531" i="1" l="1"/>
  <c r="BM1530" i="1" s="1"/>
  <c r="BN1530" i="1" s="1"/>
  <c r="BK1532" i="1"/>
  <c r="BL1532" i="1" l="1"/>
  <c r="BM1531" i="1" s="1"/>
  <c r="BN1531" i="1" s="1"/>
  <c r="BK1533" i="1"/>
  <c r="BL1533" i="1" l="1"/>
  <c r="BM1532" i="1" s="1"/>
  <c r="BN1532" i="1" s="1"/>
  <c r="BK1534" i="1"/>
  <c r="BL1534" i="1" l="1"/>
  <c r="BM1533" i="1" s="1"/>
  <c r="BN1533" i="1" s="1"/>
  <c r="BK1535" i="1"/>
  <c r="BL1535" i="1" l="1"/>
  <c r="BM1534" i="1" s="1"/>
  <c r="BN1534" i="1" s="1"/>
  <c r="BK1536" i="1"/>
  <c r="BL1536" i="1" l="1"/>
  <c r="BM1535" i="1" s="1"/>
  <c r="BN1535" i="1" s="1"/>
  <c r="BK1537" i="1"/>
  <c r="BL1537" i="1" l="1"/>
  <c r="BM1536" i="1" s="1"/>
  <c r="BN1536" i="1" s="1"/>
  <c r="BK1538" i="1"/>
  <c r="BL1538" i="1" l="1"/>
  <c r="BM1537" i="1" s="1"/>
  <c r="BN1537" i="1" s="1"/>
  <c r="BK1539" i="1"/>
  <c r="BL1539" i="1" l="1"/>
  <c r="BM1538" i="1" s="1"/>
  <c r="BN1538" i="1" s="1"/>
  <c r="BK1540" i="1"/>
  <c r="BL1540" i="1" l="1"/>
  <c r="BM1539" i="1" s="1"/>
  <c r="BN1539" i="1" s="1"/>
  <c r="BK1541" i="1"/>
  <c r="BL1541" i="1" l="1"/>
  <c r="BM1540" i="1" s="1"/>
  <c r="BN1540" i="1" s="1"/>
  <c r="BK1542" i="1"/>
  <c r="BL1542" i="1" l="1"/>
  <c r="BM1541" i="1" s="1"/>
  <c r="BN1541" i="1" s="1"/>
  <c r="BK1543" i="1"/>
  <c r="BL1543" i="1" l="1"/>
  <c r="BM1542" i="1" s="1"/>
  <c r="BN1542" i="1" s="1"/>
  <c r="BK1544" i="1"/>
  <c r="BL1544" i="1" l="1"/>
  <c r="BM1543" i="1" s="1"/>
  <c r="BN1543" i="1" s="1"/>
  <c r="BK1545" i="1"/>
  <c r="BL1545" i="1" l="1"/>
  <c r="BM1544" i="1" s="1"/>
  <c r="BN1544" i="1" s="1"/>
  <c r="BK1546" i="1"/>
  <c r="BL1546" i="1" l="1"/>
  <c r="BM1545" i="1" s="1"/>
  <c r="BN1545" i="1" s="1"/>
  <c r="BK1547" i="1"/>
  <c r="BL1547" i="1" l="1"/>
  <c r="BM1546" i="1" s="1"/>
  <c r="BN1546" i="1" s="1"/>
  <c r="BK1548" i="1"/>
  <c r="BL1548" i="1" l="1"/>
  <c r="BM1547" i="1" s="1"/>
  <c r="BN1547" i="1" s="1"/>
  <c r="BK1549" i="1"/>
  <c r="BL1549" i="1" l="1"/>
  <c r="BM1548" i="1" s="1"/>
  <c r="BN1548" i="1" s="1"/>
  <c r="BK1550" i="1"/>
  <c r="BL1550" i="1" l="1"/>
  <c r="BM1549" i="1" s="1"/>
  <c r="BN1549" i="1" s="1"/>
  <c r="BK1551" i="1"/>
  <c r="BL1551" i="1" l="1"/>
  <c r="BM1550" i="1" s="1"/>
  <c r="BN1550" i="1" s="1"/>
  <c r="BK1552" i="1"/>
  <c r="BL1552" i="1" l="1"/>
  <c r="BM1551" i="1" s="1"/>
  <c r="BN1551" i="1" s="1"/>
  <c r="BK1553" i="1"/>
  <c r="BL1553" i="1" l="1"/>
  <c r="BM1552" i="1" s="1"/>
  <c r="BN1552" i="1" s="1"/>
  <c r="BK1554" i="1"/>
  <c r="BL1554" i="1" l="1"/>
  <c r="BM1553" i="1" s="1"/>
  <c r="BN1553" i="1" s="1"/>
  <c r="BK1555" i="1"/>
  <c r="BL1555" i="1" l="1"/>
  <c r="BM1554" i="1" s="1"/>
  <c r="BN1554" i="1" s="1"/>
  <c r="BK1556" i="1"/>
  <c r="BL1556" i="1" l="1"/>
  <c r="BM1555" i="1" s="1"/>
  <c r="BN1555" i="1" s="1"/>
  <c r="BK1557" i="1"/>
  <c r="BL1557" i="1" l="1"/>
  <c r="BM1556" i="1" s="1"/>
  <c r="BN1556" i="1" s="1"/>
  <c r="BK1558" i="1"/>
  <c r="BL1558" i="1" l="1"/>
  <c r="BM1557" i="1" s="1"/>
  <c r="BN1557" i="1" s="1"/>
  <c r="BK1559" i="1"/>
  <c r="BL1559" i="1" l="1"/>
  <c r="BM1558" i="1" s="1"/>
  <c r="BN1558" i="1" s="1"/>
  <c r="BK1560" i="1"/>
  <c r="BL1560" i="1" l="1"/>
  <c r="BM1559" i="1" s="1"/>
  <c r="BN1559" i="1" s="1"/>
  <c r="BK1561" i="1"/>
  <c r="BL1561" i="1" l="1"/>
  <c r="BM1560" i="1" s="1"/>
  <c r="BN1560" i="1" s="1"/>
  <c r="BK1562" i="1"/>
  <c r="BL1562" i="1" l="1"/>
  <c r="BM1561" i="1" s="1"/>
  <c r="BN1561" i="1" s="1"/>
  <c r="BK1563" i="1"/>
  <c r="BL1563" i="1" l="1"/>
  <c r="BM1562" i="1" s="1"/>
  <c r="BN1562" i="1" s="1"/>
  <c r="BK1564" i="1"/>
  <c r="BL1564" i="1" l="1"/>
  <c r="BM1563" i="1" s="1"/>
  <c r="BN1563" i="1" s="1"/>
  <c r="BK1565" i="1"/>
  <c r="BL1565" i="1" l="1"/>
  <c r="BM1564" i="1" s="1"/>
  <c r="BN1564" i="1" s="1"/>
  <c r="BK1566" i="1"/>
  <c r="BL1566" i="1" l="1"/>
  <c r="BM1565" i="1" s="1"/>
  <c r="BN1565" i="1" s="1"/>
  <c r="BK1567" i="1"/>
  <c r="BL1567" i="1" l="1"/>
  <c r="BM1566" i="1" s="1"/>
  <c r="BN1566" i="1" s="1"/>
  <c r="BK1568" i="1"/>
  <c r="BL1568" i="1" l="1"/>
  <c r="BM1567" i="1" s="1"/>
  <c r="BN1567" i="1" s="1"/>
  <c r="BK1569" i="1"/>
  <c r="BL1569" i="1" l="1"/>
  <c r="BM1568" i="1" s="1"/>
  <c r="BN1568" i="1" s="1"/>
  <c r="BK1570" i="1"/>
  <c r="BL1570" i="1" l="1"/>
  <c r="BM1569" i="1" s="1"/>
  <c r="BN1569" i="1" s="1"/>
  <c r="BK1571" i="1"/>
  <c r="BL1571" i="1" l="1"/>
  <c r="BM1570" i="1" s="1"/>
  <c r="BN1570" i="1" s="1"/>
  <c r="BK1572" i="1"/>
  <c r="BL1572" i="1" l="1"/>
  <c r="BM1571" i="1" s="1"/>
  <c r="BN1571" i="1" s="1"/>
  <c r="BK1573" i="1"/>
  <c r="BL1573" i="1" l="1"/>
  <c r="BM1572" i="1" s="1"/>
  <c r="BN1572" i="1" s="1"/>
  <c r="BK1574" i="1"/>
  <c r="BL1574" i="1" l="1"/>
  <c r="BM1573" i="1" s="1"/>
  <c r="BN1573" i="1" s="1"/>
  <c r="BK1575" i="1"/>
  <c r="BL1575" i="1" l="1"/>
  <c r="BM1574" i="1" s="1"/>
  <c r="BN1574" i="1" s="1"/>
  <c r="BK1576" i="1"/>
  <c r="BL1576" i="1" l="1"/>
  <c r="BM1575" i="1" s="1"/>
  <c r="BN1575" i="1" s="1"/>
  <c r="BK1577" i="1"/>
  <c r="BL1577" i="1" l="1"/>
  <c r="BM1576" i="1" s="1"/>
  <c r="BN1576" i="1" s="1"/>
  <c r="BK1578" i="1"/>
  <c r="BL1578" i="1" l="1"/>
  <c r="BM1577" i="1" s="1"/>
  <c r="BN1577" i="1" s="1"/>
  <c r="BK1579" i="1"/>
  <c r="BL1579" i="1" l="1"/>
  <c r="BM1578" i="1" s="1"/>
  <c r="BN1578" i="1" s="1"/>
  <c r="BK1580" i="1"/>
  <c r="BL1580" i="1" l="1"/>
  <c r="BM1579" i="1" s="1"/>
  <c r="BN1579" i="1" s="1"/>
  <c r="BK1581" i="1"/>
  <c r="BL1581" i="1" l="1"/>
  <c r="BM1580" i="1" s="1"/>
  <c r="BN1580" i="1" s="1"/>
  <c r="BK1582" i="1"/>
  <c r="BL1582" i="1" l="1"/>
  <c r="BM1581" i="1" s="1"/>
  <c r="BN1581" i="1" s="1"/>
  <c r="BK1583" i="1"/>
  <c r="BL1583" i="1" l="1"/>
  <c r="BM1582" i="1" s="1"/>
  <c r="BN1582" i="1" s="1"/>
  <c r="BK1584" i="1"/>
  <c r="BL1584" i="1" l="1"/>
  <c r="BM1583" i="1" s="1"/>
  <c r="BN1583" i="1" s="1"/>
  <c r="BK1585" i="1"/>
  <c r="BL1585" i="1" l="1"/>
  <c r="BM1584" i="1" s="1"/>
  <c r="BN1584" i="1" s="1"/>
  <c r="BK1586" i="1"/>
  <c r="BL1586" i="1" l="1"/>
  <c r="BM1585" i="1" s="1"/>
  <c r="BN1585" i="1" s="1"/>
  <c r="BK1587" i="1"/>
  <c r="BL1587" i="1" l="1"/>
  <c r="BM1586" i="1" s="1"/>
  <c r="BN1586" i="1" s="1"/>
  <c r="BK1588" i="1"/>
  <c r="BL1588" i="1" l="1"/>
  <c r="BM1587" i="1" s="1"/>
  <c r="BN1587" i="1" s="1"/>
  <c r="BK1589" i="1"/>
  <c r="BL1589" i="1" l="1"/>
  <c r="BM1588" i="1" s="1"/>
  <c r="BN1588" i="1" s="1"/>
  <c r="BK1590" i="1"/>
  <c r="BL1590" i="1" l="1"/>
  <c r="BM1589" i="1" s="1"/>
  <c r="BN1589" i="1" s="1"/>
  <c r="BK1591" i="1"/>
  <c r="BL1591" i="1" l="1"/>
  <c r="BM1590" i="1" s="1"/>
  <c r="BN1590" i="1" s="1"/>
  <c r="BK1592" i="1"/>
  <c r="BL1592" i="1" l="1"/>
  <c r="BM1591" i="1" s="1"/>
  <c r="BN1591" i="1" s="1"/>
  <c r="BK1593" i="1"/>
  <c r="BL1593" i="1" l="1"/>
  <c r="BM1592" i="1" s="1"/>
  <c r="BN1592" i="1" s="1"/>
  <c r="BK1594" i="1"/>
  <c r="BL1594" i="1" l="1"/>
  <c r="BM1593" i="1" s="1"/>
  <c r="BN1593" i="1" s="1"/>
  <c r="BK1595" i="1"/>
  <c r="BL1595" i="1" l="1"/>
  <c r="BM1594" i="1" s="1"/>
  <c r="BN1594" i="1" s="1"/>
  <c r="BK1596" i="1"/>
  <c r="BL1596" i="1" l="1"/>
  <c r="BM1595" i="1" s="1"/>
  <c r="BN1595" i="1" s="1"/>
  <c r="BK1597" i="1"/>
  <c r="BL1597" i="1" l="1"/>
  <c r="BM1596" i="1" s="1"/>
  <c r="BN1596" i="1" s="1"/>
  <c r="BK1598" i="1"/>
  <c r="BL1598" i="1" l="1"/>
  <c r="BM1597" i="1" s="1"/>
  <c r="BN1597" i="1" s="1"/>
  <c r="BK1599" i="1"/>
  <c r="BL1599" i="1" l="1"/>
  <c r="BM1598" i="1" s="1"/>
  <c r="BN1598" i="1" s="1"/>
  <c r="BK1600" i="1"/>
  <c r="BL1600" i="1" l="1"/>
  <c r="BM1599" i="1" s="1"/>
  <c r="BN1599" i="1" s="1"/>
  <c r="BK1601" i="1"/>
  <c r="BL1601" i="1" l="1"/>
  <c r="BM1600" i="1" s="1"/>
  <c r="BN1600" i="1" s="1"/>
  <c r="BK1602" i="1"/>
  <c r="BL1602" i="1" l="1"/>
  <c r="BM1601" i="1" s="1"/>
  <c r="BN1601" i="1" s="1"/>
  <c r="BK1603" i="1"/>
  <c r="BL1603" i="1" l="1"/>
  <c r="BM1602" i="1" s="1"/>
  <c r="BN1602" i="1" s="1"/>
  <c r="BK1604" i="1"/>
  <c r="BL1604" i="1" l="1"/>
  <c r="BM1603" i="1" s="1"/>
  <c r="BN1603" i="1" s="1"/>
  <c r="BK1605" i="1"/>
  <c r="BL1605" i="1" l="1"/>
  <c r="BM1604" i="1" s="1"/>
  <c r="BN1604" i="1" s="1"/>
  <c r="BK1606" i="1"/>
  <c r="BL1606" i="1" l="1"/>
  <c r="BM1605" i="1" s="1"/>
  <c r="BN1605" i="1" s="1"/>
  <c r="BK1607" i="1"/>
  <c r="BL1607" i="1" l="1"/>
  <c r="BM1606" i="1" s="1"/>
  <c r="BN1606" i="1" s="1"/>
  <c r="BK1608" i="1"/>
  <c r="BL1608" i="1" l="1"/>
  <c r="BM1607" i="1" s="1"/>
  <c r="BN1607" i="1" s="1"/>
  <c r="BK1609" i="1"/>
  <c r="BL1609" i="1" l="1"/>
  <c r="BM1608" i="1" s="1"/>
  <c r="BN1608" i="1" s="1"/>
  <c r="BK1610" i="1"/>
  <c r="BL1610" i="1" l="1"/>
  <c r="BM1609" i="1" s="1"/>
  <c r="BN1609" i="1" s="1"/>
  <c r="BK1611" i="1"/>
  <c r="BL1611" i="1" l="1"/>
  <c r="BM1610" i="1" s="1"/>
  <c r="BN1610" i="1" s="1"/>
  <c r="BK1612" i="1"/>
  <c r="BL1612" i="1" l="1"/>
  <c r="BM1611" i="1" s="1"/>
  <c r="BN1611" i="1" s="1"/>
  <c r="BK1613" i="1"/>
  <c r="BL1613" i="1" l="1"/>
  <c r="BM1612" i="1" s="1"/>
  <c r="BN1612" i="1" s="1"/>
  <c r="BK1614" i="1"/>
  <c r="BL1614" i="1" l="1"/>
  <c r="BM1613" i="1" s="1"/>
  <c r="BN1613" i="1" s="1"/>
  <c r="BK1615" i="1"/>
  <c r="BL1615" i="1" l="1"/>
  <c r="BM1614" i="1" s="1"/>
  <c r="BN1614" i="1" s="1"/>
  <c r="BK1616" i="1"/>
  <c r="BL1616" i="1" l="1"/>
  <c r="BM1615" i="1" s="1"/>
  <c r="BN1615" i="1" s="1"/>
  <c r="BK1617" i="1"/>
  <c r="BL1617" i="1" l="1"/>
  <c r="BM1616" i="1" s="1"/>
  <c r="BN1616" i="1" s="1"/>
  <c r="BK1618" i="1"/>
  <c r="BL1618" i="1" l="1"/>
  <c r="BM1617" i="1" s="1"/>
  <c r="BN1617" i="1" s="1"/>
  <c r="BK1619" i="1"/>
  <c r="BL1619" i="1" l="1"/>
  <c r="BM1618" i="1" s="1"/>
  <c r="BN1618" i="1" s="1"/>
  <c r="BK1620" i="1"/>
  <c r="BL1620" i="1" l="1"/>
  <c r="BM1619" i="1" s="1"/>
  <c r="BN1619" i="1" s="1"/>
  <c r="BK1621" i="1"/>
  <c r="BL1621" i="1" l="1"/>
  <c r="BM1620" i="1" s="1"/>
  <c r="BN1620" i="1" s="1"/>
  <c r="BK1622" i="1"/>
  <c r="BL1622" i="1" l="1"/>
  <c r="BM1621" i="1" s="1"/>
  <c r="BN1621" i="1" s="1"/>
  <c r="BK1623" i="1"/>
  <c r="BL1623" i="1" l="1"/>
  <c r="BM1622" i="1" s="1"/>
  <c r="BN1622" i="1" s="1"/>
  <c r="BK1624" i="1"/>
  <c r="BL1624" i="1" l="1"/>
  <c r="BM1623" i="1" s="1"/>
  <c r="BN1623" i="1" s="1"/>
  <c r="BK1625" i="1"/>
  <c r="BL1625" i="1" l="1"/>
  <c r="BM1624" i="1" s="1"/>
  <c r="BN1624" i="1" s="1"/>
  <c r="BK1626" i="1"/>
  <c r="BL1626" i="1" l="1"/>
  <c r="BM1625" i="1" s="1"/>
  <c r="BN1625" i="1" s="1"/>
  <c r="BK1627" i="1"/>
  <c r="BL1627" i="1" l="1"/>
  <c r="BM1626" i="1" s="1"/>
  <c r="BN1626" i="1" s="1"/>
  <c r="BK1628" i="1"/>
  <c r="BL1628" i="1" l="1"/>
  <c r="BM1627" i="1" s="1"/>
  <c r="BN1627" i="1" s="1"/>
  <c r="BK1629" i="1"/>
  <c r="BL1629" i="1" l="1"/>
  <c r="BM1628" i="1" s="1"/>
  <c r="BN1628" i="1" s="1"/>
  <c r="BK1630" i="1"/>
  <c r="BL1630" i="1" l="1"/>
  <c r="BM1629" i="1" s="1"/>
  <c r="BN1629" i="1" s="1"/>
  <c r="BK1631" i="1"/>
  <c r="BL1631" i="1" l="1"/>
  <c r="BM1630" i="1" s="1"/>
  <c r="BN1630" i="1" s="1"/>
  <c r="BK1632" i="1"/>
  <c r="BL1632" i="1" l="1"/>
  <c r="BM1631" i="1" s="1"/>
  <c r="BN1631" i="1" s="1"/>
  <c r="BK1633" i="1"/>
  <c r="BL1633" i="1" l="1"/>
  <c r="BM1632" i="1" s="1"/>
  <c r="BN1632" i="1" s="1"/>
  <c r="BK1634" i="1"/>
  <c r="BL1634" i="1" l="1"/>
  <c r="BM1633" i="1" s="1"/>
  <c r="BN1633" i="1" s="1"/>
  <c r="BK1635" i="1"/>
  <c r="BL1635" i="1" l="1"/>
  <c r="BM1634" i="1" s="1"/>
  <c r="BN1634" i="1" s="1"/>
  <c r="BK1636" i="1"/>
  <c r="BL1636" i="1" l="1"/>
  <c r="BM1635" i="1" s="1"/>
  <c r="BN1635" i="1" s="1"/>
  <c r="BK1637" i="1"/>
  <c r="BL1637" i="1" l="1"/>
  <c r="BM1636" i="1" s="1"/>
  <c r="BN1636" i="1" s="1"/>
  <c r="BK1638" i="1"/>
  <c r="BL1638" i="1" l="1"/>
  <c r="BM1637" i="1" s="1"/>
  <c r="BN1637" i="1" s="1"/>
  <c r="BK1639" i="1"/>
  <c r="BL1639" i="1" l="1"/>
  <c r="BM1638" i="1" s="1"/>
  <c r="BN1638" i="1" s="1"/>
  <c r="BK1640" i="1"/>
  <c r="BL1640" i="1" l="1"/>
  <c r="BM1639" i="1" s="1"/>
  <c r="BN1639" i="1" s="1"/>
  <c r="BK1641" i="1"/>
  <c r="BL1641" i="1" l="1"/>
  <c r="BM1640" i="1" s="1"/>
  <c r="BN1640" i="1" s="1"/>
  <c r="BK1642" i="1"/>
  <c r="BL1642" i="1" l="1"/>
  <c r="BM1641" i="1" s="1"/>
  <c r="BN1641" i="1" s="1"/>
  <c r="BK1643" i="1"/>
  <c r="BL1643" i="1" l="1"/>
  <c r="BM1642" i="1" s="1"/>
  <c r="BN1642" i="1" s="1"/>
  <c r="BK1644" i="1"/>
  <c r="BL1644" i="1" l="1"/>
  <c r="BM1643" i="1" s="1"/>
  <c r="BN1643" i="1" s="1"/>
  <c r="BK1645" i="1"/>
  <c r="BL1645" i="1" l="1"/>
  <c r="BM1644" i="1" s="1"/>
  <c r="BN1644" i="1" s="1"/>
  <c r="BK1646" i="1"/>
  <c r="BL1646" i="1" l="1"/>
  <c r="BM1645" i="1" s="1"/>
  <c r="BN1645" i="1" s="1"/>
  <c r="BK1647" i="1"/>
  <c r="BL1647" i="1" l="1"/>
  <c r="BM1646" i="1" s="1"/>
  <c r="BN1646" i="1" s="1"/>
  <c r="BK1648" i="1"/>
  <c r="BL1648" i="1" l="1"/>
  <c r="BM1647" i="1" s="1"/>
  <c r="BN1647" i="1" s="1"/>
  <c r="BK1649" i="1"/>
  <c r="BL1649" i="1" l="1"/>
  <c r="BM1648" i="1" s="1"/>
  <c r="BN1648" i="1" s="1"/>
  <c r="BK1650" i="1"/>
  <c r="BL1650" i="1" l="1"/>
  <c r="BM1649" i="1" s="1"/>
  <c r="BN1649" i="1" s="1"/>
  <c r="BK1651" i="1"/>
  <c r="BL1651" i="1" l="1"/>
  <c r="BM1650" i="1" s="1"/>
  <c r="BN1650" i="1" s="1"/>
  <c r="BK1652" i="1"/>
  <c r="BL1652" i="1" l="1"/>
  <c r="BM1651" i="1" s="1"/>
  <c r="BN1651" i="1" s="1"/>
  <c r="BK1653" i="1"/>
  <c r="BL1653" i="1" l="1"/>
  <c r="BM1652" i="1" s="1"/>
  <c r="BN1652" i="1" s="1"/>
  <c r="BK1654" i="1"/>
  <c r="BL1654" i="1" l="1"/>
  <c r="BM1653" i="1" s="1"/>
  <c r="BN1653" i="1" s="1"/>
  <c r="BK1655" i="1"/>
  <c r="BL1655" i="1" l="1"/>
  <c r="BM1654" i="1" s="1"/>
  <c r="BN1654" i="1" s="1"/>
  <c r="BK1656" i="1"/>
  <c r="BL1656" i="1" l="1"/>
  <c r="BM1655" i="1" s="1"/>
  <c r="BN1655" i="1" s="1"/>
  <c r="BK1657" i="1"/>
  <c r="BL1657" i="1" l="1"/>
  <c r="BM1656" i="1" s="1"/>
  <c r="BN1656" i="1" s="1"/>
  <c r="BK1658" i="1"/>
  <c r="BL1658" i="1" l="1"/>
  <c r="BM1657" i="1" s="1"/>
  <c r="BN1657" i="1" s="1"/>
  <c r="BK1659" i="1"/>
  <c r="BL1659" i="1" l="1"/>
  <c r="BM1658" i="1" s="1"/>
  <c r="BN1658" i="1" s="1"/>
  <c r="BK1660" i="1"/>
  <c r="BL1660" i="1" l="1"/>
  <c r="BM1659" i="1" s="1"/>
  <c r="BN1659" i="1" s="1"/>
  <c r="BK1661" i="1"/>
  <c r="BL1661" i="1" l="1"/>
  <c r="BM1660" i="1" s="1"/>
  <c r="BN1660" i="1" s="1"/>
  <c r="BK1662" i="1"/>
  <c r="BL1662" i="1" l="1"/>
  <c r="BM1661" i="1" s="1"/>
  <c r="BN1661" i="1" s="1"/>
  <c r="BK1663" i="1"/>
  <c r="BL1663" i="1" l="1"/>
  <c r="BM1662" i="1" s="1"/>
  <c r="BN1662" i="1" s="1"/>
  <c r="BK1664" i="1"/>
  <c r="BL1664" i="1" l="1"/>
  <c r="BM1663" i="1" s="1"/>
  <c r="BN1663" i="1" s="1"/>
  <c r="BK1665" i="1"/>
  <c r="BL1665" i="1" l="1"/>
  <c r="BM1664" i="1" s="1"/>
  <c r="BN1664" i="1" s="1"/>
  <c r="BK1666" i="1"/>
  <c r="BL1666" i="1" l="1"/>
  <c r="BM1665" i="1" s="1"/>
  <c r="BN1665" i="1" s="1"/>
  <c r="BK1667" i="1"/>
  <c r="BL1667" i="1" l="1"/>
  <c r="BM1666" i="1" s="1"/>
  <c r="BN1666" i="1" s="1"/>
  <c r="BK1668" i="1"/>
  <c r="BL1668" i="1" l="1"/>
  <c r="BM1667" i="1" s="1"/>
  <c r="BN1667" i="1" s="1"/>
  <c r="BK1669" i="1"/>
  <c r="BL1669" i="1" l="1"/>
  <c r="BM1668" i="1" s="1"/>
  <c r="BN1668" i="1" s="1"/>
  <c r="BK1670" i="1"/>
  <c r="BL1670" i="1" l="1"/>
  <c r="BM1669" i="1" s="1"/>
  <c r="BN1669" i="1" s="1"/>
  <c r="BK1671" i="1"/>
  <c r="BL1671" i="1" l="1"/>
  <c r="BM1670" i="1" s="1"/>
  <c r="BN1670" i="1" s="1"/>
  <c r="BK1672" i="1"/>
  <c r="BL1672" i="1" l="1"/>
  <c r="BM1671" i="1" s="1"/>
  <c r="BN1671" i="1" s="1"/>
  <c r="BK1673" i="1"/>
  <c r="BL1673" i="1" l="1"/>
  <c r="BM1672" i="1" s="1"/>
  <c r="BN1672" i="1" s="1"/>
  <c r="BK1674" i="1"/>
  <c r="BL1674" i="1" l="1"/>
  <c r="BM1673" i="1" s="1"/>
  <c r="BN1673" i="1" s="1"/>
  <c r="BK1675" i="1"/>
  <c r="BL1675" i="1" l="1"/>
  <c r="BM1674" i="1" s="1"/>
  <c r="BN1674" i="1" s="1"/>
  <c r="BK1676" i="1"/>
  <c r="BL1676" i="1" l="1"/>
  <c r="BM1675" i="1" s="1"/>
  <c r="BK1677" i="1"/>
  <c r="BN1675" i="1"/>
  <c r="BL1677" i="1" l="1"/>
  <c r="BM1676" i="1" s="1"/>
  <c r="BN1676" i="1" s="1"/>
  <c r="BK1678" i="1"/>
  <c r="BL1678" i="1" l="1"/>
  <c r="BM1677" i="1" s="1"/>
  <c r="BN1677" i="1" s="1"/>
  <c r="BK1679" i="1"/>
  <c r="BL1679" i="1" l="1"/>
  <c r="BM1678" i="1" s="1"/>
  <c r="BN1678" i="1" s="1"/>
  <c r="BK1680" i="1"/>
  <c r="BL1680" i="1" l="1"/>
  <c r="BM1679" i="1" s="1"/>
  <c r="BN1679" i="1" s="1"/>
  <c r="BK1681" i="1"/>
  <c r="BL1681" i="1" l="1"/>
  <c r="BM1680" i="1" s="1"/>
  <c r="BN1680" i="1" s="1"/>
  <c r="BK1682" i="1"/>
  <c r="BL1682" i="1" l="1"/>
  <c r="BM1681" i="1" s="1"/>
  <c r="BN1681" i="1" s="1"/>
  <c r="BK1683" i="1"/>
  <c r="BL1683" i="1" l="1"/>
  <c r="BM1682" i="1" s="1"/>
  <c r="BN1682" i="1" s="1"/>
  <c r="BK1684" i="1"/>
  <c r="BL1684" i="1" l="1"/>
  <c r="BM1683" i="1" s="1"/>
  <c r="BN1683" i="1" s="1"/>
  <c r="BK1685" i="1"/>
  <c r="BL1685" i="1" l="1"/>
  <c r="BM1684" i="1" s="1"/>
  <c r="BK1686" i="1"/>
  <c r="BN1684" i="1"/>
  <c r="BL1686" i="1" l="1"/>
  <c r="BM1685" i="1" s="1"/>
  <c r="BN1685" i="1" s="1"/>
  <c r="BK1687" i="1"/>
  <c r="BL1687" i="1" l="1"/>
  <c r="BM1686" i="1" s="1"/>
  <c r="BN1686" i="1" s="1"/>
  <c r="BK1688" i="1"/>
  <c r="BL1688" i="1" l="1"/>
  <c r="BM1687" i="1" s="1"/>
  <c r="BK1689" i="1"/>
  <c r="BN1687" i="1"/>
  <c r="BL1689" i="1" l="1"/>
  <c r="BM1688" i="1" s="1"/>
  <c r="BN1688" i="1" s="1"/>
  <c r="BK1690" i="1"/>
  <c r="BL1690" i="1" l="1"/>
  <c r="BM1689" i="1" s="1"/>
  <c r="BN1689" i="1" s="1"/>
  <c r="BK1691" i="1"/>
  <c r="BL1691" i="1" l="1"/>
  <c r="BM1690" i="1" s="1"/>
  <c r="BN1690" i="1" s="1"/>
  <c r="BK1692" i="1"/>
  <c r="BL1692" i="1" l="1"/>
  <c r="BM1691" i="1" s="1"/>
  <c r="BN1691" i="1" s="1"/>
  <c r="BK1693" i="1"/>
  <c r="BL1693" i="1" l="1"/>
  <c r="BM1692" i="1" s="1"/>
  <c r="BK1694" i="1"/>
  <c r="BN1692" i="1"/>
  <c r="BL1694" i="1" l="1"/>
  <c r="BM1693" i="1" s="1"/>
  <c r="BN1693" i="1" s="1"/>
  <c r="BK1695" i="1"/>
  <c r="BL1695" i="1" l="1"/>
  <c r="BM1694" i="1" s="1"/>
  <c r="BN1694" i="1" s="1"/>
  <c r="BK1696" i="1"/>
  <c r="BL1696" i="1" l="1"/>
  <c r="BM1695" i="1" s="1"/>
  <c r="BN1695" i="1" s="1"/>
  <c r="BK1697" i="1"/>
  <c r="BL1697" i="1" l="1"/>
  <c r="BM1696" i="1" s="1"/>
  <c r="BN1696" i="1" s="1"/>
  <c r="BK1698" i="1"/>
  <c r="BL1698" i="1" l="1"/>
  <c r="BM1697" i="1" s="1"/>
  <c r="BN1697" i="1" s="1"/>
  <c r="BK1699" i="1"/>
  <c r="BL1699" i="1" l="1"/>
  <c r="BM1698" i="1" s="1"/>
  <c r="BN1698" i="1" s="1"/>
  <c r="BK1700" i="1"/>
  <c r="BL1700" i="1" l="1"/>
  <c r="BM1699" i="1" s="1"/>
  <c r="BN1699" i="1" s="1"/>
  <c r="BK1701" i="1"/>
  <c r="BL1701" i="1" l="1"/>
  <c r="BM1700" i="1" s="1"/>
  <c r="BN1700" i="1" s="1"/>
  <c r="BK1702" i="1"/>
  <c r="BL1702" i="1" l="1"/>
  <c r="BM1701" i="1" s="1"/>
  <c r="BN1701" i="1" s="1"/>
  <c r="BK1703" i="1"/>
  <c r="BL1703" i="1" l="1"/>
  <c r="BM1702" i="1" s="1"/>
  <c r="BN1702" i="1" s="1"/>
  <c r="BK1704" i="1"/>
  <c r="BL1704" i="1" l="1"/>
  <c r="BM1703" i="1" s="1"/>
  <c r="BN1703" i="1" s="1"/>
  <c r="BK1705" i="1"/>
  <c r="BL1705" i="1" l="1"/>
  <c r="BM1704" i="1" s="1"/>
  <c r="BN1704" i="1" s="1"/>
  <c r="BK1706" i="1"/>
  <c r="BL1706" i="1" l="1"/>
  <c r="BM1705" i="1" s="1"/>
  <c r="BN1705" i="1" s="1"/>
  <c r="BK1707" i="1"/>
  <c r="BL1707" i="1" l="1"/>
  <c r="BM1706" i="1" s="1"/>
  <c r="BN1706" i="1" s="1"/>
  <c r="BK1708" i="1"/>
  <c r="BL1708" i="1" l="1"/>
  <c r="BM1707" i="1" s="1"/>
  <c r="BN1707" i="1" s="1"/>
  <c r="BK1709" i="1"/>
  <c r="BL1709" i="1" l="1"/>
  <c r="BM1708" i="1" s="1"/>
  <c r="BN1708" i="1" s="1"/>
  <c r="BK1710" i="1"/>
  <c r="BL1710" i="1" l="1"/>
  <c r="BM1709" i="1" s="1"/>
  <c r="BN1709" i="1" s="1"/>
  <c r="BK1711" i="1"/>
  <c r="BL1711" i="1" l="1"/>
  <c r="BM1710" i="1" s="1"/>
  <c r="BN1710" i="1" s="1"/>
  <c r="BK1712" i="1"/>
  <c r="BL1712" i="1" l="1"/>
  <c r="BM1711" i="1" s="1"/>
  <c r="BN1711" i="1" s="1"/>
  <c r="BK1713" i="1"/>
  <c r="BL1713" i="1" l="1"/>
  <c r="BM1712" i="1" s="1"/>
  <c r="BN1712" i="1" s="1"/>
  <c r="BK1714" i="1"/>
  <c r="BL1714" i="1" l="1"/>
  <c r="BM1713" i="1" s="1"/>
  <c r="BN1713" i="1" s="1"/>
  <c r="BK1715" i="1"/>
  <c r="BL1715" i="1" l="1"/>
  <c r="BM1714" i="1" s="1"/>
  <c r="BN1714" i="1" s="1"/>
  <c r="BK1716" i="1"/>
  <c r="BL1716" i="1" l="1"/>
  <c r="BM1715" i="1" s="1"/>
  <c r="BN1715" i="1" s="1"/>
  <c r="BK1717" i="1"/>
  <c r="BL1717" i="1" l="1"/>
  <c r="BM1716" i="1" s="1"/>
  <c r="BN1716" i="1" s="1"/>
  <c r="BK1718" i="1"/>
  <c r="BL1718" i="1" l="1"/>
  <c r="BM1717" i="1" s="1"/>
  <c r="BN1717" i="1" s="1"/>
  <c r="BK1719" i="1"/>
  <c r="BL1719" i="1" l="1"/>
  <c r="BM1718" i="1" s="1"/>
  <c r="BN1718" i="1" s="1"/>
  <c r="BK1720" i="1"/>
  <c r="BL1720" i="1" l="1"/>
  <c r="BM1719" i="1" s="1"/>
  <c r="BN1719" i="1" s="1"/>
  <c r="BK1721" i="1"/>
  <c r="BL1721" i="1" l="1"/>
  <c r="BM1720" i="1" s="1"/>
  <c r="BN1720" i="1" s="1"/>
  <c r="BK1722" i="1"/>
  <c r="BL1722" i="1" l="1"/>
  <c r="BM1721" i="1" s="1"/>
  <c r="BN1721" i="1" s="1"/>
  <c r="BK1723" i="1"/>
  <c r="BL1723" i="1" l="1"/>
  <c r="BM1722" i="1" s="1"/>
  <c r="BN1722" i="1" s="1"/>
  <c r="BK1724" i="1"/>
  <c r="BL1724" i="1" l="1"/>
  <c r="BM1723" i="1" s="1"/>
  <c r="BN1723" i="1" s="1"/>
  <c r="BK1725" i="1"/>
  <c r="BL1725" i="1" l="1"/>
  <c r="BM1724" i="1" s="1"/>
  <c r="BN1724" i="1" s="1"/>
  <c r="BK1726" i="1"/>
  <c r="BL1726" i="1" l="1"/>
  <c r="BM1725" i="1" s="1"/>
  <c r="BN1725" i="1" s="1"/>
  <c r="BK1727" i="1"/>
  <c r="BL1727" i="1" l="1"/>
  <c r="BM1726" i="1" s="1"/>
  <c r="BN1726" i="1" s="1"/>
  <c r="BK1728" i="1"/>
  <c r="BL1728" i="1" l="1"/>
  <c r="BM1727" i="1" s="1"/>
  <c r="BN1727" i="1" s="1"/>
  <c r="BK1729" i="1"/>
  <c r="BL1729" i="1" l="1"/>
  <c r="BM1728" i="1" s="1"/>
  <c r="BN1728" i="1" s="1"/>
  <c r="BK1730" i="1"/>
  <c r="BL1730" i="1" l="1"/>
  <c r="BM1729" i="1" s="1"/>
  <c r="BN1729" i="1" s="1"/>
  <c r="BK1731" i="1"/>
  <c r="BL1731" i="1" l="1"/>
  <c r="BM1730" i="1" s="1"/>
  <c r="BN1730" i="1" s="1"/>
  <c r="BK1732" i="1"/>
  <c r="BL1732" i="1" l="1"/>
  <c r="BM1731" i="1" s="1"/>
  <c r="BN1731" i="1" s="1"/>
  <c r="BK1733" i="1"/>
  <c r="BL1733" i="1" l="1"/>
  <c r="BM1732" i="1" s="1"/>
  <c r="BN1732" i="1" s="1"/>
  <c r="BK1734" i="1"/>
  <c r="BL1734" i="1" l="1"/>
  <c r="BM1733" i="1" s="1"/>
  <c r="BN1733" i="1" s="1"/>
  <c r="BK1735" i="1"/>
  <c r="BL1735" i="1" l="1"/>
  <c r="BM1734" i="1" s="1"/>
  <c r="BN1734" i="1" s="1"/>
  <c r="BK1736" i="1"/>
  <c r="BL1736" i="1" l="1"/>
  <c r="BM1735" i="1" s="1"/>
  <c r="BN1735" i="1" s="1"/>
  <c r="BK1737" i="1"/>
  <c r="BL1737" i="1" l="1"/>
  <c r="BM1736" i="1" s="1"/>
  <c r="BN1736" i="1" s="1"/>
  <c r="BK1738" i="1"/>
  <c r="BL1738" i="1" l="1"/>
  <c r="BM1737" i="1" s="1"/>
  <c r="BN1737" i="1" s="1"/>
  <c r="BK1739" i="1"/>
  <c r="BL1739" i="1" l="1"/>
  <c r="BM1738" i="1" s="1"/>
  <c r="BN1738" i="1" s="1"/>
  <c r="BK1740" i="1"/>
  <c r="BL1740" i="1" l="1"/>
  <c r="BM1739" i="1" s="1"/>
  <c r="BN1739" i="1" s="1"/>
  <c r="BK1741" i="1"/>
  <c r="BL1741" i="1" l="1"/>
  <c r="BM1740" i="1" s="1"/>
  <c r="BN1740" i="1" s="1"/>
  <c r="BK1742" i="1"/>
  <c r="BL1742" i="1" l="1"/>
  <c r="BM1741" i="1" s="1"/>
  <c r="BN1741" i="1" s="1"/>
  <c r="BK1743" i="1"/>
  <c r="BL1743" i="1" l="1"/>
  <c r="BM1742" i="1" s="1"/>
  <c r="BN1742" i="1" s="1"/>
  <c r="BK1744" i="1"/>
  <c r="BL1744" i="1" l="1"/>
  <c r="BM1743" i="1" s="1"/>
  <c r="BN1743" i="1" s="1"/>
  <c r="BK1745" i="1"/>
  <c r="BL1745" i="1" l="1"/>
  <c r="BM1744" i="1" s="1"/>
  <c r="BN1744" i="1" s="1"/>
  <c r="BK1746" i="1"/>
  <c r="BL1746" i="1" l="1"/>
  <c r="BM1745" i="1" s="1"/>
  <c r="BN1745" i="1" s="1"/>
  <c r="BK1747" i="1"/>
  <c r="BL1747" i="1" l="1"/>
  <c r="BM1746" i="1" s="1"/>
  <c r="BN1746" i="1" s="1"/>
  <c r="BK1748" i="1"/>
  <c r="BL1748" i="1" l="1"/>
  <c r="BM1747" i="1" s="1"/>
  <c r="BN1747" i="1" s="1"/>
  <c r="BK1749" i="1"/>
  <c r="BL1749" i="1" l="1"/>
  <c r="BM1748" i="1" s="1"/>
  <c r="BN1748" i="1" s="1"/>
  <c r="BK1750" i="1"/>
  <c r="BL1750" i="1" l="1"/>
  <c r="BM1749" i="1" s="1"/>
  <c r="BN1749" i="1" s="1"/>
  <c r="BK1751" i="1"/>
  <c r="BL1751" i="1" l="1"/>
  <c r="BM1750" i="1" s="1"/>
  <c r="BN1750" i="1" s="1"/>
  <c r="BK1752" i="1"/>
  <c r="BL1752" i="1" l="1"/>
  <c r="BM1751" i="1" s="1"/>
  <c r="BN1751" i="1" s="1"/>
  <c r="BK1753" i="1"/>
  <c r="BL1753" i="1" l="1"/>
  <c r="BM1752" i="1" s="1"/>
  <c r="BN1752" i="1" s="1"/>
  <c r="BK1754" i="1"/>
  <c r="BL1754" i="1" l="1"/>
  <c r="BM1753" i="1" s="1"/>
  <c r="BN1753" i="1" s="1"/>
  <c r="BK1755" i="1"/>
  <c r="BL1755" i="1" l="1"/>
  <c r="BM1754" i="1" s="1"/>
  <c r="BN1754" i="1" s="1"/>
  <c r="BK1756" i="1"/>
  <c r="BL1756" i="1" l="1"/>
  <c r="BM1755" i="1" s="1"/>
  <c r="BN1755" i="1" s="1"/>
  <c r="BK1757" i="1"/>
  <c r="BL1757" i="1" l="1"/>
  <c r="BM1756" i="1" s="1"/>
  <c r="BN1756" i="1" s="1"/>
  <c r="BK1758" i="1"/>
  <c r="BL1758" i="1" l="1"/>
  <c r="BM1757" i="1" s="1"/>
  <c r="BN1757" i="1" s="1"/>
  <c r="BK1759" i="1"/>
  <c r="BL1759" i="1" l="1"/>
  <c r="BM1758" i="1" s="1"/>
  <c r="BN1758" i="1" s="1"/>
  <c r="BK1760" i="1"/>
  <c r="BL1760" i="1" l="1"/>
  <c r="BM1759" i="1" s="1"/>
  <c r="BN1759" i="1" s="1"/>
  <c r="BK1761" i="1"/>
  <c r="BL1761" i="1" l="1"/>
  <c r="BM1760" i="1" s="1"/>
  <c r="BN1760" i="1" s="1"/>
  <c r="BK1762" i="1"/>
  <c r="BL1762" i="1" l="1"/>
  <c r="BM1761" i="1" s="1"/>
  <c r="BN1761" i="1" s="1"/>
  <c r="BK1763" i="1"/>
  <c r="BL1763" i="1" l="1"/>
  <c r="BM1762" i="1" s="1"/>
  <c r="BN1762" i="1" s="1"/>
  <c r="BK1764" i="1"/>
  <c r="BL1764" i="1" l="1"/>
  <c r="BM1763" i="1" s="1"/>
  <c r="BN1763" i="1" s="1"/>
  <c r="BK1765" i="1"/>
  <c r="BL1765" i="1" l="1"/>
  <c r="BM1764" i="1" s="1"/>
  <c r="BN1764" i="1" s="1"/>
  <c r="BK1766" i="1"/>
  <c r="BL1766" i="1" l="1"/>
  <c r="BM1765" i="1" s="1"/>
  <c r="BN1765" i="1" s="1"/>
  <c r="BK1767" i="1"/>
  <c r="BL1767" i="1" l="1"/>
  <c r="BM1766" i="1" s="1"/>
  <c r="BN1766" i="1" s="1"/>
  <c r="BK1768" i="1"/>
  <c r="BL1768" i="1" l="1"/>
  <c r="BM1767" i="1" s="1"/>
  <c r="BN1767" i="1" s="1"/>
  <c r="BK1769" i="1"/>
  <c r="BL1769" i="1" l="1"/>
  <c r="BM1768" i="1" s="1"/>
  <c r="BK1770" i="1"/>
  <c r="BN1768" i="1"/>
  <c r="BL1770" i="1" l="1"/>
  <c r="BM1769" i="1" s="1"/>
  <c r="BN1769" i="1" s="1"/>
  <c r="BK1771" i="1"/>
  <c r="BL1771" i="1" l="1"/>
  <c r="BM1770" i="1" s="1"/>
  <c r="BN1770" i="1" s="1"/>
  <c r="BK1772" i="1"/>
  <c r="BL1772" i="1" l="1"/>
  <c r="BM1771" i="1" s="1"/>
  <c r="BN1771" i="1" s="1"/>
  <c r="BK1773" i="1"/>
  <c r="BL1773" i="1" l="1"/>
  <c r="BM1772" i="1" s="1"/>
  <c r="BN1772" i="1" s="1"/>
  <c r="BK1774" i="1"/>
  <c r="BL1774" i="1" l="1"/>
  <c r="BM1773" i="1" s="1"/>
  <c r="BN1773" i="1" s="1"/>
  <c r="BK1775" i="1"/>
  <c r="BL1775" i="1" l="1"/>
  <c r="BM1774" i="1" s="1"/>
  <c r="BN1774" i="1" s="1"/>
  <c r="BK1776" i="1"/>
  <c r="BL1776" i="1" l="1"/>
  <c r="BM1775" i="1" s="1"/>
  <c r="BN1775" i="1" s="1"/>
  <c r="BK1777" i="1"/>
  <c r="BL1777" i="1" l="1"/>
  <c r="BM1776" i="1" s="1"/>
  <c r="BN1776" i="1" s="1"/>
  <c r="BK1778" i="1"/>
  <c r="BL1778" i="1" l="1"/>
  <c r="BM1777" i="1" s="1"/>
  <c r="BN1777" i="1" s="1"/>
  <c r="BK1779" i="1"/>
  <c r="BL1779" i="1" l="1"/>
  <c r="BM1778" i="1" s="1"/>
  <c r="BN1778" i="1" s="1"/>
  <c r="BK1780" i="1"/>
  <c r="BL1780" i="1" l="1"/>
  <c r="BM1779" i="1" s="1"/>
  <c r="BN1779" i="1" s="1"/>
  <c r="BK1781" i="1"/>
  <c r="BL1781" i="1" l="1"/>
  <c r="BM1780" i="1" s="1"/>
  <c r="BN1780" i="1" s="1"/>
  <c r="BK1782" i="1"/>
  <c r="BL1782" i="1" l="1"/>
  <c r="BM1781" i="1" s="1"/>
  <c r="BN1781" i="1" s="1"/>
  <c r="BK1783" i="1"/>
  <c r="BL1783" i="1" l="1"/>
  <c r="BM1782" i="1" s="1"/>
  <c r="BN1782" i="1" s="1"/>
  <c r="BK1784" i="1"/>
  <c r="BL1784" i="1" l="1"/>
  <c r="BM1783" i="1" s="1"/>
  <c r="BN1783" i="1" s="1"/>
  <c r="BK1785" i="1"/>
  <c r="BL1785" i="1" l="1"/>
  <c r="BM1784" i="1" s="1"/>
  <c r="BN1784" i="1" s="1"/>
  <c r="BK1786" i="1"/>
  <c r="BL1786" i="1" l="1"/>
  <c r="BM1785" i="1" s="1"/>
  <c r="BN1785" i="1" s="1"/>
  <c r="BK1787" i="1"/>
  <c r="BL1787" i="1" l="1"/>
  <c r="BM1786" i="1" s="1"/>
  <c r="BN1786" i="1" s="1"/>
  <c r="BK1788" i="1"/>
  <c r="BL1788" i="1" l="1"/>
  <c r="BM1787" i="1" s="1"/>
  <c r="BN1787" i="1" s="1"/>
  <c r="BK1789" i="1"/>
  <c r="BL1789" i="1" l="1"/>
  <c r="BM1788" i="1" s="1"/>
  <c r="BN1788" i="1" s="1"/>
  <c r="BK1790" i="1"/>
  <c r="BL1790" i="1" l="1"/>
  <c r="BM1789" i="1" s="1"/>
  <c r="BN1789" i="1" s="1"/>
  <c r="BK1791" i="1"/>
  <c r="BL1791" i="1" l="1"/>
  <c r="BM1790" i="1" s="1"/>
  <c r="BN1790" i="1" s="1"/>
  <c r="BK1792" i="1"/>
  <c r="BL1792" i="1" l="1"/>
  <c r="BM1791" i="1" s="1"/>
  <c r="BN1791" i="1" s="1"/>
  <c r="BK1793" i="1"/>
  <c r="BL1793" i="1" l="1"/>
  <c r="BM1792" i="1" s="1"/>
  <c r="BN1792" i="1" s="1"/>
  <c r="BK1794" i="1"/>
  <c r="BL1794" i="1" l="1"/>
  <c r="BM1793" i="1" s="1"/>
  <c r="BN1793" i="1" s="1"/>
  <c r="BK1795" i="1"/>
  <c r="BL1795" i="1" l="1"/>
  <c r="BM1794" i="1" s="1"/>
  <c r="BN1794" i="1" s="1"/>
  <c r="BK1796" i="1"/>
  <c r="BL1796" i="1" l="1"/>
  <c r="BM1795" i="1" s="1"/>
  <c r="BN1795" i="1" s="1"/>
  <c r="BK1797" i="1"/>
  <c r="BL1797" i="1" l="1"/>
  <c r="BM1796" i="1" s="1"/>
  <c r="BN1796" i="1" s="1"/>
  <c r="BK1798" i="1"/>
  <c r="BL1798" i="1" l="1"/>
  <c r="BM1797" i="1" s="1"/>
  <c r="BN1797" i="1" s="1"/>
  <c r="BK1799" i="1"/>
  <c r="BL1799" i="1" l="1"/>
  <c r="BM1798" i="1" s="1"/>
  <c r="BN1798" i="1" s="1"/>
  <c r="BK1800" i="1"/>
  <c r="BL1800" i="1" l="1"/>
  <c r="BM1799" i="1" s="1"/>
  <c r="BN1799" i="1" s="1"/>
  <c r="BK1801" i="1"/>
  <c r="BL1801" i="1" l="1"/>
  <c r="BM1800" i="1" s="1"/>
  <c r="BN1800" i="1" s="1"/>
  <c r="BK1802" i="1"/>
  <c r="BL1802" i="1" l="1"/>
  <c r="BM1801" i="1" s="1"/>
  <c r="BN1801" i="1" s="1"/>
  <c r="BK1803" i="1"/>
  <c r="BL1803" i="1" l="1"/>
  <c r="BM1802" i="1" s="1"/>
  <c r="BN1802" i="1" s="1"/>
  <c r="BK1804" i="1"/>
  <c r="BL1804" i="1" l="1"/>
  <c r="BM1803" i="1" s="1"/>
  <c r="BN1803" i="1" s="1"/>
  <c r="BK1805" i="1"/>
  <c r="BL1805" i="1" l="1"/>
  <c r="BM1804" i="1" s="1"/>
  <c r="BN1804" i="1" s="1"/>
  <c r="BK1806" i="1"/>
  <c r="BL1806" i="1" l="1"/>
  <c r="BM1805" i="1" s="1"/>
  <c r="BN1805" i="1" s="1"/>
  <c r="BK1807" i="1"/>
  <c r="BL1807" i="1" l="1"/>
  <c r="BM1806" i="1" s="1"/>
  <c r="BN1806" i="1" s="1"/>
  <c r="BK1808" i="1"/>
  <c r="BL1808" i="1" l="1"/>
  <c r="BM1807" i="1" s="1"/>
  <c r="BN1807" i="1" s="1"/>
  <c r="BK1809" i="1"/>
  <c r="BL1809" i="1" l="1"/>
  <c r="BM1808" i="1" s="1"/>
  <c r="BN1808" i="1" s="1"/>
  <c r="BK1810" i="1"/>
  <c r="BL1810" i="1" l="1"/>
  <c r="BM1809" i="1" s="1"/>
  <c r="BN1809" i="1" s="1"/>
  <c r="BK1811" i="1"/>
  <c r="BL1811" i="1" l="1"/>
  <c r="BM1810" i="1" s="1"/>
  <c r="BN1810" i="1" s="1"/>
  <c r="BK1812" i="1"/>
  <c r="BL1812" i="1" l="1"/>
  <c r="BM1811" i="1" s="1"/>
  <c r="BN1811" i="1" s="1"/>
  <c r="BK1813" i="1"/>
  <c r="BL1813" i="1" l="1"/>
  <c r="BM1812" i="1" s="1"/>
  <c r="BN1812" i="1" s="1"/>
  <c r="BK1814" i="1"/>
  <c r="BL1814" i="1" l="1"/>
  <c r="BM1813" i="1" s="1"/>
  <c r="BN1813" i="1" s="1"/>
  <c r="BK1815" i="1"/>
  <c r="BL1815" i="1" l="1"/>
  <c r="BM1814" i="1" s="1"/>
  <c r="BN1814" i="1" s="1"/>
  <c r="BK1816" i="1"/>
  <c r="BL1816" i="1" l="1"/>
  <c r="BM1815" i="1" s="1"/>
  <c r="BN1815" i="1" s="1"/>
  <c r="BK1817" i="1"/>
  <c r="BL1817" i="1" l="1"/>
  <c r="BM1816" i="1" s="1"/>
  <c r="BN1816" i="1" s="1"/>
  <c r="BK1818" i="1"/>
  <c r="BL1818" i="1" l="1"/>
  <c r="BM1817" i="1" s="1"/>
  <c r="BN1817" i="1" s="1"/>
  <c r="BK1819" i="1"/>
  <c r="BL1819" i="1" l="1"/>
  <c r="BM1818" i="1" s="1"/>
  <c r="BN1818" i="1" s="1"/>
  <c r="BK1820" i="1"/>
  <c r="BL1820" i="1" l="1"/>
  <c r="BM1819" i="1" s="1"/>
  <c r="BN1819" i="1" s="1"/>
  <c r="BK1821" i="1"/>
  <c r="BL1821" i="1" l="1"/>
  <c r="BM1820" i="1" s="1"/>
  <c r="BN1820" i="1" s="1"/>
  <c r="BK1822" i="1"/>
  <c r="BL1822" i="1" l="1"/>
  <c r="BM1821" i="1" s="1"/>
  <c r="BN1821" i="1" s="1"/>
  <c r="BK1823" i="1"/>
  <c r="BL1823" i="1" l="1"/>
  <c r="BM1822" i="1" s="1"/>
  <c r="BN1822" i="1" s="1"/>
  <c r="BK1824" i="1"/>
  <c r="BL1824" i="1" l="1"/>
  <c r="BM1823" i="1" s="1"/>
  <c r="BN1823" i="1" s="1"/>
  <c r="BK1825" i="1"/>
  <c r="BL1825" i="1" l="1"/>
  <c r="BM1824" i="1" s="1"/>
  <c r="BN1824" i="1" s="1"/>
  <c r="BK1826" i="1"/>
  <c r="BL1826" i="1" l="1"/>
  <c r="BM1825" i="1" s="1"/>
  <c r="BN1825" i="1" s="1"/>
  <c r="BK1827" i="1"/>
  <c r="BL1827" i="1" l="1"/>
  <c r="BM1826" i="1" s="1"/>
  <c r="BN1826" i="1" s="1"/>
  <c r="BK1828" i="1"/>
  <c r="BL1828" i="1" l="1"/>
  <c r="BM1827" i="1" s="1"/>
  <c r="BN1827" i="1" s="1"/>
  <c r="BK1829" i="1"/>
  <c r="BL1829" i="1" l="1"/>
  <c r="BM1828" i="1" s="1"/>
  <c r="BN1828" i="1" s="1"/>
  <c r="BK1830" i="1"/>
  <c r="BL1830" i="1" l="1"/>
  <c r="BM1829" i="1" s="1"/>
  <c r="BN1829" i="1" s="1"/>
  <c r="BK1831" i="1"/>
  <c r="BL1831" i="1" l="1"/>
  <c r="BM1830" i="1" s="1"/>
  <c r="BN1830" i="1" s="1"/>
  <c r="BK1832" i="1"/>
  <c r="BL1832" i="1" l="1"/>
  <c r="BM1831" i="1" s="1"/>
  <c r="BN1831" i="1" s="1"/>
  <c r="BK1833" i="1"/>
  <c r="BL1833" i="1" l="1"/>
  <c r="BM1832" i="1" s="1"/>
  <c r="BN1832" i="1" s="1"/>
  <c r="BK1834" i="1"/>
  <c r="BL1834" i="1" l="1"/>
  <c r="BM1833" i="1" s="1"/>
  <c r="BN1833" i="1" s="1"/>
  <c r="BK1835" i="1"/>
  <c r="BL1835" i="1" l="1"/>
  <c r="BM1834" i="1" s="1"/>
  <c r="BN1834" i="1" s="1"/>
  <c r="BK1836" i="1"/>
  <c r="BL1836" i="1" l="1"/>
  <c r="BM1835" i="1" s="1"/>
  <c r="BN1835" i="1" s="1"/>
  <c r="BK1837" i="1"/>
  <c r="BL1837" i="1" l="1"/>
  <c r="BM1836" i="1" s="1"/>
  <c r="BN1836" i="1" s="1"/>
  <c r="BK1838" i="1"/>
  <c r="BL1838" i="1" l="1"/>
  <c r="BM1837" i="1" s="1"/>
  <c r="BN1837" i="1" s="1"/>
  <c r="BK1839" i="1"/>
  <c r="BL1839" i="1" l="1"/>
  <c r="BM1838" i="1" s="1"/>
  <c r="BK1840" i="1"/>
  <c r="BN1838" i="1"/>
  <c r="BL1840" i="1" l="1"/>
  <c r="BM1839" i="1" s="1"/>
  <c r="BN1839" i="1" s="1"/>
  <c r="BK1841" i="1"/>
  <c r="BL1841" i="1" l="1"/>
  <c r="BM1840" i="1" s="1"/>
  <c r="BN1840" i="1" s="1"/>
  <c r="BK1842" i="1"/>
  <c r="BL1842" i="1" l="1"/>
  <c r="BM1841" i="1" s="1"/>
  <c r="BN1841" i="1" s="1"/>
  <c r="BK1843" i="1"/>
  <c r="BL1843" i="1" l="1"/>
  <c r="BM1842" i="1" s="1"/>
  <c r="BN1842" i="1" s="1"/>
  <c r="BK1844" i="1"/>
  <c r="BL1844" i="1" l="1"/>
  <c r="BM1843" i="1" s="1"/>
  <c r="BN1843" i="1" s="1"/>
  <c r="BK1845" i="1"/>
  <c r="BL1845" i="1" l="1"/>
  <c r="BM1844" i="1" s="1"/>
  <c r="BN1844" i="1" s="1"/>
  <c r="BK1846" i="1"/>
  <c r="BL1846" i="1" l="1"/>
  <c r="BM1845" i="1" s="1"/>
  <c r="BN1845" i="1" s="1"/>
  <c r="BK1847" i="1"/>
  <c r="BL1847" i="1" l="1"/>
  <c r="BM1846" i="1" s="1"/>
  <c r="BN1846" i="1" s="1"/>
  <c r="BK1848" i="1"/>
  <c r="BL1848" i="1" l="1"/>
  <c r="BM1847" i="1" s="1"/>
  <c r="BN1847" i="1" s="1"/>
  <c r="BK1849" i="1"/>
  <c r="BL1849" i="1" l="1"/>
  <c r="BM1848" i="1" s="1"/>
  <c r="BN1848" i="1" s="1"/>
  <c r="BK1850" i="1"/>
  <c r="BL1850" i="1" l="1"/>
  <c r="BM1849" i="1" s="1"/>
  <c r="BN1849" i="1" s="1"/>
  <c r="BK1851" i="1"/>
  <c r="BL1851" i="1" l="1"/>
  <c r="BM1850" i="1" s="1"/>
  <c r="BN1850" i="1" s="1"/>
  <c r="BK1852" i="1"/>
  <c r="BL1852" i="1" l="1"/>
  <c r="BM1851" i="1" s="1"/>
  <c r="BN1851" i="1" s="1"/>
  <c r="BK1853" i="1"/>
  <c r="BL1853" i="1" l="1"/>
  <c r="BM1852" i="1" s="1"/>
  <c r="BN1852" i="1" s="1"/>
  <c r="BK1854" i="1"/>
  <c r="BL1854" i="1" l="1"/>
  <c r="BM1853" i="1" s="1"/>
  <c r="BN1853" i="1" s="1"/>
  <c r="BK1855" i="1"/>
  <c r="BL1855" i="1" l="1"/>
  <c r="BM1854" i="1" s="1"/>
  <c r="BN1854" i="1" s="1"/>
  <c r="BK1856" i="1"/>
  <c r="BL1856" i="1" l="1"/>
  <c r="BM1855" i="1" s="1"/>
  <c r="BN1855" i="1" s="1"/>
  <c r="BK1857" i="1"/>
  <c r="BL1857" i="1" l="1"/>
  <c r="BM1856" i="1" s="1"/>
  <c r="BK1858" i="1"/>
  <c r="BN1856" i="1"/>
  <c r="BL1858" i="1" l="1"/>
  <c r="BM1857" i="1" s="1"/>
  <c r="BN1857" i="1" s="1"/>
  <c r="BK1859" i="1"/>
  <c r="BL1859" i="1" l="1"/>
  <c r="BM1858" i="1" s="1"/>
  <c r="BN1858" i="1" s="1"/>
  <c r="BK1860" i="1"/>
  <c r="BL1860" i="1" l="1"/>
  <c r="BM1859" i="1" s="1"/>
  <c r="BN1859" i="1" s="1"/>
  <c r="BK1861" i="1"/>
  <c r="BL1861" i="1" l="1"/>
  <c r="BM1860" i="1" s="1"/>
  <c r="BN1860" i="1" s="1"/>
  <c r="BK1862" i="1"/>
  <c r="BL1862" i="1" l="1"/>
  <c r="BM1861" i="1" s="1"/>
  <c r="BN1861" i="1" s="1"/>
  <c r="BK1863" i="1"/>
  <c r="BL1863" i="1" l="1"/>
  <c r="BM1862" i="1" s="1"/>
  <c r="BN1862" i="1" s="1"/>
  <c r="BK1864" i="1"/>
  <c r="BL1864" i="1" l="1"/>
  <c r="BM1863" i="1" s="1"/>
  <c r="BN1863" i="1" s="1"/>
  <c r="BK1865" i="1"/>
  <c r="BL1865" i="1" l="1"/>
  <c r="BM1864" i="1" s="1"/>
  <c r="BN1864" i="1" s="1"/>
  <c r="BK1866" i="1"/>
  <c r="BL1866" i="1" l="1"/>
  <c r="BM1865" i="1" s="1"/>
  <c r="BN1865" i="1" s="1"/>
  <c r="BK1867" i="1"/>
  <c r="BL1867" i="1" l="1"/>
  <c r="BM1866" i="1" s="1"/>
  <c r="BN1866" i="1" s="1"/>
  <c r="BK1868" i="1"/>
  <c r="BL1868" i="1" l="1"/>
  <c r="BM1867" i="1" s="1"/>
  <c r="BN1867" i="1" s="1"/>
  <c r="BK1869" i="1"/>
  <c r="BL1869" i="1" l="1"/>
  <c r="BM1868" i="1" s="1"/>
  <c r="BN1868" i="1" s="1"/>
  <c r="BK1870" i="1"/>
  <c r="BL1870" i="1" l="1"/>
  <c r="BM1869" i="1" s="1"/>
  <c r="BN1869" i="1" s="1"/>
  <c r="BK1871" i="1"/>
  <c r="BL1871" i="1" l="1"/>
  <c r="BM1870" i="1" s="1"/>
  <c r="BN1870" i="1" s="1"/>
  <c r="BK1872" i="1"/>
  <c r="BL1872" i="1" l="1"/>
  <c r="BM1871" i="1" s="1"/>
  <c r="BN1871" i="1" s="1"/>
  <c r="BK1873" i="1"/>
  <c r="BL1873" i="1" l="1"/>
  <c r="BM1872" i="1" s="1"/>
  <c r="BN1872" i="1" s="1"/>
  <c r="BK1874" i="1"/>
  <c r="BL1874" i="1" l="1"/>
  <c r="BM1873" i="1" s="1"/>
  <c r="BN1873" i="1" s="1"/>
  <c r="BK1875" i="1"/>
  <c r="BL1875" i="1" l="1"/>
  <c r="BM1874" i="1" s="1"/>
  <c r="BN1874" i="1" s="1"/>
  <c r="BK1876" i="1"/>
  <c r="BL1876" i="1" l="1"/>
  <c r="BM1875" i="1" s="1"/>
  <c r="BN1875" i="1" s="1"/>
  <c r="BK1877" i="1"/>
  <c r="BL1877" i="1" l="1"/>
  <c r="BM1876" i="1" s="1"/>
  <c r="BN1876" i="1" s="1"/>
  <c r="BK1878" i="1"/>
  <c r="BL1878" i="1" l="1"/>
  <c r="BM1877" i="1" s="1"/>
  <c r="BN1877" i="1" s="1"/>
  <c r="BK1879" i="1"/>
  <c r="BL1879" i="1" l="1"/>
  <c r="BM1878" i="1" s="1"/>
  <c r="BK1880" i="1"/>
  <c r="BN1878" i="1"/>
  <c r="BL1880" i="1" l="1"/>
  <c r="BM1879" i="1" s="1"/>
  <c r="BN1879" i="1" s="1"/>
  <c r="BK1881" i="1"/>
  <c r="BL1881" i="1" l="1"/>
  <c r="BM1880" i="1" s="1"/>
  <c r="BN1880" i="1" s="1"/>
  <c r="BK1882" i="1"/>
  <c r="BL1882" i="1" l="1"/>
  <c r="BM1881" i="1" s="1"/>
  <c r="BN1881" i="1" s="1"/>
  <c r="BK1883" i="1"/>
  <c r="BL1883" i="1" l="1"/>
  <c r="BM1882" i="1" s="1"/>
  <c r="BN1882" i="1" s="1"/>
  <c r="BK1884" i="1"/>
  <c r="BL1884" i="1" l="1"/>
  <c r="BM1883" i="1" s="1"/>
  <c r="BN1883" i="1" s="1"/>
  <c r="BK1885" i="1"/>
  <c r="BL1885" i="1" l="1"/>
  <c r="BM1884" i="1" s="1"/>
  <c r="BN1884" i="1" s="1"/>
  <c r="BK1886" i="1"/>
  <c r="BL1886" i="1" l="1"/>
  <c r="BM1885" i="1" s="1"/>
  <c r="BN1885" i="1" s="1"/>
  <c r="BK1887" i="1"/>
  <c r="BL1887" i="1" l="1"/>
  <c r="BM1886" i="1" s="1"/>
  <c r="BN1886" i="1" s="1"/>
  <c r="BK1888" i="1"/>
  <c r="BL1888" i="1" l="1"/>
  <c r="BM1887" i="1" s="1"/>
  <c r="BN1887" i="1" s="1"/>
  <c r="BK1889" i="1"/>
  <c r="BL1889" i="1" l="1"/>
  <c r="BM1888" i="1" s="1"/>
  <c r="BN1888" i="1" s="1"/>
  <c r="BK1890" i="1"/>
  <c r="BL1890" i="1" l="1"/>
  <c r="BM1889" i="1" s="1"/>
  <c r="BN1889" i="1" s="1"/>
  <c r="BK1891" i="1"/>
  <c r="BL1891" i="1" l="1"/>
  <c r="BM1890" i="1" s="1"/>
  <c r="BN1890" i="1" s="1"/>
  <c r="BK1892" i="1"/>
  <c r="BL1892" i="1" l="1"/>
  <c r="BM1891" i="1" s="1"/>
  <c r="BN1891" i="1" s="1"/>
  <c r="BK1893" i="1"/>
  <c r="BL1893" i="1" l="1"/>
  <c r="BM1892" i="1" s="1"/>
  <c r="BN1892" i="1" s="1"/>
  <c r="BK1894" i="1"/>
  <c r="BL1894" i="1" l="1"/>
  <c r="BM1893" i="1" s="1"/>
  <c r="BN1893" i="1" s="1"/>
  <c r="BK1895" i="1"/>
  <c r="BL1895" i="1" l="1"/>
  <c r="BM1894" i="1" s="1"/>
  <c r="BN1894" i="1" s="1"/>
  <c r="BK1896" i="1"/>
  <c r="BL1896" i="1" l="1"/>
  <c r="BM1895" i="1" s="1"/>
  <c r="BN1895" i="1" s="1"/>
  <c r="BK1897" i="1"/>
  <c r="BL1897" i="1" l="1"/>
  <c r="BM1896" i="1" s="1"/>
  <c r="BN1896" i="1" s="1"/>
  <c r="BK1898" i="1"/>
  <c r="BL1898" i="1" l="1"/>
  <c r="BM1897" i="1" s="1"/>
  <c r="BN1897" i="1" s="1"/>
  <c r="BK1899" i="1"/>
  <c r="BL1899" i="1" l="1"/>
  <c r="BM1898" i="1" s="1"/>
  <c r="BN1898" i="1" s="1"/>
  <c r="BK1900" i="1"/>
  <c r="BL1900" i="1" l="1"/>
  <c r="BM1899" i="1" s="1"/>
  <c r="BN1899" i="1" s="1"/>
  <c r="BK1901" i="1"/>
  <c r="BL1901" i="1" l="1"/>
  <c r="BM1900" i="1" s="1"/>
  <c r="BN1900" i="1" s="1"/>
  <c r="BK1902" i="1"/>
  <c r="BL1902" i="1" l="1"/>
  <c r="BM1901" i="1" s="1"/>
  <c r="BN1901" i="1" s="1"/>
  <c r="BK1903" i="1"/>
  <c r="BL1903" i="1" l="1"/>
  <c r="BM1902" i="1" s="1"/>
  <c r="BN1902" i="1" s="1"/>
  <c r="BK1904" i="1"/>
  <c r="BL1904" i="1" l="1"/>
  <c r="BM1903" i="1" s="1"/>
  <c r="BN1903" i="1" s="1"/>
  <c r="BK1905" i="1"/>
  <c r="BL1905" i="1" l="1"/>
  <c r="BM1904" i="1" s="1"/>
  <c r="BN1904" i="1" s="1"/>
  <c r="BK1906" i="1"/>
  <c r="BL1906" i="1" l="1"/>
  <c r="BM1905" i="1" s="1"/>
  <c r="BN1905" i="1" s="1"/>
  <c r="BK1907" i="1"/>
  <c r="BL1907" i="1" l="1"/>
  <c r="BM1906" i="1" s="1"/>
  <c r="BN1906" i="1" s="1"/>
  <c r="BK1908" i="1"/>
  <c r="BL1908" i="1" l="1"/>
  <c r="BM1907" i="1" s="1"/>
  <c r="BN1907" i="1" s="1"/>
  <c r="BK1909" i="1"/>
  <c r="BL1909" i="1" l="1"/>
  <c r="BM1908" i="1" s="1"/>
  <c r="BN1908" i="1" s="1"/>
  <c r="BK1910" i="1"/>
  <c r="BL1910" i="1" l="1"/>
  <c r="BM1909" i="1" s="1"/>
  <c r="BN1909" i="1" s="1"/>
  <c r="BK1911" i="1"/>
  <c r="BL1911" i="1" l="1"/>
  <c r="BM1910" i="1" s="1"/>
  <c r="BN1910" i="1" s="1"/>
  <c r="BK1912" i="1"/>
  <c r="BL1912" i="1" l="1"/>
  <c r="BM1911" i="1" s="1"/>
  <c r="BN1911" i="1" s="1"/>
  <c r="BK1913" i="1"/>
  <c r="BL1913" i="1" l="1"/>
  <c r="BM1912" i="1" s="1"/>
  <c r="BN1912" i="1" s="1"/>
  <c r="BK1914" i="1"/>
  <c r="BL1914" i="1" l="1"/>
  <c r="BM1913" i="1" s="1"/>
  <c r="BN1913" i="1" s="1"/>
  <c r="BK1915" i="1"/>
  <c r="BL1915" i="1" l="1"/>
  <c r="BM1914" i="1" s="1"/>
  <c r="BN1914" i="1" s="1"/>
  <c r="BK1916" i="1"/>
  <c r="BL1916" i="1" l="1"/>
  <c r="BM1915" i="1" s="1"/>
  <c r="BN1915" i="1" s="1"/>
  <c r="BK1917" i="1"/>
  <c r="BL1917" i="1" l="1"/>
  <c r="BM1916" i="1" s="1"/>
  <c r="BN1916" i="1" s="1"/>
  <c r="BK1918" i="1"/>
  <c r="BL1918" i="1" l="1"/>
  <c r="BM1917" i="1" s="1"/>
  <c r="BN1917" i="1" s="1"/>
  <c r="BK1919" i="1"/>
  <c r="BL1919" i="1" l="1"/>
  <c r="BM1918" i="1" s="1"/>
  <c r="BN1918" i="1" s="1"/>
  <c r="BK1920" i="1"/>
  <c r="BL1920" i="1" l="1"/>
  <c r="BM1919" i="1" s="1"/>
  <c r="BN1919" i="1" s="1"/>
  <c r="BK1921" i="1"/>
  <c r="BL1921" i="1" l="1"/>
  <c r="BM1920" i="1" s="1"/>
  <c r="BN1920" i="1" s="1"/>
  <c r="BK1922" i="1"/>
  <c r="BL1922" i="1" l="1"/>
  <c r="BM1921" i="1" s="1"/>
  <c r="BN1921" i="1" s="1"/>
  <c r="BK1923" i="1"/>
  <c r="BL1923" i="1" l="1"/>
  <c r="BM1922" i="1" s="1"/>
  <c r="BN1922" i="1" s="1"/>
  <c r="BK1924" i="1"/>
  <c r="BL1924" i="1" l="1"/>
  <c r="BM1923" i="1" s="1"/>
  <c r="BN1923" i="1" s="1"/>
  <c r="BK1925" i="1"/>
  <c r="BL1925" i="1" l="1"/>
  <c r="BM1924" i="1" s="1"/>
  <c r="BN1924" i="1" s="1"/>
  <c r="BK1926" i="1"/>
  <c r="BL1926" i="1" l="1"/>
  <c r="BM1925" i="1" s="1"/>
  <c r="BN1925" i="1" s="1"/>
  <c r="BK1927" i="1"/>
  <c r="BL1927" i="1" l="1"/>
  <c r="BM1926" i="1" s="1"/>
  <c r="BN1926" i="1" s="1"/>
  <c r="BK1928" i="1"/>
  <c r="BL1928" i="1" l="1"/>
  <c r="BM1927" i="1" s="1"/>
  <c r="BN1927" i="1" s="1"/>
  <c r="BK1929" i="1"/>
  <c r="BL1929" i="1" l="1"/>
  <c r="BM1928" i="1" s="1"/>
  <c r="BN1928" i="1" s="1"/>
  <c r="BK1930" i="1"/>
  <c r="BL1930" i="1" l="1"/>
  <c r="BM1929" i="1" s="1"/>
  <c r="BN1929" i="1" s="1"/>
  <c r="BK1931" i="1"/>
  <c r="BL1931" i="1" l="1"/>
  <c r="BM1930" i="1" s="1"/>
  <c r="BN1930" i="1" s="1"/>
  <c r="BK1932" i="1"/>
  <c r="BL1932" i="1" l="1"/>
  <c r="BM1931" i="1" s="1"/>
  <c r="BN1931" i="1" s="1"/>
  <c r="BK1933" i="1"/>
  <c r="BL1933" i="1" l="1"/>
  <c r="BM1932" i="1" s="1"/>
  <c r="BN1932" i="1" s="1"/>
  <c r="BK1934" i="1"/>
  <c r="BL1934" i="1" l="1"/>
  <c r="BM1933" i="1" s="1"/>
  <c r="BN1933" i="1" s="1"/>
  <c r="BK1935" i="1"/>
  <c r="BL1935" i="1" l="1"/>
  <c r="BM1934" i="1" s="1"/>
  <c r="BN1934" i="1" s="1"/>
  <c r="BK1936" i="1"/>
  <c r="BL1936" i="1" l="1"/>
  <c r="BM1935" i="1" s="1"/>
  <c r="BN1935" i="1" s="1"/>
  <c r="BK1937" i="1"/>
  <c r="BL1937" i="1" l="1"/>
  <c r="BM1936" i="1" s="1"/>
  <c r="BN1936" i="1" s="1"/>
  <c r="BK1938" i="1"/>
  <c r="BL1938" i="1" l="1"/>
  <c r="BM1937" i="1" s="1"/>
  <c r="BN1937" i="1" s="1"/>
  <c r="BK1939" i="1"/>
  <c r="BL1939" i="1" l="1"/>
  <c r="BM1938" i="1" s="1"/>
  <c r="BN1938" i="1" s="1"/>
  <c r="BK1940" i="1"/>
  <c r="BL1940" i="1" l="1"/>
  <c r="BM1939" i="1" s="1"/>
  <c r="BN1939" i="1" s="1"/>
  <c r="BK1941" i="1"/>
  <c r="BL1941" i="1" l="1"/>
  <c r="BM1940" i="1" s="1"/>
  <c r="BN1940" i="1" s="1"/>
  <c r="BK1942" i="1"/>
  <c r="BL1942" i="1" l="1"/>
  <c r="BM1941" i="1" s="1"/>
  <c r="BK1943" i="1"/>
  <c r="BN1941" i="1"/>
  <c r="BL1943" i="1" l="1"/>
  <c r="BM1942" i="1" s="1"/>
  <c r="BK1944" i="1"/>
  <c r="BN1942" i="1"/>
  <c r="BL1944" i="1" l="1"/>
  <c r="BM1943" i="1" s="1"/>
  <c r="BN1943" i="1" s="1"/>
  <c r="BK1945" i="1"/>
  <c r="BL1945" i="1" l="1"/>
  <c r="BM1944" i="1" s="1"/>
  <c r="BK1946" i="1"/>
  <c r="BN1944" i="1"/>
  <c r="BL1946" i="1" l="1"/>
  <c r="BM1945" i="1" s="1"/>
  <c r="BN1945" i="1" s="1"/>
  <c r="BK1947" i="1"/>
  <c r="BL1947" i="1" l="1"/>
  <c r="BM1946" i="1" s="1"/>
  <c r="BN1946" i="1" s="1"/>
  <c r="BK1948" i="1"/>
  <c r="BL1948" i="1" l="1"/>
  <c r="BM1947" i="1" s="1"/>
  <c r="BN1947" i="1" s="1"/>
  <c r="BK1949" i="1"/>
  <c r="BL1949" i="1" l="1"/>
  <c r="BM1948" i="1" s="1"/>
  <c r="BN1948" i="1" s="1"/>
  <c r="BK1950" i="1"/>
  <c r="BL1950" i="1" l="1"/>
  <c r="BM1949" i="1" s="1"/>
  <c r="BN1949" i="1" s="1"/>
  <c r="BK1951" i="1"/>
  <c r="BL1951" i="1" l="1"/>
  <c r="BM1950" i="1" s="1"/>
  <c r="BN1950" i="1" s="1"/>
  <c r="BK1952" i="1"/>
  <c r="BL1952" i="1" l="1"/>
  <c r="BM1951" i="1" s="1"/>
  <c r="BK1953" i="1"/>
  <c r="BN1951" i="1"/>
  <c r="BL1953" i="1" l="1"/>
  <c r="BM1952" i="1" s="1"/>
  <c r="BN1952" i="1" s="1"/>
  <c r="BK1954" i="1"/>
  <c r="BL1954" i="1" l="1"/>
  <c r="BM1953" i="1" s="1"/>
  <c r="BN1953" i="1" s="1"/>
  <c r="BK1955" i="1"/>
  <c r="BL1955" i="1" l="1"/>
  <c r="BM1954" i="1" s="1"/>
  <c r="BN1954" i="1" s="1"/>
  <c r="BK1956" i="1"/>
  <c r="BL1956" i="1" l="1"/>
  <c r="BM1955" i="1" s="1"/>
  <c r="BN1955" i="1" s="1"/>
  <c r="BK1957" i="1"/>
  <c r="BL1957" i="1" l="1"/>
  <c r="BM1956" i="1" s="1"/>
  <c r="BN1956" i="1" s="1"/>
  <c r="BK1958" i="1"/>
  <c r="BL1958" i="1" l="1"/>
  <c r="BM1957" i="1" s="1"/>
  <c r="BN1957" i="1" s="1"/>
  <c r="BK1959" i="1"/>
  <c r="BL1959" i="1" l="1"/>
  <c r="BM1958" i="1" s="1"/>
  <c r="BN1958" i="1" s="1"/>
  <c r="BK1960" i="1"/>
  <c r="BL1960" i="1" l="1"/>
  <c r="BM1959" i="1" s="1"/>
  <c r="BN1959" i="1" s="1"/>
  <c r="BK1961" i="1"/>
  <c r="BL1961" i="1" l="1"/>
  <c r="BM1960" i="1" s="1"/>
  <c r="BN1960" i="1" s="1"/>
  <c r="BK1962" i="1"/>
  <c r="BL1962" i="1" l="1"/>
  <c r="BM1961" i="1" s="1"/>
  <c r="BN1961" i="1" s="1"/>
  <c r="BK1963" i="1"/>
  <c r="BL1963" i="1" l="1"/>
  <c r="BM1962" i="1" s="1"/>
  <c r="BN1962" i="1" s="1"/>
  <c r="BK1964" i="1"/>
  <c r="BL1964" i="1" l="1"/>
  <c r="BM1963" i="1" s="1"/>
  <c r="BN1963" i="1" s="1"/>
  <c r="BK1965" i="1"/>
  <c r="BL1965" i="1" l="1"/>
  <c r="BM1964" i="1" s="1"/>
  <c r="BN1964" i="1" s="1"/>
  <c r="BK1966" i="1"/>
  <c r="BL1966" i="1" l="1"/>
  <c r="BM1965" i="1" s="1"/>
  <c r="BN1965" i="1" s="1"/>
  <c r="BK1967" i="1"/>
  <c r="BL1967" i="1" l="1"/>
  <c r="BM1966" i="1" s="1"/>
  <c r="BK1968" i="1"/>
  <c r="BN1966" i="1"/>
  <c r="BL1968" i="1" l="1"/>
  <c r="BM1967" i="1" s="1"/>
  <c r="BN1967" i="1" s="1"/>
  <c r="BK1969" i="1"/>
  <c r="BL1969" i="1" l="1"/>
  <c r="BM1968" i="1" s="1"/>
  <c r="BN1968" i="1" s="1"/>
  <c r="BK1970" i="1"/>
  <c r="BL1970" i="1" l="1"/>
  <c r="BM1969" i="1" s="1"/>
  <c r="BN1969" i="1" s="1"/>
  <c r="BK1971" i="1"/>
  <c r="BL1971" i="1" l="1"/>
  <c r="BM1970" i="1" s="1"/>
  <c r="BN1970" i="1" s="1"/>
  <c r="BK1972" i="1"/>
  <c r="BL1972" i="1" l="1"/>
  <c r="BM1971" i="1" s="1"/>
  <c r="BN1971" i="1" s="1"/>
  <c r="BK1973" i="1"/>
  <c r="BL1973" i="1" l="1"/>
  <c r="BM1972" i="1" s="1"/>
  <c r="BN1972" i="1" s="1"/>
  <c r="BK1974" i="1"/>
  <c r="BL1974" i="1" l="1"/>
  <c r="BM1973" i="1" s="1"/>
  <c r="BN1973" i="1" s="1"/>
  <c r="BK1975" i="1"/>
  <c r="BL1975" i="1" l="1"/>
  <c r="BM1974" i="1" s="1"/>
  <c r="BN1974" i="1" s="1"/>
  <c r="BK1976" i="1"/>
  <c r="BL1976" i="1" l="1"/>
  <c r="BM1975" i="1" s="1"/>
  <c r="BN1975" i="1" s="1"/>
  <c r="BK1977" i="1"/>
  <c r="BL1977" i="1" l="1"/>
  <c r="BM1976" i="1" s="1"/>
  <c r="BN1976" i="1" s="1"/>
  <c r="BK1978" i="1"/>
  <c r="BL1978" i="1" l="1"/>
  <c r="BM1977" i="1" s="1"/>
  <c r="BN1977" i="1" s="1"/>
  <c r="BK1979" i="1"/>
  <c r="BL1979" i="1" l="1"/>
  <c r="BM1978" i="1" s="1"/>
  <c r="BK1980" i="1"/>
  <c r="BN1978" i="1"/>
  <c r="BL1980" i="1" l="1"/>
  <c r="BM1979" i="1" s="1"/>
  <c r="BN1979" i="1" s="1"/>
  <c r="BK1981" i="1"/>
  <c r="BL1981" i="1" l="1"/>
  <c r="BM1980" i="1" s="1"/>
  <c r="BN1980" i="1" s="1"/>
  <c r="BK1982" i="1"/>
  <c r="BL1982" i="1" l="1"/>
  <c r="BM1981" i="1" s="1"/>
  <c r="BN1981" i="1" s="1"/>
  <c r="BK1983" i="1"/>
  <c r="BL1983" i="1" l="1"/>
  <c r="BM1982" i="1" s="1"/>
  <c r="BN1982" i="1" s="1"/>
  <c r="BK1984" i="1"/>
  <c r="BL1984" i="1" l="1"/>
  <c r="BM1983" i="1" s="1"/>
  <c r="BN1983" i="1" s="1"/>
  <c r="BK1985" i="1"/>
  <c r="BL1985" i="1" l="1"/>
  <c r="BM1984" i="1" s="1"/>
  <c r="BN1984" i="1" s="1"/>
  <c r="BK1986" i="1"/>
  <c r="BL1986" i="1" l="1"/>
  <c r="BM1985" i="1" s="1"/>
  <c r="BN1985" i="1" s="1"/>
  <c r="BK1987" i="1"/>
  <c r="BL1987" i="1" l="1"/>
  <c r="BM1986" i="1" s="1"/>
  <c r="BN1986" i="1" s="1"/>
  <c r="BK1988" i="1"/>
  <c r="BL1988" i="1" l="1"/>
  <c r="BM1987" i="1" s="1"/>
  <c r="BN1987" i="1" s="1"/>
  <c r="BK1989" i="1"/>
  <c r="BL1989" i="1" l="1"/>
  <c r="BM1988" i="1" s="1"/>
  <c r="BN1988" i="1" s="1"/>
  <c r="BK1990" i="1"/>
  <c r="BL1990" i="1" l="1"/>
  <c r="BM1989" i="1" s="1"/>
  <c r="BN1989" i="1" s="1"/>
  <c r="BK1991" i="1"/>
  <c r="BL1991" i="1" l="1"/>
  <c r="BM1990" i="1" s="1"/>
  <c r="BN1990" i="1" s="1"/>
  <c r="BK1992" i="1"/>
  <c r="BL1992" i="1" l="1"/>
  <c r="BM1991" i="1" s="1"/>
  <c r="BN1991" i="1" s="1"/>
  <c r="BK1993" i="1"/>
  <c r="BL1993" i="1" l="1"/>
  <c r="BM1992" i="1" s="1"/>
  <c r="BN1992" i="1" s="1"/>
  <c r="BK1994" i="1"/>
  <c r="BL1994" i="1" l="1"/>
  <c r="BM1993" i="1" s="1"/>
  <c r="BN1993" i="1" s="1"/>
  <c r="BK1995" i="1"/>
  <c r="BL1995" i="1" l="1"/>
  <c r="BM1994" i="1" s="1"/>
  <c r="BN1994" i="1" s="1"/>
  <c r="BK1996" i="1"/>
  <c r="BL1996" i="1" l="1"/>
  <c r="BM1995" i="1" s="1"/>
  <c r="BN1995" i="1" s="1"/>
  <c r="BK1997" i="1"/>
  <c r="BL1997" i="1" l="1"/>
  <c r="BM1996" i="1" s="1"/>
  <c r="BN1996" i="1" s="1"/>
  <c r="BK1998" i="1"/>
  <c r="BL1998" i="1" l="1"/>
  <c r="BM1997" i="1" s="1"/>
  <c r="BN1997" i="1" s="1"/>
  <c r="BK1999" i="1"/>
  <c r="BL1999" i="1" l="1"/>
  <c r="BM1998" i="1" s="1"/>
  <c r="BN1998" i="1" s="1"/>
  <c r="BK2000" i="1"/>
  <c r="BL2000" i="1" l="1"/>
  <c r="BM1999" i="1" s="1"/>
  <c r="BN1999" i="1" s="1"/>
  <c r="BK2001" i="1"/>
  <c r="BL2001" i="1" l="1"/>
  <c r="BM2000" i="1" s="1"/>
  <c r="BN2000" i="1" s="1"/>
  <c r="BK2002" i="1"/>
  <c r="BL2002" i="1" l="1"/>
  <c r="BM2001" i="1" s="1"/>
  <c r="BN2001" i="1" s="1"/>
  <c r="BK2003" i="1"/>
  <c r="BL2003" i="1" l="1"/>
  <c r="BM2002" i="1" s="1"/>
  <c r="BN2002" i="1" s="1"/>
  <c r="BK2004" i="1"/>
  <c r="BL2004" i="1" l="1"/>
  <c r="BM2003" i="1" s="1"/>
  <c r="BN2003" i="1" s="1"/>
  <c r="BK2005" i="1"/>
  <c r="BL2005" i="1" l="1"/>
  <c r="BM2004" i="1" s="1"/>
  <c r="BN2004" i="1" s="1"/>
  <c r="BK2006" i="1"/>
  <c r="BL2006" i="1" l="1"/>
  <c r="BM2005" i="1" s="1"/>
  <c r="BN2005" i="1" s="1"/>
  <c r="BK2007" i="1"/>
  <c r="BL2007" i="1" l="1"/>
  <c r="BM2006" i="1" s="1"/>
  <c r="BN2006" i="1" s="1"/>
  <c r="BK2008" i="1"/>
  <c r="BL2008" i="1" l="1"/>
  <c r="BM2007" i="1" s="1"/>
  <c r="BN2007" i="1" s="1"/>
  <c r="BK2009" i="1"/>
  <c r="BL2009" i="1" l="1"/>
  <c r="BM2008" i="1" s="1"/>
  <c r="BN2008" i="1" s="1"/>
  <c r="BK2010" i="1"/>
  <c r="BL2010" i="1" l="1"/>
  <c r="BK2011" i="1"/>
  <c r="BM2009" i="1" l="1"/>
  <c r="BN2009" i="1" s="1"/>
  <c r="BL2011" i="1"/>
  <c r="BK2012" i="1"/>
  <c r="BL2012" i="1" l="1"/>
  <c r="BM2011" i="1" s="1"/>
  <c r="BN2011" i="1" s="1"/>
  <c r="BK2013" i="1"/>
  <c r="BM2010" i="1"/>
  <c r="BN2010" i="1" s="1"/>
  <c r="BL2013" i="1" l="1"/>
  <c r="BM2012" i="1" s="1"/>
  <c r="BN2012" i="1" s="1"/>
  <c r="BK2014" i="1"/>
  <c r="BL2014" i="1" l="1"/>
  <c r="BM2013" i="1" s="1"/>
  <c r="BN2013" i="1" s="1"/>
  <c r="BK2015" i="1"/>
  <c r="BL2015" i="1" l="1"/>
  <c r="BM2014" i="1" s="1"/>
  <c r="BN2014" i="1" s="1"/>
  <c r="BK2016" i="1"/>
  <c r="BL2016" i="1" l="1"/>
  <c r="BM2015" i="1" s="1"/>
  <c r="BN2015" i="1" s="1"/>
  <c r="BK2017" i="1"/>
  <c r="BL2017" i="1" l="1"/>
  <c r="BM2016" i="1" s="1"/>
  <c r="BN2016" i="1" s="1"/>
  <c r="BK2018" i="1"/>
  <c r="BL2018" i="1" l="1"/>
  <c r="BM2017" i="1" s="1"/>
  <c r="BN2017" i="1" s="1"/>
  <c r="BK2019" i="1"/>
  <c r="BL2019" i="1" l="1"/>
  <c r="BM2018" i="1" s="1"/>
  <c r="BN2018" i="1" s="1"/>
  <c r="BK2020" i="1"/>
  <c r="BL2020" i="1" l="1"/>
  <c r="BM2019" i="1" s="1"/>
  <c r="BN2019" i="1" s="1"/>
  <c r="BK2021" i="1"/>
  <c r="BL2021" i="1" l="1"/>
  <c r="BM2020" i="1" s="1"/>
  <c r="BN2020" i="1" s="1"/>
  <c r="BK2022" i="1"/>
  <c r="BL2022" i="1" l="1"/>
  <c r="BM2021" i="1" s="1"/>
  <c r="BN2021" i="1" s="1"/>
  <c r="BK2023" i="1"/>
  <c r="BL2023" i="1" l="1"/>
  <c r="BM2022" i="1" s="1"/>
  <c r="BN2022" i="1" s="1"/>
  <c r="BK2024" i="1"/>
  <c r="BL2024" i="1" l="1"/>
  <c r="BM2023" i="1" s="1"/>
  <c r="BN2023" i="1" s="1"/>
  <c r="BK2025" i="1"/>
  <c r="BL2025" i="1" l="1"/>
  <c r="BM2024" i="1" s="1"/>
  <c r="BN2024" i="1" s="1"/>
  <c r="BK2026" i="1"/>
  <c r="BL2026" i="1" l="1"/>
  <c r="BM2025" i="1" s="1"/>
  <c r="BN2025" i="1" s="1"/>
  <c r="BK2027" i="1"/>
  <c r="BL2027" i="1" l="1"/>
  <c r="BM2026" i="1" s="1"/>
  <c r="BN2026" i="1" s="1"/>
  <c r="BK2028" i="1"/>
  <c r="BL2028" i="1" l="1"/>
  <c r="BM2027" i="1" s="1"/>
  <c r="BN2027" i="1" s="1"/>
  <c r="BK2029" i="1"/>
  <c r="BL2029" i="1" l="1"/>
  <c r="BM2028" i="1" s="1"/>
  <c r="BN2028" i="1" s="1"/>
  <c r="BK2030" i="1"/>
  <c r="BL2030" i="1" l="1"/>
  <c r="BM2029" i="1" s="1"/>
  <c r="BN2029" i="1" s="1"/>
  <c r="BK2031" i="1"/>
  <c r="BL2031" i="1" l="1"/>
  <c r="BM2030" i="1" s="1"/>
  <c r="BN2030" i="1" s="1"/>
  <c r="BK2032" i="1"/>
  <c r="BL2032" i="1" l="1"/>
  <c r="BM2031" i="1" s="1"/>
  <c r="BN2031" i="1" s="1"/>
  <c r="BK2033" i="1"/>
  <c r="BL2033" i="1" l="1"/>
  <c r="BM2032" i="1" s="1"/>
  <c r="BN2032" i="1" s="1"/>
  <c r="BK2034" i="1"/>
  <c r="BL2034" i="1" l="1"/>
  <c r="BM2033" i="1" s="1"/>
  <c r="BN2033" i="1" s="1"/>
  <c r="BK2035" i="1"/>
  <c r="BL2035" i="1" l="1"/>
  <c r="BM2034" i="1" s="1"/>
  <c r="BN2034" i="1" s="1"/>
  <c r="BK2036" i="1"/>
  <c r="BL2036" i="1" l="1"/>
  <c r="BM2035" i="1" s="1"/>
  <c r="BN2035" i="1" s="1"/>
  <c r="BK2037" i="1"/>
  <c r="BL2037" i="1" l="1"/>
  <c r="BM2036" i="1" s="1"/>
  <c r="BN2036" i="1" s="1"/>
  <c r="BK2038" i="1"/>
  <c r="BL2038" i="1" l="1"/>
  <c r="BM2037" i="1" s="1"/>
  <c r="BN2037" i="1" s="1"/>
  <c r="BK2039" i="1"/>
  <c r="BL2039" i="1" l="1"/>
  <c r="BM2038" i="1" s="1"/>
  <c r="BN2038" i="1" s="1"/>
  <c r="BK2040" i="1"/>
  <c r="BL2040" i="1" l="1"/>
  <c r="BM2039" i="1" s="1"/>
  <c r="BN2039" i="1" s="1"/>
  <c r="BK2041" i="1"/>
  <c r="BL2041" i="1" l="1"/>
  <c r="BM2040" i="1" s="1"/>
  <c r="BN2040" i="1" s="1"/>
  <c r="BK2042" i="1"/>
  <c r="BL2042" i="1" l="1"/>
  <c r="BM2041" i="1" s="1"/>
  <c r="BN2041" i="1" s="1"/>
  <c r="BK2043" i="1"/>
  <c r="BL2043" i="1" l="1"/>
  <c r="BM2042" i="1" s="1"/>
  <c r="BN2042" i="1" s="1"/>
  <c r="BK2044" i="1"/>
  <c r="BL2044" i="1" l="1"/>
  <c r="BM2043" i="1" s="1"/>
  <c r="BN2043" i="1" s="1"/>
  <c r="BK2045" i="1"/>
  <c r="BL2045" i="1" l="1"/>
  <c r="BM2044" i="1" s="1"/>
  <c r="BN2044" i="1" s="1"/>
  <c r="BK2046" i="1"/>
  <c r="BL2046" i="1" l="1"/>
  <c r="BM2045" i="1" s="1"/>
  <c r="BN2045" i="1" s="1"/>
  <c r="BK2047" i="1"/>
  <c r="BL2047" i="1" l="1"/>
  <c r="BM2046" i="1" s="1"/>
  <c r="BN2046" i="1" s="1"/>
  <c r="BK2048" i="1"/>
  <c r="BL2048" i="1" l="1"/>
  <c r="BM2047" i="1" s="1"/>
  <c r="BN2047" i="1" s="1"/>
  <c r="BK2049" i="1"/>
  <c r="BL2049" i="1" l="1"/>
  <c r="BM2048" i="1" s="1"/>
  <c r="BN2048" i="1" s="1"/>
  <c r="BK2050" i="1"/>
  <c r="BL2050" i="1" l="1"/>
  <c r="BM2049" i="1" s="1"/>
  <c r="BN2049" i="1" s="1"/>
  <c r="BK2051" i="1"/>
  <c r="BL2051" i="1" l="1"/>
  <c r="BM2050" i="1" s="1"/>
  <c r="BN2050" i="1" s="1"/>
  <c r="BK2052" i="1"/>
  <c r="BL2052" i="1" l="1"/>
  <c r="BM2051" i="1" s="1"/>
  <c r="BN2051" i="1" s="1"/>
  <c r="BK2053" i="1"/>
  <c r="BL2053" i="1" l="1"/>
  <c r="BM2052" i="1" s="1"/>
  <c r="BN2052" i="1" s="1"/>
  <c r="BK2054" i="1"/>
  <c r="BL2054" i="1" l="1"/>
  <c r="BM2053" i="1" s="1"/>
  <c r="BN2053" i="1" s="1"/>
  <c r="BK2055" i="1"/>
  <c r="BL2055" i="1" l="1"/>
  <c r="BM2054" i="1" s="1"/>
  <c r="BN2054" i="1" s="1"/>
  <c r="BK2056" i="1"/>
  <c r="BL2056" i="1" l="1"/>
  <c r="BM2055" i="1" s="1"/>
  <c r="BN2055" i="1" s="1"/>
  <c r="BK2057" i="1"/>
  <c r="BL2057" i="1" l="1"/>
  <c r="BM2056" i="1" s="1"/>
  <c r="BN2056" i="1" s="1"/>
  <c r="BK2058" i="1"/>
  <c r="BL2058" i="1" l="1"/>
  <c r="BM2057" i="1" s="1"/>
  <c r="BN2057" i="1" s="1"/>
  <c r="BK2059" i="1"/>
  <c r="BL2059" i="1" l="1"/>
  <c r="BM2058" i="1" s="1"/>
  <c r="BN2058" i="1" s="1"/>
  <c r="BK2060" i="1"/>
  <c r="BL2060" i="1" l="1"/>
  <c r="BM2059" i="1" s="1"/>
  <c r="BN2059" i="1" s="1"/>
  <c r="BK2061" i="1"/>
  <c r="BL2061" i="1" l="1"/>
  <c r="BM2060" i="1" s="1"/>
  <c r="BN2060" i="1" s="1"/>
  <c r="BK2062" i="1"/>
  <c r="BL2062" i="1" l="1"/>
  <c r="BM2061" i="1" s="1"/>
  <c r="BN2061" i="1" s="1"/>
  <c r="BK2063" i="1"/>
  <c r="BL2063" i="1" l="1"/>
  <c r="BM2062" i="1" s="1"/>
  <c r="BN2062" i="1" s="1"/>
  <c r="BK2064" i="1"/>
  <c r="BL2064" i="1" l="1"/>
  <c r="BM2063" i="1" s="1"/>
  <c r="BN2063" i="1" s="1"/>
  <c r="BK2065" i="1"/>
  <c r="BL2065" i="1" l="1"/>
  <c r="BM2064" i="1" s="1"/>
  <c r="BN2064" i="1" s="1"/>
  <c r="BK2066" i="1"/>
  <c r="BL2066" i="1" l="1"/>
  <c r="BM2065" i="1" s="1"/>
  <c r="BN2065" i="1" s="1"/>
  <c r="BK2067" i="1"/>
  <c r="BL2067" i="1" l="1"/>
  <c r="BM2066" i="1" s="1"/>
  <c r="BN2066" i="1" s="1"/>
  <c r="BK2068" i="1"/>
  <c r="BL2068" i="1" l="1"/>
  <c r="BM2067" i="1" s="1"/>
  <c r="BN2067" i="1" s="1"/>
  <c r="BK2069" i="1"/>
  <c r="BL2069" i="1" l="1"/>
  <c r="BM2068" i="1" s="1"/>
  <c r="BN2068" i="1" s="1"/>
  <c r="BK2070" i="1"/>
  <c r="BL2070" i="1" l="1"/>
  <c r="BM2069" i="1" s="1"/>
  <c r="BN2069" i="1" s="1"/>
  <c r="BK2071" i="1"/>
  <c r="BL2071" i="1" l="1"/>
  <c r="BM2070" i="1" s="1"/>
  <c r="BN2070" i="1" s="1"/>
  <c r="BK2072" i="1"/>
  <c r="BL2072" i="1" l="1"/>
  <c r="BM2071" i="1" s="1"/>
  <c r="BN2071" i="1" s="1"/>
  <c r="BK2073" i="1"/>
  <c r="BL2073" i="1" l="1"/>
  <c r="BM2072" i="1" s="1"/>
  <c r="BN2072" i="1" s="1"/>
  <c r="BK2074" i="1"/>
  <c r="BL2074" i="1" l="1"/>
  <c r="BM2073" i="1" s="1"/>
  <c r="BN2073" i="1" s="1"/>
  <c r="BK2075" i="1"/>
  <c r="BL2075" i="1" l="1"/>
  <c r="BM2074" i="1" s="1"/>
  <c r="BN2074" i="1" s="1"/>
  <c r="BK2076" i="1"/>
  <c r="BL2076" i="1" l="1"/>
  <c r="BM2075" i="1" s="1"/>
  <c r="BK2077" i="1"/>
  <c r="BN2075" i="1"/>
  <c r="BL2077" i="1" l="1"/>
  <c r="BM2076" i="1" s="1"/>
  <c r="BN2076" i="1" s="1"/>
  <c r="BK2078" i="1"/>
  <c r="BL2078" i="1" l="1"/>
  <c r="BM2077" i="1" s="1"/>
  <c r="BN2077" i="1" s="1"/>
  <c r="BK2079" i="1"/>
  <c r="BL2079" i="1" l="1"/>
  <c r="BM2078" i="1" s="1"/>
  <c r="BN2078" i="1" s="1"/>
  <c r="BK2080" i="1"/>
  <c r="BL2080" i="1" l="1"/>
  <c r="BM2079" i="1" s="1"/>
  <c r="BN2079" i="1" s="1"/>
  <c r="BK2081" i="1"/>
  <c r="BL2081" i="1" l="1"/>
  <c r="BM2080" i="1" s="1"/>
  <c r="BN2080" i="1" s="1"/>
  <c r="BK2082" i="1"/>
  <c r="BL2082" i="1" l="1"/>
  <c r="BM2081" i="1" s="1"/>
  <c r="BN2081" i="1" s="1"/>
  <c r="BK2083" i="1"/>
  <c r="BL2083" i="1" l="1"/>
  <c r="BM2082" i="1" s="1"/>
  <c r="BN2082" i="1" s="1"/>
  <c r="BK2084" i="1"/>
  <c r="BL2084" i="1" l="1"/>
  <c r="BM2083" i="1" s="1"/>
  <c r="BN2083" i="1" s="1"/>
  <c r="BK2085" i="1"/>
  <c r="BL2085" i="1" l="1"/>
  <c r="BM2084" i="1" s="1"/>
  <c r="BN2084" i="1" s="1"/>
  <c r="BK2086" i="1"/>
  <c r="BL2086" i="1" l="1"/>
  <c r="BM2085" i="1" s="1"/>
  <c r="BN2085" i="1" s="1"/>
  <c r="BK2087" i="1"/>
  <c r="BL2087" i="1" l="1"/>
  <c r="BM2086" i="1" s="1"/>
  <c r="BN2086" i="1" s="1"/>
  <c r="BK2088" i="1"/>
  <c r="BL2088" i="1" l="1"/>
  <c r="BM2087" i="1" s="1"/>
  <c r="BN2087" i="1" s="1"/>
  <c r="BK2089" i="1"/>
  <c r="BL2089" i="1" l="1"/>
  <c r="BM2088" i="1" s="1"/>
  <c r="BN2088" i="1" s="1"/>
  <c r="BK2090" i="1"/>
  <c r="BL2090" i="1" l="1"/>
  <c r="BM2089" i="1" s="1"/>
  <c r="BN2089" i="1" s="1"/>
  <c r="BK2091" i="1"/>
  <c r="BL2091" i="1" l="1"/>
  <c r="BM2090" i="1" s="1"/>
  <c r="BN2090" i="1" s="1"/>
  <c r="BK2092" i="1"/>
  <c r="BL2092" i="1" l="1"/>
  <c r="BM2091" i="1" s="1"/>
  <c r="BN2091" i="1" s="1"/>
  <c r="BK2093" i="1"/>
  <c r="BL2093" i="1" l="1"/>
  <c r="BM2092" i="1" s="1"/>
  <c r="BN2092" i="1" s="1"/>
  <c r="BK2094" i="1"/>
  <c r="BL2094" i="1" l="1"/>
  <c r="BM2093" i="1" s="1"/>
  <c r="BN2093" i="1" s="1"/>
  <c r="BK2095" i="1"/>
  <c r="BL2095" i="1" l="1"/>
  <c r="BM2094" i="1" s="1"/>
  <c r="BN2094" i="1" s="1"/>
  <c r="BK2096" i="1"/>
  <c r="BL2096" i="1" l="1"/>
  <c r="BM2095" i="1" s="1"/>
  <c r="BN2095" i="1" s="1"/>
  <c r="BK2097" i="1"/>
  <c r="BL2097" i="1" l="1"/>
  <c r="BM2096" i="1" s="1"/>
  <c r="BN2096" i="1" s="1"/>
  <c r="BK2098" i="1"/>
  <c r="BL2098" i="1" l="1"/>
  <c r="BM2097" i="1" s="1"/>
  <c r="BN2097" i="1" s="1"/>
  <c r="BK2099" i="1"/>
  <c r="BL2099" i="1" l="1"/>
  <c r="BM2098" i="1" s="1"/>
  <c r="BK2100" i="1"/>
  <c r="BN2098" i="1"/>
  <c r="BL2100" i="1" l="1"/>
  <c r="BM2099" i="1" s="1"/>
  <c r="BN2099" i="1" s="1"/>
  <c r="BK2101" i="1"/>
  <c r="BL2101" i="1" l="1"/>
  <c r="BM2100" i="1" s="1"/>
  <c r="BN2100" i="1" s="1"/>
  <c r="BK2102" i="1"/>
  <c r="BL2102" i="1" l="1"/>
  <c r="BM2101" i="1" s="1"/>
  <c r="BN2101" i="1" s="1"/>
  <c r="BK2103" i="1"/>
  <c r="BL2103" i="1" l="1"/>
  <c r="BM2102" i="1" s="1"/>
  <c r="BN2102" i="1" s="1"/>
  <c r="BK2104" i="1"/>
  <c r="BL2104" i="1" l="1"/>
  <c r="BM2103" i="1" s="1"/>
  <c r="BN2103" i="1" s="1"/>
  <c r="BK2105" i="1"/>
  <c r="BL2105" i="1" l="1"/>
  <c r="BM2104" i="1" s="1"/>
  <c r="BK2106" i="1"/>
  <c r="BN2104" i="1"/>
  <c r="BL2106" i="1" l="1"/>
  <c r="BM2105" i="1" s="1"/>
  <c r="BN2105" i="1" s="1"/>
  <c r="BK2107" i="1"/>
  <c r="BL2107" i="1" l="1"/>
  <c r="BM2106" i="1" s="1"/>
  <c r="BN2106" i="1" s="1"/>
  <c r="BK2108" i="1"/>
  <c r="BL2108" i="1" l="1"/>
  <c r="BM2107" i="1" s="1"/>
  <c r="BN2107" i="1" s="1"/>
  <c r="BK2109" i="1"/>
  <c r="BL2109" i="1" l="1"/>
  <c r="BM2108" i="1" s="1"/>
  <c r="BN2108" i="1" s="1"/>
  <c r="BK2110" i="1"/>
  <c r="BL2110" i="1" l="1"/>
  <c r="BM2109" i="1" s="1"/>
  <c r="BN2109" i="1" s="1"/>
  <c r="BK2111" i="1"/>
  <c r="BL2111" i="1" l="1"/>
  <c r="BM2110" i="1" s="1"/>
  <c r="BN2110" i="1" s="1"/>
  <c r="BK2112" i="1"/>
  <c r="BL2112" i="1" l="1"/>
  <c r="BM2111" i="1" s="1"/>
  <c r="BN2111" i="1" s="1"/>
  <c r="BK2113" i="1"/>
  <c r="BL2113" i="1" l="1"/>
  <c r="BM2112" i="1" s="1"/>
  <c r="BN2112" i="1" s="1"/>
  <c r="BK2114" i="1"/>
  <c r="BL2114" i="1" l="1"/>
  <c r="BM2113" i="1" s="1"/>
  <c r="BN2113" i="1" s="1"/>
  <c r="BK2115" i="1"/>
  <c r="BL2115" i="1" l="1"/>
  <c r="BM2114" i="1" s="1"/>
  <c r="BN2114" i="1" s="1"/>
  <c r="BK2116" i="1"/>
  <c r="BL2116" i="1" l="1"/>
  <c r="BM2115" i="1" s="1"/>
  <c r="BN2115" i="1" s="1"/>
  <c r="BK2117" i="1"/>
  <c r="BL2117" i="1" l="1"/>
  <c r="BM2116" i="1" s="1"/>
  <c r="BN2116" i="1" s="1"/>
  <c r="BK2118" i="1"/>
  <c r="BL2118" i="1" l="1"/>
  <c r="BM2117" i="1" s="1"/>
  <c r="BN2117" i="1" s="1"/>
  <c r="BK2119" i="1"/>
  <c r="BL2119" i="1" l="1"/>
  <c r="BM2118" i="1" s="1"/>
  <c r="BN2118" i="1" s="1"/>
  <c r="BK2120" i="1"/>
  <c r="BL2120" i="1" l="1"/>
  <c r="BM2119" i="1" s="1"/>
  <c r="BN2119" i="1" s="1"/>
  <c r="BK2121" i="1"/>
  <c r="BL2121" i="1" l="1"/>
  <c r="BM2120" i="1" s="1"/>
  <c r="BN2120" i="1" s="1"/>
  <c r="BK2122" i="1"/>
  <c r="BL2122" i="1" l="1"/>
  <c r="BM2121" i="1" s="1"/>
  <c r="BN2121" i="1" s="1"/>
  <c r="BK2123" i="1"/>
  <c r="BL2123" i="1" l="1"/>
  <c r="BM2122" i="1" s="1"/>
  <c r="BN2122" i="1" s="1"/>
  <c r="BK2124" i="1"/>
  <c r="BL2124" i="1" l="1"/>
  <c r="BM2123" i="1" s="1"/>
  <c r="BN2123" i="1" s="1"/>
  <c r="BK2125" i="1"/>
  <c r="BL2125" i="1" l="1"/>
  <c r="BM2124" i="1" s="1"/>
  <c r="BN2124" i="1" s="1"/>
  <c r="BK2126" i="1"/>
  <c r="BL2126" i="1" l="1"/>
  <c r="BM2125" i="1" s="1"/>
  <c r="BN2125" i="1" s="1"/>
  <c r="BK2127" i="1"/>
  <c r="BL2127" i="1" l="1"/>
  <c r="BM2126" i="1" s="1"/>
  <c r="BN2126" i="1" s="1"/>
  <c r="BK2128" i="1"/>
  <c r="BL2128" i="1" l="1"/>
  <c r="BM2127" i="1" s="1"/>
  <c r="BN2127" i="1" s="1"/>
  <c r="BK2129" i="1"/>
  <c r="BL2129" i="1" l="1"/>
  <c r="BM2128" i="1" s="1"/>
  <c r="BN2128" i="1" s="1"/>
  <c r="BK2130" i="1"/>
  <c r="BL2130" i="1" l="1"/>
  <c r="BM2129" i="1" s="1"/>
  <c r="BN2129" i="1" s="1"/>
  <c r="BK2131" i="1"/>
  <c r="BL2131" i="1" l="1"/>
  <c r="BM2130" i="1" s="1"/>
  <c r="BN2130" i="1" s="1"/>
  <c r="BK2132" i="1"/>
  <c r="BL2132" i="1" l="1"/>
  <c r="BM2131" i="1" s="1"/>
  <c r="BN2131" i="1" s="1"/>
  <c r="BK2133" i="1"/>
  <c r="BL2133" i="1" l="1"/>
  <c r="BM2132" i="1" s="1"/>
  <c r="BN2132" i="1" s="1"/>
  <c r="BK2134" i="1"/>
  <c r="BL2134" i="1" l="1"/>
  <c r="BM2133" i="1" s="1"/>
  <c r="BN2133" i="1" s="1"/>
  <c r="BK2135" i="1"/>
  <c r="BL2135" i="1" l="1"/>
  <c r="BM2134" i="1" s="1"/>
  <c r="BN2134" i="1" s="1"/>
  <c r="BK2136" i="1"/>
  <c r="BL2136" i="1" l="1"/>
  <c r="BM2135" i="1" s="1"/>
  <c r="BN2135" i="1" s="1"/>
  <c r="BK2137" i="1"/>
  <c r="BL2137" i="1" l="1"/>
  <c r="BM2136" i="1" s="1"/>
  <c r="BN2136" i="1" s="1"/>
  <c r="BK2138" i="1"/>
  <c r="BL2138" i="1" l="1"/>
  <c r="BM2137" i="1" s="1"/>
  <c r="BN2137" i="1" s="1"/>
  <c r="BK2139" i="1"/>
  <c r="BL2139" i="1" l="1"/>
  <c r="BM2138" i="1" s="1"/>
  <c r="BN2138" i="1" s="1"/>
  <c r="BK2140" i="1"/>
  <c r="BL2140" i="1" l="1"/>
  <c r="BM2139" i="1" s="1"/>
  <c r="BN2139" i="1" s="1"/>
  <c r="BK2141" i="1"/>
  <c r="BL2141" i="1" l="1"/>
  <c r="BM2140" i="1" s="1"/>
  <c r="BN2140" i="1" s="1"/>
  <c r="BK2142" i="1"/>
  <c r="BL2142" i="1" l="1"/>
  <c r="BM2141" i="1" s="1"/>
  <c r="BN2141" i="1" s="1"/>
  <c r="BK2143" i="1"/>
  <c r="BL2143" i="1" l="1"/>
  <c r="BM2142" i="1" s="1"/>
  <c r="BN2142" i="1" s="1"/>
  <c r="BK2144" i="1"/>
  <c r="BL2144" i="1" l="1"/>
  <c r="BM2143" i="1" s="1"/>
  <c r="BK2145" i="1"/>
  <c r="BN2143" i="1"/>
  <c r="BL2145" i="1" l="1"/>
  <c r="BM2144" i="1" s="1"/>
  <c r="BN2144" i="1" s="1"/>
  <c r="BK2146" i="1"/>
  <c r="BL2146" i="1" l="1"/>
  <c r="BM2145" i="1" s="1"/>
  <c r="BN2145" i="1" s="1"/>
  <c r="BK2147" i="1"/>
  <c r="BL2147" i="1" l="1"/>
  <c r="BM2146" i="1" s="1"/>
  <c r="BN2146" i="1" s="1"/>
  <c r="BK2148" i="1"/>
  <c r="BL2148" i="1" l="1"/>
  <c r="BM2147" i="1" s="1"/>
  <c r="BN2147" i="1" s="1"/>
  <c r="BK2149" i="1"/>
  <c r="BL2149" i="1" l="1"/>
  <c r="BM2148" i="1" s="1"/>
  <c r="BN2148" i="1" s="1"/>
  <c r="BK2150" i="1"/>
  <c r="BL2150" i="1" l="1"/>
  <c r="BM2149" i="1" s="1"/>
  <c r="BN2149" i="1" s="1"/>
  <c r="BK2151" i="1"/>
  <c r="BL2151" i="1" l="1"/>
  <c r="BM2150" i="1" s="1"/>
  <c r="BN2150" i="1" s="1"/>
  <c r="BK2152" i="1"/>
  <c r="BL2152" i="1" l="1"/>
  <c r="BM2151" i="1" s="1"/>
  <c r="BN2151" i="1" s="1"/>
  <c r="BK2153" i="1"/>
  <c r="BL2153" i="1" l="1"/>
  <c r="BM2152" i="1" s="1"/>
  <c r="BN2152" i="1" s="1"/>
  <c r="BK2154" i="1"/>
  <c r="BL2154" i="1" l="1"/>
  <c r="BM2153" i="1" s="1"/>
  <c r="BN2153" i="1" s="1"/>
  <c r="BK2155" i="1"/>
  <c r="BL2155" i="1" l="1"/>
  <c r="BM2154" i="1" s="1"/>
  <c r="BN2154" i="1" s="1"/>
  <c r="BK2156" i="1"/>
  <c r="BL2156" i="1" l="1"/>
  <c r="BM2155" i="1" s="1"/>
  <c r="BN2155" i="1" s="1"/>
  <c r="BK2157" i="1"/>
  <c r="BL2157" i="1" l="1"/>
  <c r="BM2156" i="1" s="1"/>
  <c r="BN2156" i="1" s="1"/>
  <c r="BK2158" i="1"/>
  <c r="BL2158" i="1" l="1"/>
  <c r="BM2157" i="1" s="1"/>
  <c r="BN2157" i="1" s="1"/>
  <c r="BK2159" i="1"/>
  <c r="BL2159" i="1" l="1"/>
  <c r="BM2158" i="1" s="1"/>
  <c r="BN2158" i="1" s="1"/>
  <c r="BK2160" i="1"/>
  <c r="BL2160" i="1" l="1"/>
  <c r="BM2159" i="1" s="1"/>
  <c r="BN2159" i="1" s="1"/>
  <c r="BK2161" i="1"/>
  <c r="BL2161" i="1" l="1"/>
  <c r="BM2160" i="1" s="1"/>
  <c r="BN2160" i="1" s="1"/>
  <c r="BK2162" i="1"/>
  <c r="BL2162" i="1" l="1"/>
  <c r="BM2161" i="1" s="1"/>
  <c r="BN2161" i="1" s="1"/>
  <c r="BK2163" i="1"/>
  <c r="BL2163" i="1" l="1"/>
  <c r="BM2162" i="1" s="1"/>
  <c r="BN2162" i="1" s="1"/>
  <c r="BK2164" i="1"/>
  <c r="BL2164" i="1" l="1"/>
  <c r="BM2163" i="1" s="1"/>
  <c r="BN2163" i="1" s="1"/>
  <c r="BK2165" i="1"/>
  <c r="BL2165" i="1" l="1"/>
  <c r="BM2164" i="1" s="1"/>
  <c r="BN2164" i="1" s="1"/>
  <c r="BK2166" i="1"/>
  <c r="BL2166" i="1" l="1"/>
  <c r="BM2165" i="1" s="1"/>
  <c r="BN2165" i="1" s="1"/>
  <c r="BK2167" i="1"/>
  <c r="BL2167" i="1" l="1"/>
  <c r="BM2166" i="1" s="1"/>
  <c r="BN2166" i="1" s="1"/>
  <c r="BK2168" i="1"/>
  <c r="BL2168" i="1" l="1"/>
  <c r="BM2167" i="1" s="1"/>
  <c r="BN2167" i="1" s="1"/>
  <c r="BK2169" i="1"/>
  <c r="BL2169" i="1" l="1"/>
  <c r="BM2168" i="1" s="1"/>
  <c r="BN2168" i="1" s="1"/>
  <c r="BK2170" i="1"/>
  <c r="BL2170" i="1" l="1"/>
  <c r="BM2169" i="1" s="1"/>
  <c r="BN2169" i="1" s="1"/>
  <c r="BK2171" i="1"/>
  <c r="BL2171" i="1" l="1"/>
  <c r="BM2170" i="1" s="1"/>
  <c r="BN2170" i="1" s="1"/>
  <c r="BK2172" i="1"/>
  <c r="BL2172" i="1" l="1"/>
  <c r="BM2171" i="1" s="1"/>
  <c r="BN2171" i="1" s="1"/>
  <c r="BK2173" i="1"/>
  <c r="BL2173" i="1" l="1"/>
  <c r="BM2172" i="1" s="1"/>
  <c r="BN2172" i="1" s="1"/>
  <c r="BK2174" i="1"/>
  <c r="BL2174" i="1" l="1"/>
  <c r="BM2173" i="1" s="1"/>
  <c r="BN2173" i="1" s="1"/>
  <c r="BK2175" i="1"/>
  <c r="BL2175" i="1" l="1"/>
  <c r="BM2174" i="1" s="1"/>
  <c r="BN2174" i="1" s="1"/>
  <c r="BK2176" i="1"/>
  <c r="BL2176" i="1" l="1"/>
  <c r="BM2175" i="1" s="1"/>
  <c r="BN2175" i="1" s="1"/>
  <c r="BK2177" i="1"/>
  <c r="BL2177" i="1" l="1"/>
  <c r="BM2176" i="1" s="1"/>
  <c r="BN2176" i="1" s="1"/>
  <c r="BK2178" i="1"/>
  <c r="BL2178" i="1" l="1"/>
  <c r="BM2177" i="1" s="1"/>
  <c r="BN2177" i="1" s="1"/>
  <c r="BK2179" i="1"/>
  <c r="BL2179" i="1" l="1"/>
  <c r="BM2178" i="1" s="1"/>
  <c r="BN2178" i="1" s="1"/>
  <c r="BK2180" i="1"/>
  <c r="BL2180" i="1" l="1"/>
  <c r="BM2179" i="1" s="1"/>
  <c r="BN2179" i="1" s="1"/>
  <c r="BK2181" i="1"/>
  <c r="BL2181" i="1" l="1"/>
  <c r="BM2180" i="1" s="1"/>
  <c r="BN2180" i="1" s="1"/>
  <c r="BK2182" i="1"/>
  <c r="BL2182" i="1" l="1"/>
  <c r="BM2181" i="1" s="1"/>
  <c r="BN2181" i="1" s="1"/>
  <c r="BK2183" i="1"/>
  <c r="BL2183" i="1" l="1"/>
  <c r="BM2182" i="1" s="1"/>
  <c r="BN2182" i="1" s="1"/>
  <c r="BK2184" i="1"/>
  <c r="BL2184" i="1" l="1"/>
  <c r="BM2183" i="1" s="1"/>
  <c r="BN2183" i="1" s="1"/>
  <c r="BK2185" i="1"/>
  <c r="BL2185" i="1" l="1"/>
  <c r="BM2184" i="1" s="1"/>
  <c r="BN2184" i="1" s="1"/>
  <c r="BK2186" i="1"/>
  <c r="BL2186" i="1" l="1"/>
  <c r="BM2185" i="1" s="1"/>
  <c r="BN2185" i="1" s="1"/>
  <c r="BK2187" i="1"/>
  <c r="BL2187" i="1" l="1"/>
  <c r="BM2186" i="1" s="1"/>
  <c r="BN2186" i="1" s="1"/>
  <c r="BK2188" i="1"/>
  <c r="BL2188" i="1" l="1"/>
  <c r="BM2187" i="1" s="1"/>
  <c r="BN2187" i="1" s="1"/>
  <c r="BK2189" i="1"/>
  <c r="BL2189" i="1" l="1"/>
  <c r="BM2188" i="1" s="1"/>
  <c r="BN2188" i="1" s="1"/>
  <c r="BK2190" i="1"/>
  <c r="BL2190" i="1" l="1"/>
  <c r="BM2189" i="1" s="1"/>
  <c r="BN2189" i="1" s="1"/>
  <c r="BK2191" i="1"/>
  <c r="BL2191" i="1" l="1"/>
  <c r="BM2190" i="1" s="1"/>
  <c r="BN2190" i="1" s="1"/>
  <c r="BK2192" i="1"/>
  <c r="BL2192" i="1" l="1"/>
  <c r="BM2191" i="1" s="1"/>
  <c r="BN2191" i="1" s="1"/>
  <c r="BK2193" i="1"/>
  <c r="BL2193" i="1" l="1"/>
  <c r="BM2192" i="1" s="1"/>
  <c r="BN2192" i="1" s="1"/>
  <c r="BK2194" i="1"/>
  <c r="BL2194" i="1" l="1"/>
  <c r="BM2193" i="1" s="1"/>
  <c r="BN2193" i="1" s="1"/>
  <c r="BK2195" i="1"/>
  <c r="BL2195" i="1" l="1"/>
  <c r="BM2194" i="1" s="1"/>
  <c r="BN2194" i="1" s="1"/>
  <c r="BK2196" i="1"/>
  <c r="BL2196" i="1" l="1"/>
  <c r="BM2195" i="1" s="1"/>
  <c r="BN2195" i="1" s="1"/>
  <c r="BK2197" i="1"/>
  <c r="BL2197" i="1" l="1"/>
  <c r="BM2196" i="1" s="1"/>
  <c r="BN2196" i="1" s="1"/>
  <c r="BK2198" i="1"/>
  <c r="BL2198" i="1" l="1"/>
  <c r="BM2197" i="1" s="1"/>
  <c r="BN2197" i="1" s="1"/>
  <c r="BK2199" i="1"/>
  <c r="BL2199" i="1" l="1"/>
  <c r="BM2198" i="1" s="1"/>
  <c r="BN2198" i="1" s="1"/>
  <c r="BK2200" i="1"/>
  <c r="BL2200" i="1" l="1"/>
  <c r="BM2199" i="1" s="1"/>
  <c r="BN2199" i="1" s="1"/>
  <c r="BK2201" i="1"/>
  <c r="BL2201" i="1" l="1"/>
  <c r="BM2200" i="1" s="1"/>
  <c r="BN2200" i="1" s="1"/>
  <c r="BK2202" i="1"/>
  <c r="BL2202" i="1" l="1"/>
  <c r="BM2201" i="1" s="1"/>
  <c r="BN2201" i="1" s="1"/>
  <c r="BK2203" i="1"/>
  <c r="BL2203" i="1" l="1"/>
  <c r="BM2202" i="1" s="1"/>
  <c r="BN2202" i="1" s="1"/>
  <c r="BK2204" i="1"/>
  <c r="BL2204" i="1" l="1"/>
  <c r="BM2203" i="1" s="1"/>
  <c r="BN2203" i="1" s="1"/>
  <c r="BK2205" i="1"/>
  <c r="BL2205" i="1" l="1"/>
  <c r="BM2204" i="1" s="1"/>
  <c r="BN2204" i="1" s="1"/>
  <c r="BK2206" i="1"/>
  <c r="BL2206" i="1" l="1"/>
  <c r="BM2205" i="1" s="1"/>
  <c r="BN2205" i="1" s="1"/>
  <c r="BK2207" i="1"/>
  <c r="BL2207" i="1" l="1"/>
  <c r="BM2206" i="1" s="1"/>
  <c r="BN2206" i="1" s="1"/>
  <c r="BK2208" i="1"/>
  <c r="BL2208" i="1" l="1"/>
  <c r="BM2207" i="1" s="1"/>
  <c r="BN2207" i="1" s="1"/>
  <c r="BK2209" i="1"/>
  <c r="BL2209" i="1" l="1"/>
  <c r="BM2208" i="1" s="1"/>
  <c r="BN2208" i="1" s="1"/>
  <c r="BK2210" i="1"/>
  <c r="BL2210" i="1" l="1"/>
  <c r="BM2209" i="1" s="1"/>
  <c r="BN2209" i="1" s="1"/>
  <c r="BK2211" i="1"/>
  <c r="BL2211" i="1" l="1"/>
  <c r="BM2210" i="1" s="1"/>
  <c r="BN2210" i="1" s="1"/>
  <c r="BK2212" i="1"/>
  <c r="BL2212" i="1" l="1"/>
  <c r="BM2211" i="1" s="1"/>
  <c r="BN2211" i="1" s="1"/>
  <c r="BK2213" i="1"/>
  <c r="BL2213" i="1" l="1"/>
  <c r="BM2212" i="1" s="1"/>
  <c r="BN2212" i="1" s="1"/>
  <c r="BK2214" i="1"/>
  <c r="BL2214" i="1" l="1"/>
  <c r="BM2213" i="1" s="1"/>
  <c r="BN2213" i="1" s="1"/>
  <c r="BK2215" i="1"/>
  <c r="BL2215" i="1" l="1"/>
  <c r="BM2214" i="1" s="1"/>
  <c r="BN2214" i="1" s="1"/>
  <c r="BK2216" i="1"/>
  <c r="BL2216" i="1" l="1"/>
  <c r="BM2215" i="1" s="1"/>
  <c r="BN2215" i="1" s="1"/>
  <c r="BK2217" i="1"/>
  <c r="BL2217" i="1" l="1"/>
  <c r="BM2216" i="1" s="1"/>
  <c r="BN2216" i="1" s="1"/>
  <c r="BK2218" i="1"/>
  <c r="BL2218" i="1" l="1"/>
  <c r="BM2217" i="1" s="1"/>
  <c r="BN2217" i="1" s="1"/>
  <c r="BK2219" i="1"/>
  <c r="BL2219" i="1" l="1"/>
  <c r="BM2218" i="1" s="1"/>
  <c r="BN2218" i="1" s="1"/>
  <c r="BK2220" i="1"/>
  <c r="BL2220" i="1" l="1"/>
  <c r="BM2219" i="1" s="1"/>
  <c r="BN2219" i="1" s="1"/>
  <c r="BK2221" i="1"/>
  <c r="BL2221" i="1" l="1"/>
  <c r="BM2220" i="1" s="1"/>
  <c r="BN2220" i="1" s="1"/>
  <c r="BK2222" i="1"/>
  <c r="BL2222" i="1" l="1"/>
  <c r="BM2221" i="1" s="1"/>
  <c r="BN2221" i="1" s="1"/>
  <c r="BK2223" i="1"/>
  <c r="BL2223" i="1" l="1"/>
  <c r="BM2222" i="1" s="1"/>
  <c r="BN2222" i="1" s="1"/>
  <c r="BK2224" i="1"/>
  <c r="BL2224" i="1" l="1"/>
  <c r="BM2223" i="1" s="1"/>
  <c r="BN2223" i="1" s="1"/>
  <c r="BK2225" i="1"/>
  <c r="BL2225" i="1" l="1"/>
  <c r="BM2224" i="1" s="1"/>
  <c r="BN2224" i="1" s="1"/>
  <c r="BK2226" i="1"/>
  <c r="BL2226" i="1" l="1"/>
  <c r="BM2225" i="1" s="1"/>
  <c r="BN2225" i="1" s="1"/>
  <c r="BK2227" i="1"/>
  <c r="BL2227" i="1" l="1"/>
  <c r="BM2226" i="1" s="1"/>
  <c r="BN2226" i="1" s="1"/>
  <c r="BK2228" i="1"/>
  <c r="BL2228" i="1" l="1"/>
  <c r="BM2227" i="1" s="1"/>
  <c r="BN2227" i="1" s="1"/>
  <c r="BK2229" i="1"/>
  <c r="BL2229" i="1" l="1"/>
  <c r="BM2228" i="1" s="1"/>
  <c r="BN2228" i="1" s="1"/>
  <c r="BK2230" i="1"/>
  <c r="BL2230" i="1" l="1"/>
  <c r="BM2229" i="1" s="1"/>
  <c r="BN2229" i="1" s="1"/>
  <c r="BK2231" i="1"/>
  <c r="BL2231" i="1" l="1"/>
  <c r="BM2230" i="1" s="1"/>
  <c r="BN2230" i="1" s="1"/>
  <c r="BK2232" i="1"/>
  <c r="BL2232" i="1" l="1"/>
  <c r="BM2231" i="1" s="1"/>
  <c r="BN2231" i="1" s="1"/>
  <c r="BK2233" i="1"/>
  <c r="BL2233" i="1" l="1"/>
  <c r="BM2232" i="1" s="1"/>
  <c r="BN2232" i="1" s="1"/>
  <c r="BK2234" i="1"/>
  <c r="BL2234" i="1" l="1"/>
  <c r="BM2233" i="1" s="1"/>
  <c r="BN2233" i="1" s="1"/>
  <c r="BK2235" i="1"/>
  <c r="BL2235" i="1" l="1"/>
  <c r="BM2234" i="1" s="1"/>
  <c r="BN2234" i="1" s="1"/>
  <c r="BK2236" i="1"/>
  <c r="BL2236" i="1" l="1"/>
  <c r="BM2235" i="1" s="1"/>
  <c r="BN2235" i="1" s="1"/>
  <c r="BK2237" i="1"/>
  <c r="BL2237" i="1" l="1"/>
  <c r="BM2236" i="1" s="1"/>
  <c r="BN2236" i="1" s="1"/>
  <c r="BK2238" i="1"/>
  <c r="BL2238" i="1" l="1"/>
  <c r="BM2237" i="1" s="1"/>
  <c r="BN2237" i="1" s="1"/>
  <c r="BK2239" i="1"/>
  <c r="BL2239" i="1" l="1"/>
  <c r="BM2238" i="1" s="1"/>
  <c r="BN2238" i="1" s="1"/>
  <c r="BK2240" i="1"/>
  <c r="BL2240" i="1" l="1"/>
  <c r="BM2239" i="1" s="1"/>
  <c r="BN2239" i="1" s="1"/>
  <c r="BK2241" i="1"/>
  <c r="BL2241" i="1" l="1"/>
  <c r="BM2240" i="1" s="1"/>
  <c r="BN2240" i="1" s="1"/>
  <c r="BK2242" i="1"/>
  <c r="BL2242" i="1" l="1"/>
  <c r="BM2241" i="1" s="1"/>
  <c r="BN2241" i="1" s="1"/>
  <c r="BK2243" i="1"/>
  <c r="BL2243" i="1" l="1"/>
  <c r="BM2242" i="1" s="1"/>
  <c r="BN2242" i="1" s="1"/>
  <c r="BK2244" i="1"/>
  <c r="BL2244" i="1" l="1"/>
  <c r="BM2243" i="1" s="1"/>
  <c r="BN2243" i="1" s="1"/>
  <c r="BK2245" i="1"/>
  <c r="BL2245" i="1" l="1"/>
  <c r="BM2244" i="1" s="1"/>
  <c r="BN2244" i="1" s="1"/>
  <c r="BK2246" i="1"/>
  <c r="BL2246" i="1" l="1"/>
  <c r="BM2245" i="1" s="1"/>
  <c r="BN2245" i="1" s="1"/>
  <c r="BK2247" i="1"/>
  <c r="BL2247" i="1" l="1"/>
  <c r="BM2246" i="1" s="1"/>
  <c r="BN2246" i="1" s="1"/>
  <c r="BK2248" i="1"/>
  <c r="BL2248" i="1" l="1"/>
  <c r="BM2247" i="1" s="1"/>
  <c r="BN2247" i="1" s="1"/>
  <c r="BK2249" i="1"/>
  <c r="BL2249" i="1" l="1"/>
  <c r="BM2248" i="1" s="1"/>
  <c r="BN2248" i="1" s="1"/>
  <c r="BK2250" i="1"/>
  <c r="BL2250" i="1" l="1"/>
  <c r="BM2249" i="1" s="1"/>
  <c r="BN2249" i="1" s="1"/>
  <c r="BK2251" i="1"/>
  <c r="BL2251" i="1" l="1"/>
  <c r="BM2250" i="1" s="1"/>
  <c r="BN2250" i="1" s="1"/>
  <c r="BK2252" i="1"/>
  <c r="BL2252" i="1" l="1"/>
  <c r="BM2251" i="1" s="1"/>
  <c r="BN2251" i="1" s="1"/>
  <c r="BK2253" i="1"/>
  <c r="BL2253" i="1" l="1"/>
  <c r="BM2252" i="1" s="1"/>
  <c r="BN2252" i="1" s="1"/>
  <c r="BK2254" i="1"/>
  <c r="BL2254" i="1" l="1"/>
  <c r="BM2253" i="1" s="1"/>
  <c r="BN2253" i="1" s="1"/>
  <c r="BK2255" i="1"/>
  <c r="BL2255" i="1" l="1"/>
  <c r="BM2254" i="1" s="1"/>
  <c r="BN2254" i="1" s="1"/>
  <c r="BK2256" i="1"/>
  <c r="BL2256" i="1" l="1"/>
  <c r="BM2255" i="1" s="1"/>
  <c r="BN2255" i="1" s="1"/>
  <c r="BK2257" i="1"/>
  <c r="BL2257" i="1" l="1"/>
  <c r="BM2256" i="1" s="1"/>
  <c r="BN2256" i="1" s="1"/>
  <c r="BK2258" i="1"/>
  <c r="BL2258" i="1" l="1"/>
  <c r="BM2257" i="1" s="1"/>
  <c r="BN2257" i="1" s="1"/>
  <c r="BK2259" i="1"/>
  <c r="BL2259" i="1" l="1"/>
  <c r="BM2258" i="1" s="1"/>
  <c r="BN2258" i="1" s="1"/>
  <c r="BK2260" i="1"/>
  <c r="BL2260" i="1" l="1"/>
  <c r="BM2259" i="1" s="1"/>
  <c r="BN2259" i="1" s="1"/>
  <c r="BK2261" i="1"/>
  <c r="BL2261" i="1" l="1"/>
  <c r="BM2260" i="1" s="1"/>
  <c r="BN2260" i="1" s="1"/>
  <c r="BK2262" i="1"/>
  <c r="BL2262" i="1" l="1"/>
  <c r="BM2261" i="1" s="1"/>
  <c r="BN2261" i="1" s="1"/>
  <c r="BK2263" i="1"/>
  <c r="BL2263" i="1" l="1"/>
  <c r="BM2262" i="1" s="1"/>
  <c r="BN2262" i="1" s="1"/>
  <c r="BK2264" i="1"/>
  <c r="BL2264" i="1" l="1"/>
  <c r="BM2263" i="1" s="1"/>
  <c r="BN2263" i="1" s="1"/>
  <c r="BK2265" i="1"/>
  <c r="BL2265" i="1" l="1"/>
  <c r="BM2264" i="1" s="1"/>
  <c r="BN2264" i="1" s="1"/>
  <c r="BK2266" i="1"/>
  <c r="BL2266" i="1" l="1"/>
  <c r="BM2265" i="1" s="1"/>
  <c r="BN2265" i="1" s="1"/>
  <c r="BK2267" i="1"/>
  <c r="BL2267" i="1" l="1"/>
  <c r="BM2266" i="1" s="1"/>
  <c r="BN2266" i="1" s="1"/>
  <c r="BK2268" i="1"/>
  <c r="BL2268" i="1" l="1"/>
  <c r="BM2267" i="1" s="1"/>
  <c r="BN2267" i="1" s="1"/>
  <c r="BK2269" i="1"/>
  <c r="BL2269" i="1" l="1"/>
  <c r="BM2268" i="1" s="1"/>
  <c r="BN2268" i="1" s="1"/>
  <c r="BK2270" i="1"/>
  <c r="BL2270" i="1" l="1"/>
  <c r="BM2269" i="1" s="1"/>
  <c r="BN2269" i="1" s="1"/>
  <c r="BK2271" i="1"/>
  <c r="BL2271" i="1" l="1"/>
  <c r="BM2270" i="1" s="1"/>
  <c r="BN2270" i="1" s="1"/>
  <c r="BK2272" i="1"/>
  <c r="BL2272" i="1" l="1"/>
  <c r="BM2271" i="1" s="1"/>
  <c r="BN2271" i="1" s="1"/>
  <c r="BK2273" i="1"/>
  <c r="BL2273" i="1" l="1"/>
  <c r="BM2272" i="1" s="1"/>
  <c r="BN2272" i="1" s="1"/>
  <c r="BK2274" i="1"/>
  <c r="BL2274" i="1" l="1"/>
  <c r="BM2273" i="1" s="1"/>
  <c r="BN2273" i="1" s="1"/>
  <c r="BK2275" i="1"/>
  <c r="BL2275" i="1" l="1"/>
  <c r="BM2274" i="1" s="1"/>
  <c r="BN2274" i="1" s="1"/>
  <c r="BK2276" i="1"/>
  <c r="BL2276" i="1" l="1"/>
  <c r="BM2275" i="1" s="1"/>
  <c r="BN2275" i="1" s="1"/>
  <c r="BK2277" i="1"/>
  <c r="BL2277" i="1" l="1"/>
  <c r="BM2276" i="1" s="1"/>
  <c r="BN2276" i="1" s="1"/>
  <c r="BK2278" i="1"/>
  <c r="BL2278" i="1" l="1"/>
  <c r="BM2277" i="1" s="1"/>
  <c r="BN2277" i="1" s="1"/>
  <c r="BK2279" i="1"/>
  <c r="BL2279" i="1" l="1"/>
  <c r="BM2278" i="1" s="1"/>
  <c r="BN2278" i="1" s="1"/>
  <c r="BK2280" i="1"/>
  <c r="BL2280" i="1" l="1"/>
  <c r="BM2279" i="1" s="1"/>
  <c r="BN2279" i="1" s="1"/>
  <c r="BK2281" i="1"/>
  <c r="BL2281" i="1" l="1"/>
  <c r="BM2280" i="1" s="1"/>
  <c r="BN2280" i="1" s="1"/>
  <c r="BK2282" i="1"/>
  <c r="BL2282" i="1" l="1"/>
  <c r="BM2281" i="1" s="1"/>
  <c r="BN2281" i="1" s="1"/>
  <c r="BK2283" i="1"/>
  <c r="BL2283" i="1" l="1"/>
  <c r="BM2282" i="1" s="1"/>
  <c r="BN2282" i="1" s="1"/>
  <c r="BK2284" i="1"/>
  <c r="BL2284" i="1" l="1"/>
  <c r="BM2283" i="1" s="1"/>
  <c r="BN2283" i="1" s="1"/>
  <c r="BK2285" i="1"/>
  <c r="BL2285" i="1" l="1"/>
  <c r="BM2284" i="1" s="1"/>
  <c r="BN2284" i="1" s="1"/>
  <c r="BK2286" i="1"/>
  <c r="BL2286" i="1" l="1"/>
  <c r="BM2285" i="1" s="1"/>
  <c r="BN2285" i="1" s="1"/>
  <c r="BK2287" i="1"/>
  <c r="BL2287" i="1" l="1"/>
  <c r="BM2286" i="1" s="1"/>
  <c r="BN2286" i="1" s="1"/>
  <c r="BK2288" i="1"/>
  <c r="BL2288" i="1" l="1"/>
  <c r="BM2287" i="1" s="1"/>
  <c r="BN2287" i="1" s="1"/>
  <c r="BK2289" i="1"/>
  <c r="BL2289" i="1" l="1"/>
  <c r="BM2288" i="1" s="1"/>
  <c r="BN2288" i="1" s="1"/>
  <c r="BK2290" i="1"/>
  <c r="BL2290" i="1" l="1"/>
  <c r="BM2289" i="1" s="1"/>
  <c r="BN2289" i="1" s="1"/>
  <c r="BK2291" i="1"/>
  <c r="BL2291" i="1" l="1"/>
  <c r="BM2290" i="1" s="1"/>
  <c r="BN2290" i="1" s="1"/>
  <c r="BK2292" i="1"/>
  <c r="BL2292" i="1" l="1"/>
  <c r="BM2291" i="1" s="1"/>
  <c r="BN2291" i="1" s="1"/>
  <c r="BK2293" i="1"/>
  <c r="BL2293" i="1" l="1"/>
  <c r="BM2292" i="1" s="1"/>
  <c r="BN2292" i="1" s="1"/>
  <c r="BK2294" i="1"/>
  <c r="BL2294" i="1" l="1"/>
  <c r="BM2293" i="1" s="1"/>
  <c r="BN2293" i="1" s="1"/>
  <c r="BK2295" i="1"/>
  <c r="BL2295" i="1" l="1"/>
  <c r="BM2294" i="1" s="1"/>
  <c r="BN2294" i="1" s="1"/>
  <c r="BK2296" i="1"/>
  <c r="BL2296" i="1" l="1"/>
  <c r="BM2295" i="1" s="1"/>
  <c r="BN2295" i="1" s="1"/>
  <c r="BK2297" i="1"/>
  <c r="BL2297" i="1" l="1"/>
  <c r="BM2296" i="1" s="1"/>
  <c r="BN2296" i="1" s="1"/>
  <c r="BK2298" i="1"/>
  <c r="BL2298" i="1" l="1"/>
  <c r="BM2297" i="1" s="1"/>
  <c r="BN2297" i="1" s="1"/>
  <c r="BK2299" i="1"/>
  <c r="BL2299" i="1" l="1"/>
  <c r="BM2298" i="1" s="1"/>
  <c r="BN2298" i="1" s="1"/>
  <c r="BK2300" i="1"/>
  <c r="BL2300" i="1" l="1"/>
  <c r="BM2299" i="1" s="1"/>
  <c r="BN2299" i="1" s="1"/>
  <c r="BK2301" i="1"/>
  <c r="BL2301" i="1" l="1"/>
  <c r="BM2300" i="1" s="1"/>
  <c r="BN2300" i="1" s="1"/>
  <c r="BK2302" i="1"/>
  <c r="BL2302" i="1" l="1"/>
  <c r="BM2301" i="1" s="1"/>
  <c r="BN2301" i="1" s="1"/>
  <c r="BK2303" i="1"/>
  <c r="BL2303" i="1" l="1"/>
  <c r="BM2302" i="1" s="1"/>
  <c r="BN2302" i="1" s="1"/>
  <c r="BK2304" i="1"/>
  <c r="BL2304" i="1" l="1"/>
  <c r="BM2303" i="1" s="1"/>
  <c r="BN2303" i="1" s="1"/>
  <c r="BK2305" i="1"/>
  <c r="BL2305" i="1" l="1"/>
  <c r="BM2304" i="1" s="1"/>
  <c r="BN2304" i="1" s="1"/>
  <c r="BK2306" i="1"/>
  <c r="BL2306" i="1" l="1"/>
  <c r="BM2305" i="1" s="1"/>
  <c r="BN2305" i="1" s="1"/>
  <c r="BK2307" i="1"/>
  <c r="BL2307" i="1" l="1"/>
  <c r="BM2306" i="1" s="1"/>
  <c r="BN2306" i="1" s="1"/>
  <c r="BK2308" i="1"/>
  <c r="BL2308" i="1" l="1"/>
  <c r="BM2307" i="1" s="1"/>
  <c r="BN2307" i="1" s="1"/>
  <c r="BK2309" i="1"/>
  <c r="BL2309" i="1" l="1"/>
  <c r="BM2308" i="1" s="1"/>
  <c r="BN2308" i="1" s="1"/>
  <c r="BK2310" i="1"/>
  <c r="BL2310" i="1" l="1"/>
  <c r="BM2309" i="1" s="1"/>
  <c r="BN2309" i="1" s="1"/>
  <c r="BK2311" i="1"/>
  <c r="BL2311" i="1" l="1"/>
  <c r="BM2310" i="1" s="1"/>
  <c r="BN2310" i="1" s="1"/>
  <c r="BK2312" i="1"/>
  <c r="BL2312" i="1" l="1"/>
  <c r="BM2311" i="1" s="1"/>
  <c r="BN2311" i="1" s="1"/>
  <c r="BK2313" i="1"/>
  <c r="BL2313" i="1" l="1"/>
  <c r="BM2312" i="1" s="1"/>
  <c r="BN2312" i="1" s="1"/>
  <c r="BK2314" i="1"/>
  <c r="BL2314" i="1" l="1"/>
  <c r="BM2313" i="1" s="1"/>
  <c r="BN2313" i="1" s="1"/>
  <c r="BK2315" i="1"/>
  <c r="BL2315" i="1" l="1"/>
  <c r="BM2314" i="1" s="1"/>
  <c r="BN2314" i="1" s="1"/>
  <c r="BK2316" i="1"/>
  <c r="BL2316" i="1" l="1"/>
  <c r="BM2315" i="1" s="1"/>
  <c r="BN2315" i="1" s="1"/>
  <c r="BK2317" i="1"/>
  <c r="BL2317" i="1" l="1"/>
  <c r="BM2316" i="1" s="1"/>
  <c r="BN2316" i="1" s="1"/>
  <c r="BK2318" i="1"/>
  <c r="BL2318" i="1" l="1"/>
  <c r="BM2317" i="1" s="1"/>
  <c r="BN2317" i="1" s="1"/>
  <c r="BK2319" i="1"/>
  <c r="BL2319" i="1" l="1"/>
  <c r="BM2318" i="1" s="1"/>
  <c r="BN2318" i="1" s="1"/>
  <c r="BK2320" i="1"/>
  <c r="BL2320" i="1" l="1"/>
  <c r="BM2319" i="1" s="1"/>
  <c r="BN2319" i="1" s="1"/>
  <c r="BK2321" i="1"/>
  <c r="BL2321" i="1" l="1"/>
  <c r="BM2320" i="1" s="1"/>
  <c r="BN2320" i="1" s="1"/>
  <c r="BK2322" i="1"/>
  <c r="BL2322" i="1" l="1"/>
  <c r="BM2321" i="1" s="1"/>
  <c r="BN2321" i="1" s="1"/>
  <c r="BK2323" i="1"/>
  <c r="BL2323" i="1" l="1"/>
  <c r="BM2322" i="1" s="1"/>
  <c r="BN2322" i="1" s="1"/>
  <c r="BK2324" i="1"/>
  <c r="BL2324" i="1" l="1"/>
  <c r="BM2323" i="1" s="1"/>
  <c r="BN2323" i="1" s="1"/>
  <c r="BK2325" i="1"/>
  <c r="BL2325" i="1" l="1"/>
  <c r="BM2324" i="1" s="1"/>
  <c r="BN2324" i="1" s="1"/>
  <c r="BK2326" i="1"/>
  <c r="BL2326" i="1" l="1"/>
  <c r="BM2325" i="1" s="1"/>
  <c r="BN2325" i="1" s="1"/>
  <c r="BK2327" i="1"/>
  <c r="BL2327" i="1" l="1"/>
  <c r="BM2326" i="1" s="1"/>
  <c r="BN2326" i="1" s="1"/>
  <c r="BK2328" i="1"/>
  <c r="BL2328" i="1" l="1"/>
  <c r="BM2327" i="1" s="1"/>
  <c r="BN2327" i="1" s="1"/>
  <c r="BK2329" i="1"/>
  <c r="BL2329" i="1" l="1"/>
  <c r="BM2328" i="1" s="1"/>
  <c r="BN2328" i="1" s="1"/>
  <c r="BK2330" i="1"/>
  <c r="BL2330" i="1" l="1"/>
  <c r="BM2329" i="1" s="1"/>
  <c r="BN2329" i="1" s="1"/>
  <c r="BK2331" i="1"/>
  <c r="BL2331" i="1" l="1"/>
  <c r="BM2330" i="1" s="1"/>
  <c r="BN2330" i="1" s="1"/>
  <c r="BK2332" i="1"/>
  <c r="BL2332" i="1" l="1"/>
  <c r="BM2331" i="1" s="1"/>
  <c r="BN2331" i="1" s="1"/>
  <c r="BK2333" i="1"/>
  <c r="BL2333" i="1" l="1"/>
  <c r="BM2332" i="1" s="1"/>
  <c r="BN2332" i="1" s="1"/>
  <c r="BK2334" i="1"/>
  <c r="BL2334" i="1" l="1"/>
  <c r="BM2333" i="1" s="1"/>
  <c r="BN2333" i="1" s="1"/>
  <c r="BK2335" i="1"/>
  <c r="BL2335" i="1" l="1"/>
  <c r="BM2334" i="1" s="1"/>
  <c r="BN2334" i="1" s="1"/>
  <c r="BK2336" i="1"/>
  <c r="BL2336" i="1" l="1"/>
  <c r="BM2335" i="1" s="1"/>
  <c r="BN2335" i="1" s="1"/>
  <c r="BK2337" i="1"/>
  <c r="BL2337" i="1" l="1"/>
  <c r="BM2336" i="1" s="1"/>
  <c r="BN2336" i="1" s="1"/>
  <c r="BK2338" i="1"/>
  <c r="BL2338" i="1" l="1"/>
  <c r="BM2337" i="1" s="1"/>
  <c r="BN2337" i="1" s="1"/>
  <c r="BK2339" i="1"/>
  <c r="BL2339" i="1" l="1"/>
  <c r="BM2338" i="1" s="1"/>
  <c r="BN2338" i="1" s="1"/>
  <c r="BK2340" i="1"/>
  <c r="BL2340" i="1" l="1"/>
  <c r="BM2339" i="1" s="1"/>
  <c r="BN2339" i="1" s="1"/>
  <c r="BK2341" i="1"/>
  <c r="BL2341" i="1" l="1"/>
  <c r="BM2340" i="1" s="1"/>
  <c r="BN2340" i="1" s="1"/>
  <c r="BK2342" i="1"/>
  <c r="BL2342" i="1" l="1"/>
  <c r="BM2341" i="1" s="1"/>
  <c r="BN2341" i="1" s="1"/>
  <c r="BK2343" i="1"/>
  <c r="BL2343" i="1" l="1"/>
  <c r="BM2342" i="1" s="1"/>
  <c r="BN2342" i="1" s="1"/>
  <c r="BK2344" i="1"/>
  <c r="BL2344" i="1" l="1"/>
  <c r="BM2343" i="1" s="1"/>
  <c r="BN2343" i="1" s="1"/>
  <c r="BK2345" i="1"/>
  <c r="BL2345" i="1" l="1"/>
  <c r="BM2344" i="1" s="1"/>
  <c r="BN2344" i="1" s="1"/>
  <c r="BK2346" i="1"/>
  <c r="BL2346" i="1" l="1"/>
  <c r="BM2345" i="1" s="1"/>
  <c r="BN2345" i="1" s="1"/>
  <c r="BK2347" i="1"/>
  <c r="BL2347" i="1" l="1"/>
  <c r="BM2346" i="1" s="1"/>
  <c r="BN2346" i="1" s="1"/>
  <c r="BK2348" i="1"/>
  <c r="BL2348" i="1" l="1"/>
  <c r="BM2347" i="1" s="1"/>
  <c r="BN2347" i="1" s="1"/>
  <c r="BK2349" i="1"/>
  <c r="BL2349" i="1" l="1"/>
  <c r="BM2348" i="1" s="1"/>
  <c r="BN2348" i="1" s="1"/>
  <c r="BK2350" i="1"/>
  <c r="BL2350" i="1" l="1"/>
  <c r="BM2349" i="1" s="1"/>
  <c r="BN2349" i="1" s="1"/>
  <c r="BK2351" i="1"/>
  <c r="BL2351" i="1" l="1"/>
  <c r="BM2350" i="1" s="1"/>
  <c r="BN2350" i="1" s="1"/>
  <c r="BK2352" i="1"/>
  <c r="BL2352" i="1" l="1"/>
  <c r="BM2351" i="1" s="1"/>
  <c r="BN2351" i="1" s="1"/>
  <c r="BK2353" i="1"/>
  <c r="BL2353" i="1" l="1"/>
  <c r="BM2352" i="1" s="1"/>
  <c r="BN2352" i="1" s="1"/>
  <c r="BK2354" i="1"/>
  <c r="BL2354" i="1" l="1"/>
  <c r="BM2353" i="1" s="1"/>
  <c r="BN2353" i="1" s="1"/>
  <c r="BK2355" i="1"/>
  <c r="BL2355" i="1" l="1"/>
  <c r="BM2354" i="1" s="1"/>
  <c r="BN2354" i="1" s="1"/>
  <c r="BK2356" i="1"/>
  <c r="BL2356" i="1" l="1"/>
  <c r="BM2355" i="1" s="1"/>
  <c r="BN2355" i="1" s="1"/>
  <c r="BK2357" i="1"/>
  <c r="BL2357" i="1" l="1"/>
  <c r="BM2356" i="1" s="1"/>
  <c r="BN2356" i="1" s="1"/>
  <c r="BK2358" i="1"/>
  <c r="BL2358" i="1" l="1"/>
  <c r="BM2357" i="1" s="1"/>
  <c r="BN2357" i="1" s="1"/>
  <c r="BK2359" i="1"/>
  <c r="BL2359" i="1" l="1"/>
  <c r="BM2358" i="1" s="1"/>
  <c r="BK2360" i="1"/>
  <c r="BN2358" i="1"/>
  <c r="BL2360" i="1" l="1"/>
  <c r="BM2359" i="1" s="1"/>
  <c r="BN2359" i="1" s="1"/>
  <c r="BK2361" i="1"/>
  <c r="BL2361" i="1" l="1"/>
  <c r="BM2360" i="1" s="1"/>
  <c r="BN2360" i="1" s="1"/>
  <c r="BK2362" i="1"/>
  <c r="BL2362" i="1" l="1"/>
  <c r="BM2361" i="1" s="1"/>
  <c r="BN2361" i="1" s="1"/>
  <c r="BK2363" i="1"/>
  <c r="BL2363" i="1" l="1"/>
  <c r="BM2362" i="1" s="1"/>
  <c r="BN2362" i="1" s="1"/>
  <c r="BK2364" i="1"/>
  <c r="BL2364" i="1" l="1"/>
  <c r="BM2363" i="1" s="1"/>
  <c r="BN2363" i="1" s="1"/>
  <c r="BK2365" i="1"/>
  <c r="BL2365" i="1" l="1"/>
  <c r="BM2364" i="1" s="1"/>
  <c r="BN2364" i="1" s="1"/>
  <c r="BK2366" i="1"/>
  <c r="BL2366" i="1" l="1"/>
  <c r="BM2365" i="1" s="1"/>
  <c r="BN2365" i="1" s="1"/>
  <c r="BK2367" i="1"/>
  <c r="BL2367" i="1" l="1"/>
  <c r="BM2366" i="1" s="1"/>
  <c r="BN2366" i="1" s="1"/>
  <c r="BK2368" i="1"/>
  <c r="BL2368" i="1" l="1"/>
  <c r="BM2367" i="1" s="1"/>
  <c r="BN2367" i="1" s="1"/>
  <c r="BK2369" i="1"/>
  <c r="BL2369" i="1" l="1"/>
  <c r="BM2368" i="1" s="1"/>
  <c r="BN2368" i="1" s="1"/>
  <c r="BK2370" i="1"/>
  <c r="BL2370" i="1" l="1"/>
  <c r="BM2369" i="1" s="1"/>
  <c r="BN2369" i="1" s="1"/>
  <c r="BK2371" i="1"/>
  <c r="BL2371" i="1" l="1"/>
  <c r="BM2370" i="1" s="1"/>
  <c r="BN2370" i="1" s="1"/>
  <c r="BK2372" i="1"/>
  <c r="BL2372" i="1" l="1"/>
  <c r="BM2371" i="1" s="1"/>
  <c r="BN2371" i="1" s="1"/>
  <c r="BK2373" i="1"/>
  <c r="BL2373" i="1" l="1"/>
  <c r="BM2372" i="1" s="1"/>
  <c r="BN2372" i="1" s="1"/>
  <c r="BK2374" i="1"/>
  <c r="BL2374" i="1" l="1"/>
  <c r="BM2373" i="1" s="1"/>
  <c r="BN2373" i="1" s="1"/>
  <c r="BK2375" i="1"/>
  <c r="BL2375" i="1" l="1"/>
  <c r="BM2374" i="1" s="1"/>
  <c r="BN2374" i="1" s="1"/>
  <c r="BK2376" i="1"/>
  <c r="BL2376" i="1" l="1"/>
  <c r="BM2375" i="1" s="1"/>
  <c r="BN2375" i="1" s="1"/>
  <c r="BK2377" i="1"/>
  <c r="BL2377" i="1" l="1"/>
  <c r="BM2376" i="1" s="1"/>
  <c r="BN2376" i="1" s="1"/>
  <c r="BK2378" i="1"/>
  <c r="BL2378" i="1" l="1"/>
  <c r="BM2377" i="1" s="1"/>
  <c r="BN2377" i="1" s="1"/>
  <c r="BK2379" i="1"/>
  <c r="BL2379" i="1" l="1"/>
  <c r="BM2378" i="1" s="1"/>
  <c r="BN2378" i="1" s="1"/>
  <c r="BK2380" i="1"/>
  <c r="BL2380" i="1" l="1"/>
  <c r="BM2379" i="1" s="1"/>
  <c r="BN2379" i="1" s="1"/>
  <c r="BK2381" i="1"/>
  <c r="BL2381" i="1" l="1"/>
  <c r="BM2380" i="1" s="1"/>
  <c r="BN2380" i="1" s="1"/>
  <c r="BK2382" i="1"/>
  <c r="BL2382" i="1" l="1"/>
  <c r="BM2381" i="1" s="1"/>
  <c r="BN2381" i="1" s="1"/>
  <c r="BK2383" i="1"/>
  <c r="BL2383" i="1" l="1"/>
  <c r="BM2382" i="1" s="1"/>
  <c r="BN2382" i="1" s="1"/>
  <c r="BK2384" i="1"/>
  <c r="BL2384" i="1" l="1"/>
  <c r="BM2383" i="1" s="1"/>
  <c r="BN2383" i="1" s="1"/>
  <c r="BK2385" i="1"/>
  <c r="BL2385" i="1" l="1"/>
  <c r="BM2384" i="1" s="1"/>
  <c r="BN2384" i="1" s="1"/>
  <c r="BK2386" i="1"/>
  <c r="BL2386" i="1" l="1"/>
  <c r="BM2385" i="1" s="1"/>
  <c r="BN2385" i="1" s="1"/>
  <c r="BK2387" i="1"/>
  <c r="BL2387" i="1" l="1"/>
  <c r="BM2386" i="1" s="1"/>
  <c r="BN2386" i="1" s="1"/>
  <c r="BK2388" i="1"/>
  <c r="BL2388" i="1" l="1"/>
  <c r="BM2387" i="1" s="1"/>
  <c r="BN2387" i="1" s="1"/>
  <c r="BK2389" i="1"/>
  <c r="BL2389" i="1" l="1"/>
  <c r="BM2388" i="1" s="1"/>
  <c r="BN2388" i="1" s="1"/>
  <c r="BK2390" i="1"/>
  <c r="BL2390" i="1" l="1"/>
  <c r="BM2389" i="1" s="1"/>
  <c r="BN2389" i="1" s="1"/>
  <c r="BK2391" i="1"/>
  <c r="BL2391" i="1" l="1"/>
  <c r="BM2390" i="1" s="1"/>
  <c r="BN2390" i="1" s="1"/>
  <c r="BK2392" i="1"/>
  <c r="BL2392" i="1" l="1"/>
  <c r="BM2391" i="1" s="1"/>
  <c r="BN2391" i="1" s="1"/>
  <c r="BK2393" i="1"/>
  <c r="BL2393" i="1" l="1"/>
  <c r="BM2392" i="1" s="1"/>
  <c r="BN2392" i="1" s="1"/>
  <c r="BK2394" i="1"/>
  <c r="BL2394" i="1" l="1"/>
  <c r="BM2393" i="1" s="1"/>
  <c r="BN2393" i="1" s="1"/>
  <c r="BK2395" i="1"/>
  <c r="BL2395" i="1" l="1"/>
  <c r="BM2394" i="1" s="1"/>
  <c r="BN2394" i="1" s="1"/>
  <c r="BK2396" i="1"/>
  <c r="BL2396" i="1" l="1"/>
  <c r="BM2395" i="1" s="1"/>
  <c r="BN2395" i="1" s="1"/>
  <c r="BK2397" i="1"/>
  <c r="BL2397" i="1" l="1"/>
  <c r="BM2396" i="1" s="1"/>
  <c r="BN2396" i="1" s="1"/>
  <c r="BK2398" i="1"/>
  <c r="BL2398" i="1" l="1"/>
  <c r="BM2397" i="1" s="1"/>
  <c r="BN2397" i="1" s="1"/>
  <c r="BK2399" i="1"/>
  <c r="BL2399" i="1" l="1"/>
  <c r="BM2398" i="1" s="1"/>
  <c r="BN2398" i="1" s="1"/>
  <c r="BK2400" i="1"/>
  <c r="BL2400" i="1" l="1"/>
  <c r="BM2399" i="1" s="1"/>
  <c r="BN2399" i="1" s="1"/>
  <c r="BK2401" i="1"/>
  <c r="BL2401" i="1" l="1"/>
  <c r="BM2400" i="1" s="1"/>
  <c r="BN2400" i="1" s="1"/>
  <c r="BK2402" i="1"/>
  <c r="BL2402" i="1" l="1"/>
  <c r="BM2401" i="1" s="1"/>
  <c r="BN2401" i="1" s="1"/>
  <c r="BK2403" i="1"/>
  <c r="BL2403" i="1" l="1"/>
  <c r="BM2402" i="1" s="1"/>
  <c r="BN2402" i="1" s="1"/>
  <c r="BK2404" i="1"/>
  <c r="BL2404" i="1" l="1"/>
  <c r="BM2403" i="1" s="1"/>
  <c r="BN2403" i="1" s="1"/>
  <c r="BK2405" i="1"/>
  <c r="BL2405" i="1" l="1"/>
  <c r="BM2404" i="1" s="1"/>
  <c r="BN2404" i="1" s="1"/>
  <c r="BK2406" i="1"/>
  <c r="BL2406" i="1" l="1"/>
  <c r="BM2405" i="1" s="1"/>
  <c r="BN2405" i="1" s="1"/>
  <c r="BK2407" i="1"/>
  <c r="BL2407" i="1" l="1"/>
  <c r="BM2406" i="1" s="1"/>
  <c r="BN2406" i="1" s="1"/>
  <c r="BK2408" i="1"/>
  <c r="BL2408" i="1" l="1"/>
  <c r="BM2407" i="1" s="1"/>
  <c r="BN2407" i="1" s="1"/>
  <c r="BK2409" i="1"/>
  <c r="BL2409" i="1" l="1"/>
  <c r="BM2408" i="1" s="1"/>
  <c r="BN2408" i="1" s="1"/>
  <c r="BK2410" i="1"/>
  <c r="BL2410" i="1" l="1"/>
  <c r="BM2409" i="1" s="1"/>
  <c r="BN2409" i="1" s="1"/>
  <c r="BK2411" i="1"/>
  <c r="BL2411" i="1" l="1"/>
  <c r="BM2410" i="1" s="1"/>
  <c r="BN2410" i="1" s="1"/>
  <c r="BK2412" i="1"/>
  <c r="BL2412" i="1" l="1"/>
  <c r="BM2411" i="1" s="1"/>
  <c r="BN2411" i="1" s="1"/>
  <c r="BK2413" i="1"/>
  <c r="BL2413" i="1" l="1"/>
  <c r="BM2412" i="1" s="1"/>
  <c r="BN2412" i="1" s="1"/>
  <c r="BK2414" i="1"/>
  <c r="BL2414" i="1" l="1"/>
  <c r="BM2413" i="1" s="1"/>
  <c r="BN2413" i="1" s="1"/>
  <c r="BK2415" i="1"/>
  <c r="BL2415" i="1" l="1"/>
  <c r="BM2414" i="1" s="1"/>
  <c r="BN2414" i="1" s="1"/>
  <c r="BK2416" i="1"/>
  <c r="BL2416" i="1" l="1"/>
  <c r="BM2415" i="1" s="1"/>
  <c r="BN2415" i="1" s="1"/>
  <c r="BK2417" i="1"/>
  <c r="BL2417" i="1" l="1"/>
  <c r="BM2416" i="1" s="1"/>
  <c r="BN2416" i="1" s="1"/>
  <c r="BK2418" i="1"/>
  <c r="BL2418" i="1" l="1"/>
  <c r="BM2417" i="1" s="1"/>
  <c r="BN2417" i="1" s="1"/>
  <c r="BK2419" i="1"/>
  <c r="BL2419" i="1" l="1"/>
  <c r="BM2418" i="1" s="1"/>
  <c r="BN2418" i="1" s="1"/>
  <c r="BK2420" i="1"/>
  <c r="BL2420" i="1" l="1"/>
  <c r="BM2419" i="1" s="1"/>
  <c r="BN2419" i="1" s="1"/>
  <c r="BK2421" i="1"/>
  <c r="BL2421" i="1" l="1"/>
  <c r="BM2420" i="1" s="1"/>
  <c r="BN2420" i="1" s="1"/>
  <c r="BK2422" i="1"/>
  <c r="BL2422" i="1" l="1"/>
  <c r="BM2421" i="1" s="1"/>
  <c r="BN2421" i="1" s="1"/>
  <c r="BK2423" i="1"/>
  <c r="BL2423" i="1" l="1"/>
  <c r="BM2422" i="1" s="1"/>
  <c r="BN2422" i="1" s="1"/>
  <c r="BK2424" i="1"/>
  <c r="BL2424" i="1" l="1"/>
  <c r="BM2423" i="1" s="1"/>
  <c r="BN2423" i="1" s="1"/>
  <c r="BK2425" i="1"/>
  <c r="BL2425" i="1" l="1"/>
  <c r="BM2424" i="1" s="1"/>
  <c r="BN2424" i="1" s="1"/>
  <c r="BK2426" i="1"/>
  <c r="BL2426" i="1" l="1"/>
  <c r="BM2425" i="1" s="1"/>
  <c r="BN2425" i="1" s="1"/>
  <c r="BK2427" i="1"/>
  <c r="BL2427" i="1" l="1"/>
  <c r="BM2426" i="1" s="1"/>
  <c r="BN2426" i="1" s="1"/>
  <c r="BK2428" i="1"/>
  <c r="BL2428" i="1" l="1"/>
  <c r="BM2427" i="1" s="1"/>
  <c r="BN2427" i="1" s="1"/>
  <c r="BK2429" i="1"/>
  <c r="BL2429" i="1" l="1"/>
  <c r="BM2428" i="1" s="1"/>
  <c r="BN2428" i="1" s="1"/>
  <c r="BK2430" i="1"/>
  <c r="BL2430" i="1" l="1"/>
  <c r="BM2429" i="1" s="1"/>
  <c r="BN2429" i="1" s="1"/>
  <c r="BK2431" i="1"/>
  <c r="BL2431" i="1" l="1"/>
  <c r="BM2430" i="1" s="1"/>
  <c r="BN2430" i="1" s="1"/>
  <c r="BK2432" i="1"/>
  <c r="BL2432" i="1" l="1"/>
  <c r="BM2431" i="1" s="1"/>
  <c r="BN2431" i="1" s="1"/>
  <c r="BK2433" i="1"/>
  <c r="BL2433" i="1" l="1"/>
  <c r="BM2432" i="1" s="1"/>
  <c r="BN2432" i="1" s="1"/>
  <c r="BK2434" i="1"/>
  <c r="BL2434" i="1" l="1"/>
  <c r="BM2433" i="1" s="1"/>
  <c r="BN2433" i="1" s="1"/>
  <c r="BK2435" i="1"/>
  <c r="BL2435" i="1" l="1"/>
  <c r="BM2434" i="1" s="1"/>
  <c r="BN2434" i="1" s="1"/>
  <c r="BK2436" i="1"/>
  <c r="BL2436" i="1" l="1"/>
  <c r="BM2435" i="1" s="1"/>
  <c r="BN2435" i="1" s="1"/>
  <c r="BK2437" i="1"/>
  <c r="BL2437" i="1" l="1"/>
  <c r="BM2436" i="1" s="1"/>
  <c r="BN2436" i="1" s="1"/>
  <c r="BK2438" i="1"/>
  <c r="BL2438" i="1" l="1"/>
  <c r="BM2437" i="1" s="1"/>
  <c r="BN2437" i="1" s="1"/>
  <c r="BK2439" i="1"/>
  <c r="BL2439" i="1" l="1"/>
  <c r="BM2438" i="1" s="1"/>
  <c r="BN2438" i="1" s="1"/>
  <c r="BK2440" i="1"/>
  <c r="BL2440" i="1" l="1"/>
  <c r="BM2439" i="1" s="1"/>
  <c r="BN2439" i="1" s="1"/>
  <c r="BK2441" i="1"/>
  <c r="BL2441" i="1" l="1"/>
  <c r="BM2440" i="1" s="1"/>
  <c r="BN2440" i="1" s="1"/>
  <c r="BK2442" i="1"/>
  <c r="BL2442" i="1" l="1"/>
  <c r="BM2441" i="1" s="1"/>
  <c r="BN2441" i="1" s="1"/>
  <c r="BK2443" i="1"/>
  <c r="BL2443" i="1" l="1"/>
  <c r="BM2442" i="1" s="1"/>
  <c r="BN2442" i="1" s="1"/>
  <c r="BK2444" i="1"/>
  <c r="BL2444" i="1" l="1"/>
  <c r="BM2443" i="1" s="1"/>
  <c r="BN2443" i="1" s="1"/>
  <c r="BK2445" i="1"/>
  <c r="BL2445" i="1" l="1"/>
  <c r="BM2444" i="1" s="1"/>
  <c r="BN2444" i="1" s="1"/>
  <c r="BK2446" i="1"/>
  <c r="BL2446" i="1" l="1"/>
  <c r="BM2445" i="1" s="1"/>
  <c r="BN2445" i="1" s="1"/>
  <c r="BK2447" i="1"/>
  <c r="BL2447" i="1" l="1"/>
  <c r="BM2446" i="1" s="1"/>
  <c r="BN2446" i="1" s="1"/>
  <c r="BK2448" i="1"/>
  <c r="BL2448" i="1" l="1"/>
  <c r="BM2447" i="1" s="1"/>
  <c r="BN2447" i="1" s="1"/>
  <c r="BK2449" i="1"/>
  <c r="BL2449" i="1" l="1"/>
  <c r="BM2448" i="1" s="1"/>
  <c r="BN2448" i="1" s="1"/>
  <c r="BK2450" i="1"/>
  <c r="BL2450" i="1" l="1"/>
  <c r="BM2449" i="1" s="1"/>
  <c r="BN2449" i="1" s="1"/>
  <c r="BK2451" i="1"/>
  <c r="BL2451" i="1" l="1"/>
  <c r="BM2450" i="1" s="1"/>
  <c r="BN2450" i="1" s="1"/>
  <c r="BK2452" i="1"/>
  <c r="BL2452" i="1" l="1"/>
  <c r="BM2451" i="1" s="1"/>
  <c r="BN2451" i="1" s="1"/>
  <c r="BK2453" i="1"/>
  <c r="BL2453" i="1" l="1"/>
  <c r="BM2452" i="1" s="1"/>
  <c r="BN2452" i="1" s="1"/>
  <c r="BK2454" i="1"/>
  <c r="BL2454" i="1" l="1"/>
  <c r="BM2453" i="1" s="1"/>
  <c r="BN2453" i="1" s="1"/>
  <c r="BK2455" i="1"/>
  <c r="BL2455" i="1" l="1"/>
  <c r="BM2454" i="1" s="1"/>
  <c r="BN2454" i="1" s="1"/>
  <c r="BK2456" i="1"/>
  <c r="BL2456" i="1" l="1"/>
  <c r="BM2455" i="1" s="1"/>
  <c r="BN2455" i="1" s="1"/>
  <c r="BK2457" i="1"/>
  <c r="BL2457" i="1" l="1"/>
  <c r="BM2456" i="1" s="1"/>
  <c r="BN2456" i="1" s="1"/>
  <c r="BK2458" i="1"/>
  <c r="BL2458" i="1" l="1"/>
  <c r="BM2457" i="1" s="1"/>
  <c r="BN2457" i="1" s="1"/>
  <c r="BK2459" i="1"/>
  <c r="BL2459" i="1" l="1"/>
  <c r="BM2458" i="1" s="1"/>
  <c r="BN2458" i="1" s="1"/>
  <c r="BK2460" i="1"/>
  <c r="BL2460" i="1" l="1"/>
  <c r="BM2459" i="1" s="1"/>
  <c r="BN2459" i="1" s="1"/>
  <c r="BK2461" i="1"/>
  <c r="BL2461" i="1" l="1"/>
  <c r="BM2460" i="1" s="1"/>
  <c r="BN2460" i="1" s="1"/>
  <c r="BK2462" i="1"/>
  <c r="BL2462" i="1" l="1"/>
  <c r="BM2461" i="1" s="1"/>
  <c r="BN2461" i="1" s="1"/>
  <c r="BK2463" i="1"/>
  <c r="BL2463" i="1" l="1"/>
  <c r="BM2462" i="1" s="1"/>
  <c r="BN2462" i="1" s="1"/>
  <c r="BK2464" i="1"/>
  <c r="BL2464" i="1" l="1"/>
  <c r="BM2463" i="1" s="1"/>
  <c r="BN2463" i="1" s="1"/>
  <c r="BK2465" i="1"/>
  <c r="BL2465" i="1" l="1"/>
  <c r="BM2464" i="1" s="1"/>
  <c r="BN2464" i="1" s="1"/>
  <c r="BK2466" i="1"/>
  <c r="BL2466" i="1" l="1"/>
  <c r="BM2465" i="1" s="1"/>
  <c r="BN2465" i="1" s="1"/>
  <c r="BK2467" i="1"/>
  <c r="BL2467" i="1" l="1"/>
  <c r="BM2466" i="1" s="1"/>
  <c r="BN2466" i="1" s="1"/>
  <c r="BK2468" i="1"/>
  <c r="BL2468" i="1" l="1"/>
  <c r="BM2467" i="1" s="1"/>
  <c r="BN2467" i="1" s="1"/>
  <c r="BK2469" i="1"/>
  <c r="BL2469" i="1" l="1"/>
  <c r="BM2468" i="1" s="1"/>
  <c r="BN2468" i="1" s="1"/>
  <c r="BK2470" i="1"/>
  <c r="BL2470" i="1" l="1"/>
  <c r="BM2469" i="1" s="1"/>
  <c r="BN2469" i="1" s="1"/>
  <c r="BK2471" i="1"/>
  <c r="BL2471" i="1" l="1"/>
  <c r="BM2470" i="1" s="1"/>
  <c r="BN2470" i="1" s="1"/>
  <c r="BK2472" i="1"/>
  <c r="BL2472" i="1" l="1"/>
  <c r="BM2471" i="1" s="1"/>
  <c r="BN2471" i="1" s="1"/>
  <c r="BK2473" i="1"/>
  <c r="BL2473" i="1" l="1"/>
  <c r="BM2472" i="1" s="1"/>
  <c r="BN2472" i="1" s="1"/>
  <c r="BK2474" i="1"/>
  <c r="BL2474" i="1" l="1"/>
  <c r="BM2473" i="1" s="1"/>
  <c r="BK2475" i="1"/>
  <c r="BN2473" i="1"/>
  <c r="BL2475" i="1" l="1"/>
  <c r="BM2474" i="1" s="1"/>
  <c r="BK2476" i="1"/>
  <c r="BN2474" i="1"/>
  <c r="BL2476" i="1" l="1"/>
  <c r="BM2475" i="1" s="1"/>
  <c r="BK2477" i="1"/>
  <c r="BN2475" i="1"/>
  <c r="BL2477" i="1" l="1"/>
  <c r="BM2476" i="1" s="1"/>
  <c r="BN2476" i="1" s="1"/>
  <c r="BK2478" i="1"/>
  <c r="BL2478" i="1" l="1"/>
  <c r="BM2477" i="1" s="1"/>
  <c r="BN2477" i="1" s="1"/>
  <c r="BK2479" i="1"/>
  <c r="BL2479" i="1" l="1"/>
  <c r="BM2478" i="1" s="1"/>
  <c r="BN2478" i="1" s="1"/>
  <c r="BK2480" i="1"/>
  <c r="BL2480" i="1" l="1"/>
  <c r="BM2479" i="1" s="1"/>
  <c r="BN2479" i="1" s="1"/>
  <c r="BK2481" i="1"/>
  <c r="BL2481" i="1" l="1"/>
  <c r="BM2480" i="1" s="1"/>
  <c r="BN2480" i="1" s="1"/>
  <c r="BK2482" i="1"/>
  <c r="BL2482" i="1" l="1"/>
  <c r="BM2481" i="1" s="1"/>
  <c r="BN2481" i="1" s="1"/>
  <c r="BK2483" i="1"/>
  <c r="BL2483" i="1" l="1"/>
  <c r="BM2482" i="1" s="1"/>
  <c r="BN2482" i="1" s="1"/>
  <c r="BK2484" i="1"/>
  <c r="BL2484" i="1" l="1"/>
  <c r="BM2483" i="1" s="1"/>
  <c r="BN2483" i="1" s="1"/>
  <c r="BK2485" i="1"/>
  <c r="BL2485" i="1" l="1"/>
  <c r="BM2484" i="1" s="1"/>
  <c r="BN2484" i="1" s="1"/>
  <c r="BK2486" i="1"/>
  <c r="BL2486" i="1" l="1"/>
  <c r="BM2485" i="1" s="1"/>
  <c r="BN2485" i="1" s="1"/>
  <c r="BK2487" i="1"/>
  <c r="BL2487" i="1" l="1"/>
  <c r="BM2486" i="1" s="1"/>
  <c r="BN2486" i="1" s="1"/>
  <c r="BK2488" i="1"/>
  <c r="BL2488" i="1" l="1"/>
  <c r="BM2487" i="1" s="1"/>
  <c r="BN2487" i="1" s="1"/>
  <c r="BK2489" i="1"/>
  <c r="BL2489" i="1" l="1"/>
  <c r="BM2488" i="1" s="1"/>
  <c r="BN2488" i="1" s="1"/>
  <c r="BK2490" i="1"/>
  <c r="BL2490" i="1" l="1"/>
  <c r="BM2489" i="1" s="1"/>
  <c r="BK2491" i="1"/>
  <c r="BN2489" i="1"/>
  <c r="BL2491" i="1" l="1"/>
  <c r="BM2490" i="1" s="1"/>
  <c r="BN2490" i="1" s="1"/>
  <c r="BK2492" i="1"/>
  <c r="BL2492" i="1" l="1"/>
  <c r="BM2491" i="1" s="1"/>
  <c r="BN2491" i="1" s="1"/>
  <c r="BK2493" i="1"/>
  <c r="BL2493" i="1" l="1"/>
  <c r="BM2492" i="1" s="1"/>
  <c r="BN2492" i="1" s="1"/>
  <c r="BK2494" i="1"/>
  <c r="BL2494" i="1" l="1"/>
  <c r="BM2493" i="1" s="1"/>
  <c r="BN2493" i="1" s="1"/>
  <c r="BK2495" i="1"/>
  <c r="BL2495" i="1" l="1"/>
  <c r="BM2494" i="1" s="1"/>
  <c r="BN2494" i="1" s="1"/>
  <c r="BK2496" i="1"/>
  <c r="BL2496" i="1" l="1"/>
  <c r="BM2495" i="1" s="1"/>
  <c r="BN2495" i="1" s="1"/>
  <c r="BK2497" i="1"/>
  <c r="BL2497" i="1" l="1"/>
  <c r="BM2496" i="1" s="1"/>
  <c r="BN2496" i="1" s="1"/>
  <c r="BK2498" i="1"/>
  <c r="BL2498" i="1" l="1"/>
  <c r="BM2497" i="1" s="1"/>
  <c r="BN2497" i="1" s="1"/>
  <c r="BK2499" i="1"/>
  <c r="BL2499" i="1" l="1"/>
  <c r="BM2498" i="1" s="1"/>
  <c r="BN2498" i="1" s="1"/>
  <c r="BK2500" i="1"/>
  <c r="BL2500" i="1" l="1"/>
  <c r="BM2499" i="1" s="1"/>
  <c r="BN2499" i="1" s="1"/>
  <c r="BK2501" i="1"/>
  <c r="BL2501" i="1" l="1"/>
  <c r="BM2500" i="1" s="1"/>
  <c r="BN2500" i="1" s="1"/>
  <c r="BK2502" i="1"/>
  <c r="BL2502" i="1" l="1"/>
  <c r="BM2501" i="1" s="1"/>
  <c r="BN2501" i="1" s="1"/>
  <c r="BK2503" i="1"/>
  <c r="BL2503" i="1" l="1"/>
  <c r="BM2502" i="1" s="1"/>
  <c r="BN2502" i="1" s="1"/>
  <c r="BK2504" i="1"/>
  <c r="BL2504" i="1" l="1"/>
  <c r="BM2503" i="1" s="1"/>
  <c r="BN2503" i="1" s="1"/>
  <c r="BK2505" i="1"/>
  <c r="BL2505" i="1" l="1"/>
  <c r="BM2504" i="1" s="1"/>
  <c r="BN2504" i="1" s="1"/>
  <c r="BK2506" i="1"/>
  <c r="BL2506" i="1" l="1"/>
  <c r="BM2505" i="1" s="1"/>
  <c r="BN2505" i="1" s="1"/>
  <c r="BK2507" i="1"/>
  <c r="BL2507" i="1" l="1"/>
  <c r="BM2506" i="1" s="1"/>
  <c r="BN2506" i="1" s="1"/>
  <c r="BK2508" i="1"/>
  <c r="BL2508" i="1" l="1"/>
  <c r="BM2507" i="1" s="1"/>
  <c r="BN2507" i="1" s="1"/>
  <c r="BK2509" i="1"/>
  <c r="BL2509" i="1" l="1"/>
  <c r="BM2508" i="1" s="1"/>
  <c r="BN2508" i="1" s="1"/>
  <c r="BK2510" i="1"/>
  <c r="BL2510" i="1" l="1"/>
  <c r="BM2509" i="1" s="1"/>
  <c r="BN2509" i="1" s="1"/>
  <c r="BK2511" i="1"/>
  <c r="BL2511" i="1" l="1"/>
  <c r="BM2510" i="1" s="1"/>
  <c r="BN2510" i="1" s="1"/>
  <c r="BK2512" i="1"/>
  <c r="BL2512" i="1" l="1"/>
  <c r="BM2511" i="1" s="1"/>
  <c r="BN2511" i="1" s="1"/>
  <c r="BK2513" i="1"/>
  <c r="BL2513" i="1" l="1"/>
  <c r="BM2512" i="1" s="1"/>
  <c r="BN2512" i="1" s="1"/>
  <c r="BK2514" i="1"/>
  <c r="BL2514" i="1" l="1"/>
  <c r="BM2513" i="1" s="1"/>
  <c r="BN2513" i="1" s="1"/>
  <c r="BK2515" i="1"/>
  <c r="BL2515" i="1" l="1"/>
  <c r="BM2514" i="1" s="1"/>
  <c r="BN2514" i="1" s="1"/>
  <c r="BK2516" i="1"/>
  <c r="BL2516" i="1" l="1"/>
  <c r="BM2515" i="1" s="1"/>
  <c r="BN2515" i="1" s="1"/>
  <c r="BK2517" i="1"/>
  <c r="BL2517" i="1" l="1"/>
  <c r="BM2516" i="1" s="1"/>
  <c r="BN2516" i="1" s="1"/>
  <c r="BK2518" i="1"/>
  <c r="BL2518" i="1" l="1"/>
  <c r="BM2517" i="1" s="1"/>
  <c r="BN2517" i="1" s="1"/>
  <c r="BK2519" i="1"/>
  <c r="BL2519" i="1" l="1"/>
  <c r="BM2518" i="1" s="1"/>
  <c r="BN2518" i="1" s="1"/>
  <c r="BK2520" i="1"/>
  <c r="BL2520" i="1" l="1"/>
  <c r="BM2519" i="1" s="1"/>
  <c r="BN2519" i="1" s="1"/>
  <c r="BK2521" i="1"/>
  <c r="BL2521" i="1" l="1"/>
  <c r="BM2520" i="1" s="1"/>
  <c r="BN2520" i="1" s="1"/>
  <c r="BK2522" i="1"/>
  <c r="BL2522" i="1" l="1"/>
  <c r="BM2521" i="1" s="1"/>
  <c r="BN2521" i="1" s="1"/>
  <c r="BK2523" i="1"/>
  <c r="BL2523" i="1" l="1"/>
  <c r="BM2522" i="1" s="1"/>
  <c r="BN2522" i="1" s="1"/>
  <c r="BK2524" i="1"/>
  <c r="BL2524" i="1" l="1"/>
  <c r="BM2523" i="1" s="1"/>
  <c r="BN2523" i="1" s="1"/>
  <c r="BK2525" i="1"/>
  <c r="BL2525" i="1" l="1"/>
  <c r="BM2524" i="1" s="1"/>
  <c r="BN2524" i="1" s="1"/>
  <c r="BK2526" i="1"/>
  <c r="BL2526" i="1" l="1"/>
  <c r="BM2525" i="1" s="1"/>
  <c r="BK2527" i="1"/>
  <c r="BN2525" i="1"/>
  <c r="BL2527" i="1" l="1"/>
  <c r="BM2526" i="1" s="1"/>
  <c r="BN2526" i="1" s="1"/>
  <c r="BK2528" i="1"/>
  <c r="BL2528" i="1" l="1"/>
  <c r="BM2527" i="1" s="1"/>
  <c r="BN2527" i="1" s="1"/>
  <c r="BK2529" i="1"/>
  <c r="BL2529" i="1" l="1"/>
  <c r="BM2528" i="1" s="1"/>
  <c r="BN2528" i="1" s="1"/>
  <c r="BK2530" i="1"/>
  <c r="BL2530" i="1" l="1"/>
  <c r="BM2529" i="1" s="1"/>
  <c r="BN2529" i="1" s="1"/>
  <c r="BK2531" i="1"/>
  <c r="BL2531" i="1" l="1"/>
  <c r="BM2530" i="1" s="1"/>
  <c r="BN2530" i="1" s="1"/>
  <c r="BK2532" i="1"/>
  <c r="BL2532" i="1" l="1"/>
  <c r="BM2531" i="1" s="1"/>
  <c r="BN2531" i="1" s="1"/>
  <c r="BK2533" i="1"/>
  <c r="BL2533" i="1" l="1"/>
  <c r="BM2532" i="1" s="1"/>
  <c r="BN2532" i="1" s="1"/>
  <c r="BK2534" i="1"/>
  <c r="BL2534" i="1" l="1"/>
  <c r="BM2533" i="1" s="1"/>
  <c r="BN2533" i="1" s="1"/>
  <c r="BK2535" i="1"/>
  <c r="BL2535" i="1" l="1"/>
  <c r="BM2534" i="1" s="1"/>
  <c r="BN2534" i="1" s="1"/>
  <c r="BK2536" i="1"/>
  <c r="BL2536" i="1" l="1"/>
  <c r="BM2535" i="1" s="1"/>
  <c r="BN2535" i="1" s="1"/>
  <c r="BK2537" i="1"/>
  <c r="BL2537" i="1" l="1"/>
  <c r="BM2536" i="1" s="1"/>
  <c r="BN2536" i="1" s="1"/>
  <c r="BK2538" i="1"/>
  <c r="BL2538" i="1" l="1"/>
  <c r="BM2537" i="1" s="1"/>
  <c r="BN2537" i="1" s="1"/>
  <c r="BK2539" i="1"/>
  <c r="BL2539" i="1" l="1"/>
  <c r="BM2538" i="1" s="1"/>
  <c r="BN2538" i="1" s="1"/>
  <c r="BK2540" i="1"/>
  <c r="BL2540" i="1" l="1"/>
  <c r="BM2539" i="1" s="1"/>
  <c r="BN2539" i="1" s="1"/>
  <c r="BK2541" i="1"/>
  <c r="BL2541" i="1" l="1"/>
  <c r="BM2540" i="1" s="1"/>
  <c r="BN2540" i="1" s="1"/>
  <c r="BK2542" i="1"/>
  <c r="BL2542" i="1" l="1"/>
  <c r="BM2541" i="1" s="1"/>
  <c r="BN2541" i="1" s="1"/>
  <c r="BK2543" i="1"/>
  <c r="BL2543" i="1" l="1"/>
  <c r="BM2542" i="1" s="1"/>
  <c r="BN2542" i="1" s="1"/>
  <c r="BK2544" i="1"/>
  <c r="BL2544" i="1" l="1"/>
  <c r="BM2543" i="1" s="1"/>
  <c r="BN2543" i="1" s="1"/>
  <c r="BK2545" i="1"/>
  <c r="BL2545" i="1" l="1"/>
  <c r="BM2544" i="1" s="1"/>
  <c r="BN2544" i="1" s="1"/>
  <c r="BK2546" i="1"/>
  <c r="BL2546" i="1" l="1"/>
  <c r="BM2545" i="1" s="1"/>
  <c r="BN2545" i="1" s="1"/>
  <c r="BK2547" i="1"/>
  <c r="BL2547" i="1" l="1"/>
  <c r="BM2546" i="1" s="1"/>
  <c r="BN2546" i="1" s="1"/>
  <c r="BK2548" i="1"/>
  <c r="BL2548" i="1" l="1"/>
  <c r="BM2547" i="1" s="1"/>
  <c r="BN2547" i="1" s="1"/>
  <c r="BK2549" i="1"/>
  <c r="BL2549" i="1" l="1"/>
  <c r="BM2548" i="1" s="1"/>
  <c r="BN2548" i="1" s="1"/>
  <c r="BK2550" i="1"/>
  <c r="BL2550" i="1" l="1"/>
  <c r="BM2549" i="1" s="1"/>
  <c r="BN2549" i="1" s="1"/>
  <c r="BK2551" i="1"/>
  <c r="BL2551" i="1" l="1"/>
  <c r="BM2550" i="1" s="1"/>
  <c r="BN2550" i="1" s="1"/>
  <c r="BK2552" i="1"/>
  <c r="BL2552" i="1" l="1"/>
  <c r="BM2551" i="1" s="1"/>
  <c r="BN2551" i="1" s="1"/>
  <c r="BK2553" i="1"/>
  <c r="BL2553" i="1" l="1"/>
  <c r="BM2552" i="1" s="1"/>
  <c r="BN2552" i="1" s="1"/>
  <c r="BK2554" i="1"/>
  <c r="BL2554" i="1" l="1"/>
  <c r="BM2553" i="1" s="1"/>
  <c r="BN2553" i="1" s="1"/>
  <c r="BK2555" i="1"/>
  <c r="BL2555" i="1" l="1"/>
  <c r="BM2554" i="1" s="1"/>
  <c r="BN2554" i="1" s="1"/>
  <c r="BK2556" i="1"/>
  <c r="BL2556" i="1" l="1"/>
  <c r="BM2555" i="1" s="1"/>
  <c r="BN2555" i="1" s="1"/>
  <c r="BK2557" i="1"/>
  <c r="BL2557" i="1" l="1"/>
  <c r="BM2556" i="1" s="1"/>
  <c r="BN2556" i="1" s="1"/>
  <c r="BK2558" i="1"/>
  <c r="BL2558" i="1" l="1"/>
  <c r="BM2557" i="1" s="1"/>
  <c r="BN2557" i="1" s="1"/>
  <c r="BK2559" i="1"/>
  <c r="BL2559" i="1" l="1"/>
  <c r="BM2558" i="1" s="1"/>
  <c r="BN2558" i="1" s="1"/>
  <c r="BK2560" i="1"/>
  <c r="BL2560" i="1" l="1"/>
  <c r="BM2559" i="1" s="1"/>
  <c r="BN2559" i="1" s="1"/>
  <c r="BK2561" i="1"/>
  <c r="BL2561" i="1" l="1"/>
  <c r="BM2560" i="1" s="1"/>
  <c r="BN2560" i="1" s="1"/>
  <c r="BK2562" i="1"/>
  <c r="BL2562" i="1" l="1"/>
  <c r="BM2561" i="1" s="1"/>
  <c r="BN2561" i="1" s="1"/>
  <c r="BK2563" i="1"/>
  <c r="BL2563" i="1" l="1"/>
  <c r="BM2562" i="1" s="1"/>
  <c r="BN2562" i="1" s="1"/>
  <c r="BK2564" i="1"/>
  <c r="BL2564" i="1" l="1"/>
  <c r="BM2563" i="1" s="1"/>
  <c r="BN2563" i="1" s="1"/>
  <c r="BK2565" i="1"/>
  <c r="BL2565" i="1" l="1"/>
  <c r="BM2564" i="1" s="1"/>
  <c r="BN2564" i="1" s="1"/>
  <c r="BK2566" i="1"/>
  <c r="BL2566" i="1" l="1"/>
  <c r="BM2565" i="1" s="1"/>
  <c r="BN2565" i="1" s="1"/>
  <c r="BK2567" i="1"/>
  <c r="BL2567" i="1" l="1"/>
  <c r="BM2566" i="1" s="1"/>
  <c r="BN2566" i="1" s="1"/>
  <c r="BK2568" i="1"/>
  <c r="BL2568" i="1" l="1"/>
  <c r="BM2567" i="1" s="1"/>
  <c r="BN2567" i="1" s="1"/>
  <c r="BK2569" i="1"/>
  <c r="BL2569" i="1" l="1"/>
  <c r="BM2568" i="1" s="1"/>
  <c r="BN2568" i="1" s="1"/>
  <c r="BK2570" i="1"/>
  <c r="BL2570" i="1" l="1"/>
  <c r="BM2569" i="1" s="1"/>
  <c r="BN2569" i="1" s="1"/>
  <c r="BK2571" i="1"/>
  <c r="BL2571" i="1" l="1"/>
  <c r="BM2570" i="1" s="1"/>
  <c r="BN2570" i="1" s="1"/>
  <c r="BK2572" i="1"/>
  <c r="BL2572" i="1" l="1"/>
  <c r="BM2571" i="1" s="1"/>
  <c r="BK2573" i="1"/>
  <c r="BN2571" i="1"/>
  <c r="BL2573" i="1" l="1"/>
  <c r="BM2572" i="1" s="1"/>
  <c r="BN2572" i="1" s="1"/>
  <c r="BK2574" i="1"/>
  <c r="BL2574" i="1" l="1"/>
  <c r="BM2573" i="1" s="1"/>
  <c r="BN2573" i="1" s="1"/>
  <c r="BK2575" i="1"/>
  <c r="BL2575" i="1" l="1"/>
  <c r="BM2574" i="1" s="1"/>
  <c r="BN2574" i="1" s="1"/>
  <c r="BK2576" i="1"/>
  <c r="BL2576" i="1" l="1"/>
  <c r="BM2575" i="1" s="1"/>
  <c r="BN2575" i="1" s="1"/>
  <c r="BK2577" i="1"/>
  <c r="BL2577" i="1" l="1"/>
  <c r="BM2576" i="1" s="1"/>
  <c r="BN2576" i="1" s="1"/>
  <c r="BK2578" i="1"/>
  <c r="BL2578" i="1" l="1"/>
  <c r="BM2577" i="1" s="1"/>
  <c r="BN2577" i="1" s="1"/>
  <c r="BK2579" i="1"/>
  <c r="BL2579" i="1" l="1"/>
  <c r="BM2578" i="1" s="1"/>
  <c r="BN2578" i="1" s="1"/>
  <c r="BK2580" i="1"/>
  <c r="BL2580" i="1" l="1"/>
  <c r="BM2579" i="1" s="1"/>
  <c r="BN2579" i="1" s="1"/>
  <c r="BK2581" i="1"/>
  <c r="BL2581" i="1" l="1"/>
  <c r="BM2580" i="1" s="1"/>
  <c r="BN2580" i="1" s="1"/>
  <c r="BK2582" i="1"/>
  <c r="BL2582" i="1" l="1"/>
  <c r="BM2581" i="1" s="1"/>
  <c r="BN2581" i="1" s="1"/>
  <c r="BK2583" i="1"/>
  <c r="BL2583" i="1" l="1"/>
  <c r="BM2582" i="1" s="1"/>
  <c r="BK2584" i="1"/>
  <c r="BN2582" i="1"/>
  <c r="BL2584" i="1" l="1"/>
  <c r="BM2583" i="1" s="1"/>
  <c r="BN2583" i="1" s="1"/>
  <c r="BK2585" i="1"/>
  <c r="BL2585" i="1" l="1"/>
  <c r="BM2584" i="1" s="1"/>
  <c r="BN2584" i="1" s="1"/>
  <c r="BK2586" i="1"/>
  <c r="BL2586" i="1" l="1"/>
  <c r="BM2585" i="1" s="1"/>
  <c r="BN2585" i="1" s="1"/>
  <c r="BK2587" i="1"/>
  <c r="BL2587" i="1" l="1"/>
  <c r="BM2586" i="1" s="1"/>
  <c r="BN2586" i="1" s="1"/>
  <c r="BK2588" i="1"/>
  <c r="BL2588" i="1" l="1"/>
  <c r="BM2587" i="1" s="1"/>
  <c r="BN2587" i="1" s="1"/>
  <c r="BK2589" i="1"/>
  <c r="BL2589" i="1" l="1"/>
  <c r="BM2588" i="1" s="1"/>
  <c r="BN2588" i="1" s="1"/>
  <c r="BK2590" i="1"/>
  <c r="BL2590" i="1" l="1"/>
  <c r="BM2589" i="1" s="1"/>
  <c r="BN2589" i="1" s="1"/>
  <c r="BK2591" i="1"/>
  <c r="BL2591" i="1" l="1"/>
  <c r="BM2590" i="1" s="1"/>
  <c r="BN2590" i="1" s="1"/>
  <c r="BK2592" i="1"/>
  <c r="BL2592" i="1" l="1"/>
  <c r="BM2591" i="1" s="1"/>
  <c r="BN2591" i="1" s="1"/>
  <c r="BK2593" i="1"/>
  <c r="BL2593" i="1" l="1"/>
  <c r="BM2592" i="1" s="1"/>
  <c r="BN2592" i="1" s="1"/>
  <c r="BK2594" i="1"/>
  <c r="BL2594" i="1" l="1"/>
  <c r="BM2593" i="1" s="1"/>
  <c r="BN2593" i="1" s="1"/>
  <c r="BK2595" i="1"/>
  <c r="BL2595" i="1" l="1"/>
  <c r="BM2594" i="1" s="1"/>
  <c r="BN2594" i="1" s="1"/>
  <c r="BK2596" i="1"/>
  <c r="BL2596" i="1" l="1"/>
  <c r="BM2595" i="1" s="1"/>
  <c r="BN2595" i="1" s="1"/>
  <c r="BK2597" i="1"/>
  <c r="BL2597" i="1" l="1"/>
  <c r="BM2596" i="1" s="1"/>
  <c r="BN2596" i="1" s="1"/>
  <c r="BK2598" i="1"/>
  <c r="BL2598" i="1" l="1"/>
  <c r="BM2597" i="1" s="1"/>
  <c r="BN2597" i="1" s="1"/>
  <c r="BK2599" i="1"/>
  <c r="BL2599" i="1" l="1"/>
  <c r="BM2598" i="1" s="1"/>
  <c r="BN2598" i="1" s="1"/>
  <c r="BK2600" i="1"/>
  <c r="BL2600" i="1" l="1"/>
  <c r="BM2599" i="1" s="1"/>
  <c r="BN2599" i="1" s="1"/>
  <c r="BK2601" i="1"/>
  <c r="BL2601" i="1" l="1"/>
  <c r="BM2600" i="1" s="1"/>
  <c r="BN2600" i="1" s="1"/>
  <c r="BK2602" i="1"/>
  <c r="BL2602" i="1" l="1"/>
  <c r="BM2601" i="1" s="1"/>
  <c r="BN2601" i="1" s="1"/>
  <c r="BK2603" i="1"/>
  <c r="BL2603" i="1" l="1"/>
  <c r="BM2602" i="1" s="1"/>
  <c r="BN2602" i="1" s="1"/>
  <c r="BK2604" i="1"/>
  <c r="BL2604" i="1" l="1"/>
  <c r="BM2603" i="1" s="1"/>
  <c r="BK2605" i="1"/>
  <c r="BN2603" i="1"/>
  <c r="BL2605" i="1" l="1"/>
  <c r="BM2604" i="1" s="1"/>
  <c r="BK2606" i="1"/>
  <c r="BN2604" i="1"/>
  <c r="BL2606" i="1" l="1"/>
  <c r="BM2605" i="1" s="1"/>
  <c r="BK2607" i="1"/>
  <c r="BN2605" i="1"/>
  <c r="BL2607" i="1" l="1"/>
  <c r="BM2606" i="1" s="1"/>
  <c r="BN2606" i="1" s="1"/>
  <c r="BK2608" i="1"/>
  <c r="BL2608" i="1" l="1"/>
  <c r="BM2607" i="1" s="1"/>
  <c r="BN2607" i="1" s="1"/>
  <c r="BK2609" i="1"/>
  <c r="BL2609" i="1" l="1"/>
  <c r="BM2608" i="1" s="1"/>
  <c r="BN2608" i="1" s="1"/>
  <c r="BK2610" i="1"/>
  <c r="BL2610" i="1" l="1"/>
  <c r="BM2609" i="1" s="1"/>
  <c r="BN2609" i="1" s="1"/>
  <c r="BK2611" i="1"/>
  <c r="BL2611" i="1" l="1"/>
  <c r="BM2610" i="1" s="1"/>
  <c r="BN2610" i="1" s="1"/>
  <c r="BK2612" i="1"/>
  <c r="BL2612" i="1" l="1"/>
  <c r="BM2611" i="1" s="1"/>
  <c r="BN2611" i="1" s="1"/>
  <c r="BK2613" i="1"/>
  <c r="BL2613" i="1" l="1"/>
  <c r="BM2612" i="1" s="1"/>
  <c r="BN2612" i="1" s="1"/>
  <c r="BK2614" i="1"/>
  <c r="BL2614" i="1" l="1"/>
  <c r="BM2613" i="1" s="1"/>
  <c r="BN2613" i="1" s="1"/>
  <c r="BK2615" i="1"/>
  <c r="BL2615" i="1" l="1"/>
  <c r="BM2614" i="1" s="1"/>
  <c r="BN2614" i="1" s="1"/>
  <c r="BK2616" i="1"/>
  <c r="BL2616" i="1" l="1"/>
  <c r="BM2615" i="1" s="1"/>
  <c r="BN2615" i="1" s="1"/>
  <c r="BK2617" i="1"/>
  <c r="BL2617" i="1" l="1"/>
  <c r="BM2616" i="1" s="1"/>
  <c r="BN2616" i="1" s="1"/>
  <c r="BK2618" i="1"/>
  <c r="BL2618" i="1" l="1"/>
  <c r="BM2617" i="1" s="1"/>
  <c r="BN2617" i="1" s="1"/>
  <c r="BK2619" i="1"/>
  <c r="BL2619" i="1" l="1"/>
  <c r="BM2618" i="1" s="1"/>
  <c r="BN2618" i="1" s="1"/>
  <c r="BK2620" i="1"/>
  <c r="BL2620" i="1" l="1"/>
  <c r="BM2619" i="1" s="1"/>
  <c r="BN2619" i="1" s="1"/>
  <c r="BK2621" i="1"/>
  <c r="BL2621" i="1" l="1"/>
  <c r="BM2620" i="1" s="1"/>
  <c r="BN2620" i="1" s="1"/>
  <c r="BK2622" i="1"/>
  <c r="BL2622" i="1" l="1"/>
  <c r="BM2621" i="1" s="1"/>
  <c r="BK2623" i="1"/>
  <c r="BN2621" i="1"/>
  <c r="BL2623" i="1" l="1"/>
  <c r="BM2622" i="1" s="1"/>
  <c r="BN2622" i="1" s="1"/>
  <c r="BK2624" i="1"/>
  <c r="BL2624" i="1" l="1"/>
  <c r="BM2623" i="1" s="1"/>
  <c r="BN2623" i="1" s="1"/>
  <c r="BK2625" i="1"/>
  <c r="BL2625" i="1" l="1"/>
  <c r="BM2624" i="1" s="1"/>
  <c r="BN2624" i="1" s="1"/>
  <c r="BK2626" i="1"/>
  <c r="BL2626" i="1" l="1"/>
  <c r="BM2625" i="1" s="1"/>
  <c r="BN2625" i="1" s="1"/>
  <c r="BK2627" i="1"/>
  <c r="BL2627" i="1" l="1"/>
  <c r="BM2626" i="1" s="1"/>
  <c r="BN2626" i="1" s="1"/>
  <c r="BK2628" i="1"/>
  <c r="BL2628" i="1" l="1"/>
  <c r="BM2627" i="1" s="1"/>
  <c r="BN2627" i="1" s="1"/>
  <c r="BK2629" i="1"/>
  <c r="BL2629" i="1" l="1"/>
  <c r="BM2628" i="1" s="1"/>
  <c r="BN2628" i="1" s="1"/>
  <c r="BK2630" i="1"/>
  <c r="BL2630" i="1" l="1"/>
  <c r="BM2629" i="1" s="1"/>
  <c r="BN2629" i="1" s="1"/>
  <c r="BK2631" i="1"/>
  <c r="BL2631" i="1" l="1"/>
  <c r="BM2630" i="1" s="1"/>
  <c r="BN2630" i="1" s="1"/>
  <c r="BK2632" i="1"/>
  <c r="BL2632" i="1" l="1"/>
  <c r="BM2631" i="1" s="1"/>
  <c r="BN2631" i="1" s="1"/>
  <c r="BK2633" i="1"/>
  <c r="BL2633" i="1" l="1"/>
  <c r="BM2632" i="1" s="1"/>
  <c r="BN2632" i="1" s="1"/>
  <c r="BK2634" i="1"/>
  <c r="BL2634" i="1" l="1"/>
  <c r="BM2633" i="1" s="1"/>
  <c r="BN2633" i="1" s="1"/>
  <c r="BK2635" i="1"/>
  <c r="BL2635" i="1" l="1"/>
  <c r="BM2634" i="1" s="1"/>
  <c r="BN2634" i="1" s="1"/>
  <c r="BK2636" i="1"/>
  <c r="BL2636" i="1" l="1"/>
  <c r="BM2635" i="1" s="1"/>
  <c r="BN2635" i="1" s="1"/>
  <c r="BK2637" i="1"/>
  <c r="BL2637" i="1" l="1"/>
  <c r="BM2636" i="1" s="1"/>
  <c r="BN2636" i="1" s="1"/>
  <c r="BK2638" i="1"/>
  <c r="BL2638" i="1" l="1"/>
  <c r="BM2637" i="1" s="1"/>
  <c r="BN2637" i="1" s="1"/>
  <c r="BK2639" i="1"/>
  <c r="BL2639" i="1" l="1"/>
  <c r="BM2638" i="1" s="1"/>
  <c r="BN2638" i="1" s="1"/>
  <c r="BK2640" i="1"/>
  <c r="BL2640" i="1" l="1"/>
  <c r="BM2639" i="1" s="1"/>
  <c r="BN2639" i="1" s="1"/>
  <c r="BK2641" i="1"/>
  <c r="BL2641" i="1" l="1"/>
  <c r="BM2640" i="1" s="1"/>
  <c r="BN2640" i="1" s="1"/>
  <c r="BK2642" i="1"/>
  <c r="BL2642" i="1" l="1"/>
  <c r="BM2641" i="1" s="1"/>
  <c r="BN2641" i="1" s="1"/>
  <c r="BK2643" i="1"/>
  <c r="BL2643" i="1" l="1"/>
  <c r="BM2642" i="1" s="1"/>
  <c r="BN2642" i="1" s="1"/>
  <c r="BK2644" i="1"/>
  <c r="BL2644" i="1" l="1"/>
  <c r="BM2643" i="1" s="1"/>
  <c r="BN2643" i="1" s="1"/>
  <c r="BK2645" i="1"/>
  <c r="BL2645" i="1" l="1"/>
  <c r="BM2644" i="1" s="1"/>
  <c r="BN2644" i="1" s="1"/>
  <c r="BK2646" i="1"/>
  <c r="BL2646" i="1" l="1"/>
  <c r="BM2645" i="1" s="1"/>
  <c r="BN2645" i="1" s="1"/>
  <c r="BK2647" i="1"/>
  <c r="BL2647" i="1" l="1"/>
  <c r="BM2646" i="1" s="1"/>
  <c r="BN2646" i="1" s="1"/>
  <c r="BK2648" i="1"/>
  <c r="BL2648" i="1" l="1"/>
  <c r="BM2647" i="1" s="1"/>
  <c r="BK2649" i="1"/>
  <c r="BN2647" i="1"/>
  <c r="BL2649" i="1" l="1"/>
  <c r="BM2648" i="1" s="1"/>
  <c r="BN2648" i="1" s="1"/>
  <c r="BK2650" i="1"/>
  <c r="BL2650" i="1" l="1"/>
  <c r="BM2649" i="1" s="1"/>
  <c r="BN2649" i="1" s="1"/>
  <c r="BK2651" i="1"/>
  <c r="BL2651" i="1" l="1"/>
  <c r="BM2650" i="1" s="1"/>
  <c r="BN2650" i="1" s="1"/>
  <c r="BK2652" i="1"/>
  <c r="BL2652" i="1" l="1"/>
  <c r="BM2651" i="1" s="1"/>
  <c r="BN2651" i="1" s="1"/>
  <c r="BK2653" i="1"/>
  <c r="BL2653" i="1" l="1"/>
  <c r="BM2652" i="1" s="1"/>
  <c r="BN2652" i="1" s="1"/>
  <c r="BK2654" i="1"/>
  <c r="BL2654" i="1" l="1"/>
  <c r="BM2653" i="1" s="1"/>
  <c r="BN2653" i="1" s="1"/>
  <c r="BK2655" i="1"/>
  <c r="BL2655" i="1" l="1"/>
  <c r="BM2654" i="1" s="1"/>
  <c r="BN2654" i="1" s="1"/>
  <c r="BK2656" i="1"/>
  <c r="BL2656" i="1" l="1"/>
  <c r="BM2655" i="1" s="1"/>
  <c r="BN2655" i="1" s="1"/>
  <c r="BK2657" i="1"/>
  <c r="BL2657" i="1" l="1"/>
  <c r="BM2656" i="1" s="1"/>
  <c r="BN2656" i="1" s="1"/>
  <c r="BK2658" i="1"/>
  <c r="BL2658" i="1" l="1"/>
  <c r="BM2657" i="1" s="1"/>
  <c r="BN2657" i="1" s="1"/>
  <c r="BK2659" i="1"/>
  <c r="BL2659" i="1" l="1"/>
  <c r="BM2658" i="1" s="1"/>
  <c r="BN2658" i="1" s="1"/>
  <c r="BK2660" i="1"/>
  <c r="BL2660" i="1" l="1"/>
  <c r="BM2659" i="1" s="1"/>
  <c r="BN2659" i="1" s="1"/>
  <c r="BK2661" i="1"/>
  <c r="BL2661" i="1" l="1"/>
  <c r="BM2660" i="1" s="1"/>
  <c r="BN2660" i="1" s="1"/>
  <c r="BK2662" i="1"/>
  <c r="BL2662" i="1" l="1"/>
  <c r="BM2661" i="1" s="1"/>
  <c r="BN2661" i="1" s="1"/>
  <c r="BK2663" i="1"/>
  <c r="BL2663" i="1" l="1"/>
  <c r="BM2662" i="1" s="1"/>
  <c r="BN2662" i="1" s="1"/>
  <c r="BK2664" i="1"/>
  <c r="BL2664" i="1" l="1"/>
  <c r="BM2663" i="1" s="1"/>
  <c r="BN2663" i="1" s="1"/>
  <c r="BK2665" i="1"/>
  <c r="BL2665" i="1" l="1"/>
  <c r="BM2664" i="1" s="1"/>
  <c r="BN2664" i="1" s="1"/>
  <c r="BK2666" i="1"/>
  <c r="BL2666" i="1" l="1"/>
  <c r="BM2665" i="1" s="1"/>
  <c r="BN2665" i="1" s="1"/>
  <c r="BK2667" i="1"/>
  <c r="BL2667" i="1" l="1"/>
  <c r="BM2666" i="1" s="1"/>
  <c r="BN2666" i="1" s="1"/>
  <c r="BK2668" i="1"/>
  <c r="BL2668" i="1" l="1"/>
  <c r="BM2667" i="1" s="1"/>
  <c r="BN2667" i="1" s="1"/>
  <c r="BK2669" i="1"/>
  <c r="BL2669" i="1" l="1"/>
  <c r="BM2668" i="1" s="1"/>
  <c r="BN2668" i="1" s="1"/>
  <c r="BK2670" i="1"/>
  <c r="BL2670" i="1" l="1"/>
  <c r="BM2669" i="1" s="1"/>
  <c r="BN2669" i="1" s="1"/>
  <c r="BK2671" i="1"/>
  <c r="BL2671" i="1" l="1"/>
  <c r="BM2670" i="1" s="1"/>
  <c r="BN2670" i="1" s="1"/>
  <c r="BK2672" i="1"/>
  <c r="BL2672" i="1" l="1"/>
  <c r="BM2671" i="1" s="1"/>
  <c r="BN2671" i="1" s="1"/>
  <c r="BK2673" i="1"/>
  <c r="BL2673" i="1" l="1"/>
  <c r="BM2672" i="1" s="1"/>
  <c r="BN2672" i="1" s="1"/>
  <c r="BK2674" i="1"/>
  <c r="BL2674" i="1" l="1"/>
  <c r="BM2673" i="1" s="1"/>
  <c r="BN2673" i="1" s="1"/>
  <c r="BK2675" i="1"/>
  <c r="BL2675" i="1" l="1"/>
  <c r="BM2674" i="1" s="1"/>
  <c r="BK2676" i="1"/>
  <c r="BN2674" i="1"/>
  <c r="BL2676" i="1" l="1"/>
  <c r="BM2675" i="1" s="1"/>
  <c r="BK2677" i="1"/>
  <c r="BN2675" i="1"/>
  <c r="BL2677" i="1" l="1"/>
  <c r="BM2676" i="1" s="1"/>
  <c r="BN2676" i="1" s="1"/>
  <c r="BK2678" i="1"/>
  <c r="BL2678" i="1" l="1"/>
  <c r="BM2677" i="1" s="1"/>
  <c r="BK2679" i="1"/>
  <c r="BN2677" i="1"/>
  <c r="BL2679" i="1" l="1"/>
  <c r="BM2678" i="1" s="1"/>
  <c r="BN2678" i="1" s="1"/>
  <c r="BK2680" i="1"/>
  <c r="BL2680" i="1" l="1"/>
  <c r="BM2679" i="1" s="1"/>
  <c r="BN2679" i="1" s="1"/>
  <c r="BK2681" i="1"/>
  <c r="BL2681" i="1" l="1"/>
  <c r="BM2680" i="1" s="1"/>
  <c r="BN2680" i="1" s="1"/>
  <c r="BK2682" i="1"/>
  <c r="BL2682" i="1" l="1"/>
  <c r="BM2681" i="1" s="1"/>
  <c r="BN2681" i="1" s="1"/>
  <c r="BK2683" i="1"/>
  <c r="BL2683" i="1" l="1"/>
  <c r="BM2682" i="1" s="1"/>
  <c r="BN2682" i="1" s="1"/>
  <c r="BK2684" i="1"/>
  <c r="BL2684" i="1" l="1"/>
  <c r="BM2683" i="1" s="1"/>
  <c r="BN2683" i="1" s="1"/>
  <c r="BK2685" i="1"/>
  <c r="BL2685" i="1" l="1"/>
  <c r="BM2684" i="1" s="1"/>
  <c r="BN2684" i="1" s="1"/>
  <c r="BK2686" i="1"/>
  <c r="BL2686" i="1" l="1"/>
  <c r="BM2685" i="1" s="1"/>
  <c r="BN2685" i="1" s="1"/>
  <c r="BK2687" i="1"/>
  <c r="BL2687" i="1" l="1"/>
  <c r="BM2686" i="1" s="1"/>
  <c r="BN2686" i="1" s="1"/>
  <c r="BK2688" i="1"/>
  <c r="BL2688" i="1" l="1"/>
  <c r="BM2687" i="1" s="1"/>
  <c r="BK2689" i="1"/>
  <c r="BN2687" i="1"/>
  <c r="BL2689" i="1" l="1"/>
  <c r="BM2688" i="1" s="1"/>
  <c r="BN2688" i="1" s="1"/>
  <c r="BK2690" i="1"/>
  <c r="BL2690" i="1" l="1"/>
  <c r="BM2689" i="1" s="1"/>
  <c r="BN2689" i="1" s="1"/>
  <c r="BK2691" i="1"/>
  <c r="BL2691" i="1" l="1"/>
  <c r="BM2690" i="1" s="1"/>
  <c r="BN2690" i="1" s="1"/>
  <c r="BK2692" i="1"/>
  <c r="BL2692" i="1" l="1"/>
  <c r="BM2691" i="1" s="1"/>
  <c r="BN2691" i="1" s="1"/>
  <c r="BK2693" i="1"/>
  <c r="BL2693" i="1" l="1"/>
  <c r="BM2692" i="1" s="1"/>
  <c r="BN2692" i="1" s="1"/>
  <c r="BK2694" i="1"/>
  <c r="BL2694" i="1" l="1"/>
  <c r="BM2693" i="1" s="1"/>
  <c r="BN2693" i="1" s="1"/>
  <c r="BK2695" i="1"/>
  <c r="BL2695" i="1" l="1"/>
  <c r="BM2694" i="1" s="1"/>
  <c r="BK2696" i="1"/>
  <c r="BN2694" i="1"/>
  <c r="BL2696" i="1" l="1"/>
  <c r="BM2695" i="1" s="1"/>
  <c r="BN2695" i="1" s="1"/>
  <c r="BK2697" i="1"/>
  <c r="BL2697" i="1" l="1"/>
  <c r="BM2696" i="1" s="1"/>
  <c r="BN2696" i="1" s="1"/>
  <c r="BK2698" i="1"/>
  <c r="BL2698" i="1" l="1"/>
  <c r="BM2697" i="1" s="1"/>
  <c r="BK2699" i="1"/>
  <c r="BN2697" i="1"/>
  <c r="BL2699" i="1" l="1"/>
  <c r="BM2698" i="1" s="1"/>
  <c r="BN2698" i="1" s="1"/>
  <c r="BK2700" i="1"/>
  <c r="BL2700" i="1" l="1"/>
  <c r="BM2699" i="1" s="1"/>
  <c r="BN2699" i="1" s="1"/>
  <c r="BK2701" i="1"/>
  <c r="BL2701" i="1" l="1"/>
  <c r="BM2700" i="1" s="1"/>
  <c r="BN2700" i="1" s="1"/>
  <c r="BK2702" i="1"/>
  <c r="BL2702" i="1" l="1"/>
  <c r="BM2701" i="1" s="1"/>
  <c r="BN2701" i="1" s="1"/>
  <c r="BK2703" i="1"/>
  <c r="BL2703" i="1" l="1"/>
  <c r="BM2702" i="1" s="1"/>
  <c r="BN2702" i="1" s="1"/>
  <c r="BK2704" i="1"/>
  <c r="BL2704" i="1" l="1"/>
  <c r="BM2703" i="1" s="1"/>
  <c r="BN2703" i="1" s="1"/>
  <c r="BK2705" i="1"/>
  <c r="BL2705" i="1" l="1"/>
  <c r="BM2704" i="1" s="1"/>
  <c r="BN2704" i="1" s="1"/>
  <c r="BK2706" i="1"/>
  <c r="BL2706" i="1" l="1"/>
  <c r="BM2705" i="1" s="1"/>
  <c r="BN2705" i="1" s="1"/>
  <c r="BK2707" i="1"/>
  <c r="BL2707" i="1" l="1"/>
  <c r="BM2706" i="1" s="1"/>
  <c r="BN2706" i="1" s="1"/>
  <c r="BK2708" i="1"/>
  <c r="BL2708" i="1" l="1"/>
  <c r="BM2707" i="1" s="1"/>
  <c r="BN2707" i="1" s="1"/>
  <c r="BK2709" i="1"/>
  <c r="BL2709" i="1" l="1"/>
  <c r="BM2708" i="1" s="1"/>
  <c r="BN2708" i="1" s="1"/>
  <c r="BK2710" i="1"/>
  <c r="BL2710" i="1" l="1"/>
  <c r="BM2709" i="1" s="1"/>
  <c r="BN2709" i="1" s="1"/>
  <c r="BK2711" i="1"/>
  <c r="BL2711" i="1" l="1"/>
  <c r="BM2710" i="1" s="1"/>
  <c r="BN2710" i="1" s="1"/>
  <c r="BK2712" i="1"/>
  <c r="BL2712" i="1" l="1"/>
  <c r="BM2711" i="1" s="1"/>
  <c r="BN2711" i="1" s="1"/>
  <c r="BK2713" i="1"/>
  <c r="BL2713" i="1" l="1"/>
  <c r="BM2712" i="1" s="1"/>
  <c r="BN2712" i="1" s="1"/>
  <c r="BK2714" i="1"/>
  <c r="BL2714" i="1" l="1"/>
  <c r="BM2713" i="1" s="1"/>
  <c r="BN2713" i="1" s="1"/>
  <c r="BK2715" i="1"/>
  <c r="BL2715" i="1" l="1"/>
  <c r="BM2714" i="1" s="1"/>
  <c r="BN2714" i="1" s="1"/>
  <c r="BK2716" i="1"/>
  <c r="BL2716" i="1" l="1"/>
  <c r="BM2715" i="1" s="1"/>
  <c r="BN2715" i="1" s="1"/>
  <c r="BK2717" i="1"/>
  <c r="BL2717" i="1" l="1"/>
  <c r="BM2716" i="1" s="1"/>
  <c r="BK2718" i="1"/>
  <c r="BN2716" i="1"/>
  <c r="BL2718" i="1" l="1"/>
  <c r="BM2717" i="1" s="1"/>
  <c r="BN2717" i="1" s="1"/>
  <c r="BK2719" i="1"/>
  <c r="BL2719" i="1" l="1"/>
  <c r="BM2718" i="1" s="1"/>
  <c r="BN2718" i="1" s="1"/>
  <c r="BK2720" i="1"/>
  <c r="BL2720" i="1" l="1"/>
  <c r="BM2719" i="1" s="1"/>
  <c r="BN2719" i="1" s="1"/>
  <c r="BK2721" i="1"/>
  <c r="BL2721" i="1" l="1"/>
  <c r="BM2720" i="1" s="1"/>
  <c r="BN2720" i="1" s="1"/>
  <c r="BK2722" i="1"/>
  <c r="BL2722" i="1" l="1"/>
  <c r="BM2721" i="1" s="1"/>
  <c r="BN2721" i="1" s="1"/>
  <c r="BK2723" i="1"/>
  <c r="BL2723" i="1" l="1"/>
  <c r="BM2722" i="1" s="1"/>
  <c r="BN2722" i="1" s="1"/>
  <c r="BK2724" i="1"/>
  <c r="BL2724" i="1" l="1"/>
  <c r="BM2723" i="1" s="1"/>
  <c r="BK2725" i="1"/>
  <c r="BN2723" i="1"/>
  <c r="BL2725" i="1" l="1"/>
  <c r="BM2724" i="1" s="1"/>
  <c r="BN2724" i="1" s="1"/>
  <c r="BK2726" i="1"/>
  <c r="BL2726" i="1" l="1"/>
  <c r="BM2725" i="1" s="1"/>
  <c r="BN2725" i="1" s="1"/>
  <c r="BK2727" i="1"/>
  <c r="BL2727" i="1" l="1"/>
  <c r="BM2726" i="1" s="1"/>
  <c r="BN2726" i="1" s="1"/>
  <c r="BK2728" i="1"/>
  <c r="BL2728" i="1" l="1"/>
  <c r="BM2727" i="1" s="1"/>
  <c r="BN2727" i="1" s="1"/>
  <c r="BK2729" i="1"/>
  <c r="BL2729" i="1" l="1"/>
  <c r="BM2728" i="1" s="1"/>
  <c r="BN2728" i="1" s="1"/>
  <c r="BK2730" i="1"/>
  <c r="BL2730" i="1" l="1"/>
  <c r="BM2729" i="1" s="1"/>
  <c r="BN2729" i="1" s="1"/>
  <c r="BK2731" i="1"/>
  <c r="BL2731" i="1" l="1"/>
  <c r="BM2730" i="1" s="1"/>
  <c r="BN2730" i="1" s="1"/>
  <c r="BK2732" i="1"/>
  <c r="BL2732" i="1" l="1"/>
  <c r="BM2731" i="1" s="1"/>
  <c r="BN2731" i="1" s="1"/>
  <c r="BK2733" i="1"/>
  <c r="BL2733" i="1" l="1"/>
  <c r="BM2732" i="1" s="1"/>
  <c r="BN2732" i="1" s="1"/>
  <c r="BK2734" i="1"/>
  <c r="BL2734" i="1" l="1"/>
  <c r="BM2733" i="1" s="1"/>
  <c r="BN2733" i="1" s="1"/>
  <c r="BK2735" i="1"/>
  <c r="BL2735" i="1" l="1"/>
  <c r="BM2734" i="1" s="1"/>
  <c r="BN2734" i="1" s="1"/>
  <c r="BK2736" i="1"/>
  <c r="BL2736" i="1" l="1"/>
  <c r="BM2735" i="1" s="1"/>
  <c r="BN2735" i="1" s="1"/>
  <c r="BK2737" i="1"/>
  <c r="BL2737" i="1" l="1"/>
  <c r="BM2736" i="1" s="1"/>
  <c r="BN2736" i="1" s="1"/>
  <c r="BK2738" i="1"/>
  <c r="BL2738" i="1" l="1"/>
  <c r="BM2737" i="1" s="1"/>
  <c r="BN2737" i="1" s="1"/>
  <c r="BK2739" i="1"/>
  <c r="BL2739" i="1" l="1"/>
  <c r="BM2738" i="1" s="1"/>
  <c r="BN2738" i="1" s="1"/>
  <c r="BK2740" i="1"/>
  <c r="BL2740" i="1" l="1"/>
  <c r="BM2739" i="1" s="1"/>
  <c r="BN2739" i="1" s="1"/>
  <c r="BK2741" i="1"/>
  <c r="BL2741" i="1" l="1"/>
  <c r="BM2740" i="1" s="1"/>
  <c r="BN2740" i="1" s="1"/>
  <c r="BK2742" i="1"/>
  <c r="BL2742" i="1" l="1"/>
  <c r="BM2741" i="1" s="1"/>
  <c r="BN2741" i="1" s="1"/>
  <c r="BK2743" i="1"/>
  <c r="BL2743" i="1" l="1"/>
  <c r="BM2742" i="1" s="1"/>
  <c r="BN2742" i="1" s="1"/>
  <c r="BK2744" i="1"/>
  <c r="BL2744" i="1" l="1"/>
  <c r="BM2743" i="1" s="1"/>
  <c r="BN2743" i="1" s="1"/>
  <c r="BK2745" i="1"/>
  <c r="BL2745" i="1" l="1"/>
  <c r="BM2744" i="1" s="1"/>
  <c r="BN2744" i="1" s="1"/>
  <c r="BK2746" i="1"/>
  <c r="BL2746" i="1" l="1"/>
  <c r="BM2745" i="1" s="1"/>
  <c r="BN2745" i="1" s="1"/>
  <c r="BK2747" i="1"/>
  <c r="BL2747" i="1" l="1"/>
  <c r="BM2746" i="1" s="1"/>
  <c r="BN2746" i="1" s="1"/>
  <c r="BK2748" i="1"/>
  <c r="BL2748" i="1" l="1"/>
  <c r="BM2747" i="1" s="1"/>
  <c r="BN2747" i="1" s="1"/>
  <c r="BK2749" i="1"/>
  <c r="BL2749" i="1" l="1"/>
  <c r="BM2748" i="1" s="1"/>
  <c r="BN2748" i="1" s="1"/>
  <c r="BK2750" i="1"/>
  <c r="BL2750" i="1" l="1"/>
  <c r="BM2749" i="1" s="1"/>
  <c r="BN2749" i="1" s="1"/>
  <c r="BK2751" i="1"/>
  <c r="BL2751" i="1" l="1"/>
  <c r="BM2750" i="1" s="1"/>
  <c r="BN2750" i="1" s="1"/>
  <c r="BK2752" i="1"/>
  <c r="BL2752" i="1" l="1"/>
  <c r="BM2751" i="1" s="1"/>
  <c r="BN2751" i="1" s="1"/>
  <c r="BK2753" i="1"/>
  <c r="BL2753" i="1" l="1"/>
  <c r="BM2752" i="1" s="1"/>
  <c r="BN2752" i="1" s="1"/>
  <c r="BK2754" i="1"/>
  <c r="BL2754" i="1" l="1"/>
  <c r="BM2753" i="1" s="1"/>
  <c r="BN2753" i="1" s="1"/>
  <c r="BK2755" i="1"/>
  <c r="BL2755" i="1" l="1"/>
  <c r="BM2754" i="1" s="1"/>
  <c r="BN2754" i="1" s="1"/>
  <c r="BK2756" i="1"/>
  <c r="BL2756" i="1" l="1"/>
  <c r="BM2755" i="1" s="1"/>
  <c r="BN2755" i="1" s="1"/>
  <c r="BK2757" i="1"/>
  <c r="BL2757" i="1" l="1"/>
  <c r="BM2756" i="1" s="1"/>
  <c r="BN2756" i="1" s="1"/>
  <c r="BK2758" i="1"/>
  <c r="BL2758" i="1" l="1"/>
  <c r="BM2757" i="1" s="1"/>
  <c r="BN2757" i="1" s="1"/>
  <c r="BK2759" i="1"/>
  <c r="BL2759" i="1" l="1"/>
  <c r="BM2758" i="1" s="1"/>
  <c r="BN2758" i="1" s="1"/>
  <c r="BK2760" i="1"/>
  <c r="BL2760" i="1" l="1"/>
  <c r="BM2759" i="1" s="1"/>
  <c r="BN2759" i="1" s="1"/>
  <c r="BK2761" i="1"/>
  <c r="BL2761" i="1" l="1"/>
  <c r="BM2760" i="1" s="1"/>
  <c r="BN2760" i="1" s="1"/>
  <c r="BK2762" i="1"/>
  <c r="BL2762" i="1" l="1"/>
  <c r="BM2761" i="1" s="1"/>
  <c r="BN2761" i="1" s="1"/>
  <c r="BK2763" i="1"/>
  <c r="BL2763" i="1" l="1"/>
  <c r="BM2762" i="1" s="1"/>
  <c r="BN2762" i="1" s="1"/>
  <c r="BK2764" i="1"/>
  <c r="BL2764" i="1" l="1"/>
  <c r="BM2763" i="1" s="1"/>
  <c r="BN2763" i="1" s="1"/>
  <c r="BK2765" i="1"/>
  <c r="BL2765" i="1" l="1"/>
  <c r="BM2764" i="1" s="1"/>
  <c r="BN2764" i="1" s="1"/>
  <c r="BK2766" i="1"/>
  <c r="BL2766" i="1" l="1"/>
  <c r="BM2765" i="1" s="1"/>
  <c r="BN2765" i="1" s="1"/>
  <c r="BK2767" i="1"/>
  <c r="BL2767" i="1" l="1"/>
  <c r="BM2766" i="1" s="1"/>
  <c r="BN2766" i="1" s="1"/>
  <c r="BK2768" i="1"/>
  <c r="BL2768" i="1" l="1"/>
  <c r="BM2767" i="1" s="1"/>
  <c r="BN2767" i="1" s="1"/>
  <c r="BK2769" i="1"/>
  <c r="BL2769" i="1" l="1"/>
  <c r="BM2768" i="1" s="1"/>
  <c r="BN2768" i="1" s="1"/>
  <c r="BK2770" i="1"/>
  <c r="BL2770" i="1" l="1"/>
  <c r="BM2769" i="1" s="1"/>
  <c r="BN2769" i="1" s="1"/>
  <c r="BK2771" i="1"/>
  <c r="BL2771" i="1" l="1"/>
  <c r="BM2770" i="1" s="1"/>
  <c r="BN2770" i="1" s="1"/>
  <c r="BK2772" i="1"/>
  <c r="BL2772" i="1" l="1"/>
  <c r="BM2771" i="1" s="1"/>
  <c r="BN2771" i="1" s="1"/>
  <c r="BK2773" i="1"/>
  <c r="BL2773" i="1" l="1"/>
  <c r="BM2772" i="1" s="1"/>
  <c r="BN2772" i="1" s="1"/>
  <c r="BK2774" i="1"/>
  <c r="BL2774" i="1" l="1"/>
  <c r="BM2773" i="1" s="1"/>
  <c r="BN2773" i="1" s="1"/>
  <c r="BK2775" i="1"/>
  <c r="BL2775" i="1" l="1"/>
  <c r="BM2774" i="1" s="1"/>
  <c r="BN2774" i="1" s="1"/>
  <c r="BK2776" i="1"/>
  <c r="BL2776" i="1" l="1"/>
  <c r="BM2775" i="1" s="1"/>
  <c r="BN2775" i="1" s="1"/>
  <c r="BK2777" i="1"/>
  <c r="BL2777" i="1" l="1"/>
  <c r="BM2776" i="1" s="1"/>
  <c r="BN2776" i="1" s="1"/>
  <c r="BK2778" i="1"/>
  <c r="BL2778" i="1" l="1"/>
  <c r="BM2777" i="1" s="1"/>
  <c r="BN2777" i="1" s="1"/>
  <c r="BK2779" i="1"/>
  <c r="BL2779" i="1" l="1"/>
  <c r="BM2778" i="1" s="1"/>
  <c r="BN2778" i="1" s="1"/>
  <c r="BK2780" i="1"/>
  <c r="BL2780" i="1" l="1"/>
  <c r="BM2779" i="1" s="1"/>
  <c r="BN2779" i="1" s="1"/>
  <c r="BK2781" i="1"/>
  <c r="BL2781" i="1" l="1"/>
  <c r="BM2780" i="1" s="1"/>
  <c r="BN2780" i="1" s="1"/>
  <c r="BK2782" i="1"/>
  <c r="BL2782" i="1" l="1"/>
  <c r="BM2781" i="1" s="1"/>
  <c r="BN2781" i="1" s="1"/>
  <c r="BK2783" i="1"/>
  <c r="BL2783" i="1" l="1"/>
  <c r="BM2782" i="1" s="1"/>
  <c r="BN2782" i="1" s="1"/>
  <c r="BK2784" i="1"/>
  <c r="BL2784" i="1" l="1"/>
  <c r="BM2783" i="1" s="1"/>
  <c r="BN2783" i="1" s="1"/>
  <c r="BK2785" i="1"/>
  <c r="BL2785" i="1" l="1"/>
  <c r="BM2784" i="1" s="1"/>
  <c r="BN2784" i="1" s="1"/>
  <c r="BK2786" i="1"/>
  <c r="BL2786" i="1" l="1"/>
  <c r="BM2785" i="1" s="1"/>
  <c r="BN2785" i="1" s="1"/>
  <c r="BK2787" i="1"/>
  <c r="BL2787" i="1" l="1"/>
  <c r="BM2786" i="1" s="1"/>
  <c r="BN2786" i="1" s="1"/>
  <c r="BK2788" i="1"/>
  <c r="BL2788" i="1" l="1"/>
  <c r="BM2787" i="1" s="1"/>
  <c r="BN2787" i="1" s="1"/>
  <c r="BK2789" i="1"/>
  <c r="BL2789" i="1" l="1"/>
  <c r="BM2788" i="1" s="1"/>
  <c r="BN2788" i="1" s="1"/>
  <c r="BK2790" i="1"/>
  <c r="BL2790" i="1" l="1"/>
  <c r="BM2789" i="1" s="1"/>
  <c r="BN2789" i="1" s="1"/>
  <c r="BK2791" i="1"/>
  <c r="BL2791" i="1" l="1"/>
  <c r="BM2790" i="1" s="1"/>
  <c r="BN2790" i="1" s="1"/>
  <c r="BK2792" i="1"/>
  <c r="BL2792" i="1" l="1"/>
  <c r="BM2791" i="1" s="1"/>
  <c r="BN2791" i="1" s="1"/>
  <c r="BK2793" i="1"/>
  <c r="BL2793" i="1" l="1"/>
  <c r="BM2792" i="1" s="1"/>
  <c r="BN2792" i="1" s="1"/>
  <c r="BK2794" i="1"/>
  <c r="BL2794" i="1" l="1"/>
  <c r="BM2793" i="1" s="1"/>
  <c r="BN2793" i="1" s="1"/>
  <c r="BK2795" i="1"/>
  <c r="BL2795" i="1" l="1"/>
  <c r="BM2794" i="1" s="1"/>
  <c r="BN2794" i="1" s="1"/>
  <c r="BK2796" i="1"/>
  <c r="BL2796" i="1" l="1"/>
  <c r="BM2795" i="1" s="1"/>
  <c r="BN2795" i="1" s="1"/>
  <c r="BK2797" i="1"/>
  <c r="BL2797" i="1" l="1"/>
  <c r="BM2796" i="1" s="1"/>
  <c r="BN2796" i="1" s="1"/>
  <c r="BK2798" i="1"/>
  <c r="BL2798" i="1" l="1"/>
  <c r="BM2797" i="1" s="1"/>
  <c r="BN2797" i="1" s="1"/>
  <c r="BK2799" i="1"/>
  <c r="BL2799" i="1" l="1"/>
  <c r="BM2798" i="1" s="1"/>
  <c r="BN2798" i="1" s="1"/>
  <c r="BK2800" i="1"/>
  <c r="BL2800" i="1" l="1"/>
  <c r="BM2799" i="1" s="1"/>
  <c r="BN2799" i="1" s="1"/>
  <c r="BK2801" i="1"/>
  <c r="BL2801" i="1" l="1"/>
  <c r="BM2800" i="1" s="1"/>
  <c r="BN2800" i="1" s="1"/>
  <c r="BK2802" i="1"/>
  <c r="BL2802" i="1" l="1"/>
  <c r="BM2801" i="1" s="1"/>
  <c r="BN2801" i="1" s="1"/>
  <c r="BK2803" i="1"/>
  <c r="BL2803" i="1" l="1"/>
  <c r="BM2802" i="1" s="1"/>
  <c r="BN2802" i="1" s="1"/>
  <c r="BK2804" i="1"/>
  <c r="BL2804" i="1" l="1"/>
  <c r="BM2803" i="1" s="1"/>
  <c r="BN2803" i="1" s="1"/>
  <c r="BK2805" i="1"/>
  <c r="BL2805" i="1" l="1"/>
  <c r="BM2804" i="1" s="1"/>
  <c r="BN2804" i="1" s="1"/>
  <c r="BK2806" i="1"/>
  <c r="BL2806" i="1" l="1"/>
  <c r="BM2805" i="1" s="1"/>
  <c r="BN2805" i="1" s="1"/>
  <c r="BK2807" i="1"/>
  <c r="BL2807" i="1" l="1"/>
  <c r="BM2806" i="1" s="1"/>
  <c r="BN2806" i="1" s="1"/>
  <c r="BK2808" i="1"/>
  <c r="BL2808" i="1" l="1"/>
  <c r="BM2807" i="1" s="1"/>
  <c r="BN2807" i="1" s="1"/>
  <c r="BK2809" i="1"/>
  <c r="BL2809" i="1" l="1"/>
  <c r="BM2808" i="1" s="1"/>
  <c r="BN2808" i="1" s="1"/>
  <c r="BK2810" i="1"/>
  <c r="BL2810" i="1" l="1"/>
  <c r="BM2809" i="1" s="1"/>
  <c r="BN2809" i="1" s="1"/>
  <c r="BK2811" i="1"/>
  <c r="BL2811" i="1" l="1"/>
  <c r="BM2810" i="1" s="1"/>
  <c r="BN2810" i="1" s="1"/>
  <c r="BK2812" i="1"/>
  <c r="BL2812" i="1" l="1"/>
  <c r="BM2811" i="1" s="1"/>
  <c r="BN2811" i="1" s="1"/>
  <c r="BK2813" i="1"/>
  <c r="BL2813" i="1" l="1"/>
  <c r="BM2812" i="1" s="1"/>
  <c r="BN2812" i="1" s="1"/>
  <c r="BK2814" i="1"/>
  <c r="BL2814" i="1" l="1"/>
  <c r="BM2813" i="1" s="1"/>
  <c r="BN2813" i="1" s="1"/>
  <c r="BK2815" i="1"/>
  <c r="BL2815" i="1" l="1"/>
  <c r="BM2814" i="1" s="1"/>
  <c r="BN2814" i="1" s="1"/>
  <c r="BK2816" i="1"/>
  <c r="BL2816" i="1" l="1"/>
  <c r="BM2815" i="1" s="1"/>
  <c r="BN2815" i="1" s="1"/>
  <c r="BK2817" i="1"/>
  <c r="BL2817" i="1" l="1"/>
  <c r="BM2816" i="1" s="1"/>
  <c r="BN2816" i="1" s="1"/>
  <c r="BK2818" i="1"/>
  <c r="BL2818" i="1" l="1"/>
  <c r="BM2817" i="1" s="1"/>
  <c r="BN2817" i="1" s="1"/>
  <c r="BK2819" i="1"/>
  <c r="BL2819" i="1" l="1"/>
  <c r="BM2818" i="1" s="1"/>
  <c r="BN2818" i="1" s="1"/>
  <c r="BK2820" i="1"/>
  <c r="BL2820" i="1" l="1"/>
  <c r="BM2819" i="1" s="1"/>
  <c r="BN2819" i="1" s="1"/>
  <c r="BK2821" i="1"/>
  <c r="BL2821" i="1" l="1"/>
  <c r="BM2820" i="1" s="1"/>
  <c r="BN2820" i="1" s="1"/>
  <c r="BK2822" i="1"/>
  <c r="BL2822" i="1" l="1"/>
  <c r="BM2821" i="1" s="1"/>
  <c r="BN2821" i="1" s="1"/>
  <c r="BK2823" i="1"/>
  <c r="BL2823" i="1" l="1"/>
  <c r="BM2822" i="1" s="1"/>
  <c r="BN2822" i="1" s="1"/>
  <c r="BK2824" i="1"/>
  <c r="BL2824" i="1" l="1"/>
  <c r="BM2823" i="1" s="1"/>
  <c r="BN2823" i="1" s="1"/>
  <c r="BK2825" i="1"/>
  <c r="BL2825" i="1" l="1"/>
  <c r="BM2824" i="1" s="1"/>
  <c r="BN2824" i="1" s="1"/>
  <c r="BK2826" i="1"/>
  <c r="BL2826" i="1" l="1"/>
  <c r="BM2825" i="1" s="1"/>
  <c r="BN2825" i="1" s="1"/>
  <c r="BK2827" i="1"/>
  <c r="BL2827" i="1" l="1"/>
  <c r="BM2826" i="1" s="1"/>
  <c r="BN2826" i="1" s="1"/>
  <c r="BK2828" i="1"/>
  <c r="BL2828" i="1" l="1"/>
  <c r="BM2827" i="1" s="1"/>
  <c r="BN2827" i="1" s="1"/>
  <c r="BK2829" i="1"/>
  <c r="BL2829" i="1" l="1"/>
  <c r="BM2828" i="1" s="1"/>
  <c r="BN2828" i="1" s="1"/>
  <c r="BK2830" i="1"/>
  <c r="BL2830" i="1" l="1"/>
  <c r="BM2829" i="1" s="1"/>
  <c r="BN2829" i="1" s="1"/>
  <c r="BK2831" i="1"/>
  <c r="BL2831" i="1" l="1"/>
  <c r="BM2830" i="1" s="1"/>
  <c r="BN2830" i="1" s="1"/>
  <c r="BK2832" i="1"/>
  <c r="BL2832" i="1" l="1"/>
  <c r="BM2831" i="1" s="1"/>
  <c r="BN2831" i="1" s="1"/>
  <c r="BK2833" i="1"/>
  <c r="BL2833" i="1" l="1"/>
  <c r="BM2832" i="1" s="1"/>
  <c r="BN2832" i="1" s="1"/>
  <c r="BK2834" i="1"/>
  <c r="BL2834" i="1" l="1"/>
  <c r="BM2833" i="1" s="1"/>
  <c r="BN2833" i="1" s="1"/>
  <c r="BK2835" i="1"/>
  <c r="BL2835" i="1" l="1"/>
  <c r="BM2834" i="1" s="1"/>
  <c r="BN2834" i="1" s="1"/>
  <c r="BK2836" i="1"/>
  <c r="BL2836" i="1" l="1"/>
  <c r="BM2835" i="1" s="1"/>
  <c r="BN2835" i="1" s="1"/>
  <c r="BK2837" i="1"/>
  <c r="BL2837" i="1" l="1"/>
  <c r="BM2836" i="1" s="1"/>
  <c r="BN2836" i="1" s="1"/>
  <c r="BK2838" i="1"/>
  <c r="BL2838" i="1" l="1"/>
  <c r="BM2837" i="1" s="1"/>
  <c r="BN2837" i="1" s="1"/>
  <c r="BK2839" i="1"/>
  <c r="BL2839" i="1" l="1"/>
  <c r="BM2838" i="1" s="1"/>
  <c r="BN2838" i="1" s="1"/>
  <c r="BK2840" i="1"/>
  <c r="BL2840" i="1" l="1"/>
  <c r="BM2839" i="1" s="1"/>
  <c r="BK2841" i="1"/>
  <c r="BN2839" i="1"/>
  <c r="BL2841" i="1" l="1"/>
  <c r="BM2840" i="1" s="1"/>
  <c r="BN2840" i="1" s="1"/>
  <c r="BK2842" i="1"/>
  <c r="BL2842" i="1" l="1"/>
  <c r="BM2841" i="1" s="1"/>
  <c r="BN2841" i="1" s="1"/>
  <c r="BK2843" i="1"/>
  <c r="BL2843" i="1" l="1"/>
  <c r="BM2842" i="1" s="1"/>
  <c r="BN2842" i="1" s="1"/>
  <c r="BK2844" i="1"/>
  <c r="BL2844" i="1" l="1"/>
  <c r="BM2843" i="1" s="1"/>
  <c r="BN2843" i="1" s="1"/>
  <c r="BK2845" i="1"/>
  <c r="BL2845" i="1" l="1"/>
  <c r="BM2844" i="1" s="1"/>
  <c r="BN2844" i="1" s="1"/>
  <c r="BK2846" i="1"/>
  <c r="BL2846" i="1" l="1"/>
  <c r="BM2845" i="1" s="1"/>
  <c r="BN2845" i="1" s="1"/>
  <c r="BK2847" i="1"/>
  <c r="BL2847" i="1" l="1"/>
  <c r="BM2846" i="1" s="1"/>
  <c r="BN2846" i="1" s="1"/>
  <c r="BK2848" i="1"/>
  <c r="BL2848" i="1" l="1"/>
  <c r="BM2847" i="1" s="1"/>
  <c r="BN2847" i="1" s="1"/>
  <c r="BK2849" i="1"/>
  <c r="BL2849" i="1" l="1"/>
  <c r="BM2848" i="1" s="1"/>
  <c r="BN2848" i="1" s="1"/>
  <c r="BK2850" i="1"/>
  <c r="BL2850" i="1" l="1"/>
  <c r="BM2849" i="1" s="1"/>
  <c r="BN2849" i="1" s="1"/>
  <c r="BK2851" i="1"/>
  <c r="BL2851" i="1" l="1"/>
  <c r="BM2850" i="1" s="1"/>
  <c r="BN2850" i="1" s="1"/>
  <c r="BK2852" i="1"/>
  <c r="BL2852" i="1" l="1"/>
  <c r="BM2851" i="1" s="1"/>
  <c r="BN2851" i="1" s="1"/>
  <c r="BK2853" i="1"/>
  <c r="BL2853" i="1" l="1"/>
  <c r="BM2852" i="1" s="1"/>
  <c r="BN2852" i="1" s="1"/>
  <c r="BK2854" i="1"/>
  <c r="BL2854" i="1" l="1"/>
  <c r="BM2853" i="1" s="1"/>
  <c r="BN2853" i="1" s="1"/>
  <c r="BK2855" i="1"/>
  <c r="BL2855" i="1" l="1"/>
  <c r="BM2854" i="1" s="1"/>
  <c r="BN2854" i="1" s="1"/>
  <c r="BK2856" i="1"/>
  <c r="BL2856" i="1" l="1"/>
  <c r="BM2855" i="1" s="1"/>
  <c r="BN2855" i="1" s="1"/>
  <c r="BK2857" i="1"/>
  <c r="BL2857" i="1" l="1"/>
  <c r="BM2856" i="1" s="1"/>
  <c r="BN2856" i="1" s="1"/>
  <c r="BK2858" i="1"/>
  <c r="BL2858" i="1" l="1"/>
  <c r="BM2857" i="1" s="1"/>
  <c r="BN2857" i="1" s="1"/>
  <c r="BK2859" i="1"/>
  <c r="BL2859" i="1" l="1"/>
  <c r="BM2858" i="1" s="1"/>
  <c r="BN2858" i="1" s="1"/>
  <c r="BK2860" i="1"/>
  <c r="BL2860" i="1" l="1"/>
  <c r="BM2859" i="1" s="1"/>
  <c r="BN2859" i="1" s="1"/>
  <c r="BK2861" i="1"/>
  <c r="BL2861" i="1" l="1"/>
  <c r="BM2860" i="1" s="1"/>
  <c r="BN2860" i="1" s="1"/>
  <c r="BK2862" i="1"/>
  <c r="BL2862" i="1" l="1"/>
  <c r="BM2861" i="1" s="1"/>
  <c r="BN2861" i="1" s="1"/>
  <c r="BK2863" i="1"/>
  <c r="BL2863" i="1" l="1"/>
  <c r="BM2862" i="1" s="1"/>
  <c r="BN2862" i="1" s="1"/>
  <c r="BK2864" i="1"/>
  <c r="BL2864" i="1" l="1"/>
  <c r="BM2863" i="1" s="1"/>
  <c r="BN2863" i="1" s="1"/>
  <c r="BK2865" i="1"/>
  <c r="BL2865" i="1" l="1"/>
  <c r="BM2864" i="1" s="1"/>
  <c r="BN2864" i="1" s="1"/>
  <c r="BK2866" i="1"/>
  <c r="BL2866" i="1" l="1"/>
  <c r="BM2865" i="1" s="1"/>
  <c r="BN2865" i="1" s="1"/>
  <c r="BK2867" i="1"/>
  <c r="BL2867" i="1" l="1"/>
  <c r="BM2866" i="1" s="1"/>
  <c r="BN2866" i="1" s="1"/>
  <c r="BK2868" i="1"/>
  <c r="BL2868" i="1" l="1"/>
  <c r="BM2867" i="1" s="1"/>
  <c r="BN2867" i="1" s="1"/>
  <c r="BK2869" i="1"/>
  <c r="BL2869" i="1" l="1"/>
  <c r="BM2868" i="1" s="1"/>
  <c r="BN2868" i="1" s="1"/>
  <c r="BK2870" i="1"/>
  <c r="BL2870" i="1" l="1"/>
  <c r="BM2869" i="1" s="1"/>
  <c r="BN2869" i="1" s="1"/>
  <c r="BK2871" i="1"/>
  <c r="BL2871" i="1" l="1"/>
  <c r="BM2870" i="1" s="1"/>
  <c r="BN2870" i="1" s="1"/>
  <c r="BK2872" i="1"/>
  <c r="BL2872" i="1" l="1"/>
  <c r="BM2871" i="1" s="1"/>
  <c r="BN2871" i="1" s="1"/>
  <c r="BK2873" i="1"/>
  <c r="BL2873" i="1" l="1"/>
  <c r="BM2872" i="1" s="1"/>
  <c r="BN2872" i="1" s="1"/>
  <c r="BK2874" i="1"/>
  <c r="BL2874" i="1" l="1"/>
  <c r="BM2873" i="1" s="1"/>
  <c r="BN2873" i="1" s="1"/>
  <c r="BK2875" i="1"/>
  <c r="BL2875" i="1" l="1"/>
  <c r="BM2874" i="1" s="1"/>
  <c r="BN2874" i="1" s="1"/>
  <c r="BK2876" i="1"/>
  <c r="BL2876" i="1" l="1"/>
  <c r="BM2875" i="1" s="1"/>
  <c r="BN2875" i="1" s="1"/>
  <c r="BK2877" i="1"/>
  <c r="BL2877" i="1" l="1"/>
  <c r="BM2876" i="1" s="1"/>
  <c r="BN2876" i="1" s="1"/>
  <c r="BK2878" i="1"/>
  <c r="BL2878" i="1" l="1"/>
  <c r="BM2877" i="1" s="1"/>
  <c r="BN2877" i="1" s="1"/>
  <c r="BK2879" i="1"/>
  <c r="BL2879" i="1" l="1"/>
  <c r="BM2878" i="1" s="1"/>
  <c r="BN2878" i="1" s="1"/>
  <c r="BK2880" i="1"/>
  <c r="BL2880" i="1" l="1"/>
  <c r="BM2879" i="1" s="1"/>
  <c r="BN2879" i="1" s="1"/>
  <c r="BK2881" i="1"/>
  <c r="BL2881" i="1" l="1"/>
  <c r="BM2880" i="1" s="1"/>
  <c r="BN2880" i="1" s="1"/>
  <c r="BK2882" i="1"/>
  <c r="BL2882" i="1" l="1"/>
  <c r="BM2881" i="1" s="1"/>
  <c r="BN2881" i="1" s="1"/>
  <c r="BK2883" i="1"/>
  <c r="BL2883" i="1" l="1"/>
  <c r="BM2882" i="1" s="1"/>
  <c r="BN2882" i="1" s="1"/>
  <c r="BK2884" i="1"/>
  <c r="BL2884" i="1" l="1"/>
  <c r="BM2883" i="1" s="1"/>
  <c r="BN2883" i="1" s="1"/>
  <c r="BK2885" i="1"/>
  <c r="BL2885" i="1" l="1"/>
  <c r="BM2884" i="1" s="1"/>
  <c r="BN2884" i="1" s="1"/>
  <c r="BK2886" i="1"/>
  <c r="BL2886" i="1" l="1"/>
  <c r="BM2885" i="1" s="1"/>
  <c r="BN2885" i="1" s="1"/>
  <c r="BK2887" i="1"/>
  <c r="BL2887" i="1" l="1"/>
  <c r="BM2886" i="1" s="1"/>
  <c r="BN2886" i="1" s="1"/>
  <c r="BK2888" i="1"/>
  <c r="BL2888" i="1" l="1"/>
  <c r="BM2887" i="1" s="1"/>
  <c r="BN2887" i="1" s="1"/>
  <c r="BK2889" i="1"/>
  <c r="BL2889" i="1" l="1"/>
  <c r="BM2888" i="1" s="1"/>
  <c r="BN2888" i="1" s="1"/>
  <c r="BK2890" i="1"/>
  <c r="BL2890" i="1" l="1"/>
  <c r="BM2889" i="1" s="1"/>
  <c r="BN2889" i="1" s="1"/>
  <c r="BK2891" i="1"/>
  <c r="BL2891" i="1" l="1"/>
  <c r="BM2890" i="1" s="1"/>
  <c r="BN2890" i="1" s="1"/>
  <c r="BK2892" i="1"/>
  <c r="BL2892" i="1" l="1"/>
  <c r="BM2891" i="1" s="1"/>
  <c r="BN2891" i="1" s="1"/>
  <c r="BK2893" i="1"/>
  <c r="BL2893" i="1" l="1"/>
  <c r="BM2892" i="1" s="1"/>
  <c r="BN2892" i="1" s="1"/>
  <c r="BK2894" i="1"/>
  <c r="BL2894" i="1" l="1"/>
  <c r="BM2893" i="1" s="1"/>
  <c r="BN2893" i="1" s="1"/>
  <c r="BK2895" i="1"/>
  <c r="BL2895" i="1" l="1"/>
  <c r="BM2894" i="1" s="1"/>
  <c r="BN2894" i="1" s="1"/>
  <c r="BK2896" i="1"/>
  <c r="BL2896" i="1" l="1"/>
  <c r="BM2895" i="1" s="1"/>
  <c r="BN2895" i="1" s="1"/>
  <c r="BK2897" i="1"/>
  <c r="BL2897" i="1" l="1"/>
  <c r="BM2896" i="1" s="1"/>
  <c r="BN2896" i="1" s="1"/>
  <c r="BK2898" i="1"/>
  <c r="BL2898" i="1" l="1"/>
  <c r="BM2897" i="1" s="1"/>
  <c r="BN2897" i="1" s="1"/>
  <c r="BK2899" i="1"/>
  <c r="BL2899" i="1" l="1"/>
  <c r="BM2898" i="1" s="1"/>
  <c r="BN2898" i="1" s="1"/>
  <c r="BK2900" i="1"/>
  <c r="BL2900" i="1" l="1"/>
  <c r="BM2899" i="1" s="1"/>
  <c r="BN2899" i="1" s="1"/>
  <c r="BK2901" i="1"/>
  <c r="BL2901" i="1" l="1"/>
  <c r="BM2900" i="1" s="1"/>
  <c r="BN2900" i="1" s="1"/>
  <c r="BK2902" i="1"/>
  <c r="BL2902" i="1" l="1"/>
  <c r="BM2901" i="1" s="1"/>
  <c r="BN2901" i="1" s="1"/>
  <c r="BK2903" i="1"/>
  <c r="BL2903" i="1" l="1"/>
  <c r="BM2902" i="1" s="1"/>
  <c r="BN2902" i="1" s="1"/>
  <c r="BK2904" i="1"/>
  <c r="BL2904" i="1" l="1"/>
  <c r="BM2903" i="1" s="1"/>
  <c r="BN2903" i="1" s="1"/>
  <c r="BK2905" i="1"/>
  <c r="BL2905" i="1" l="1"/>
  <c r="BM2904" i="1" s="1"/>
  <c r="BN2904" i="1" s="1"/>
  <c r="BK2906" i="1"/>
  <c r="BL2906" i="1" l="1"/>
  <c r="BM2905" i="1" s="1"/>
  <c r="BN2905" i="1" s="1"/>
  <c r="BK2907" i="1"/>
  <c r="BL2907" i="1" l="1"/>
  <c r="BM2906" i="1" s="1"/>
  <c r="BN2906" i="1" s="1"/>
  <c r="BK2908" i="1"/>
  <c r="BL2908" i="1" l="1"/>
  <c r="BM2907" i="1" s="1"/>
  <c r="BN2907" i="1" s="1"/>
  <c r="BK2909" i="1"/>
  <c r="BL2909" i="1" l="1"/>
  <c r="BM2908" i="1" s="1"/>
  <c r="BN2908" i="1" s="1"/>
  <c r="BK2910" i="1"/>
  <c r="BL2910" i="1" l="1"/>
  <c r="BM2909" i="1" s="1"/>
  <c r="BN2909" i="1" s="1"/>
  <c r="BK2911" i="1"/>
  <c r="BL2911" i="1" l="1"/>
  <c r="BM2910" i="1" s="1"/>
  <c r="BN2910" i="1" s="1"/>
  <c r="BK2912" i="1"/>
  <c r="BL2912" i="1" l="1"/>
  <c r="BM2911" i="1" s="1"/>
  <c r="BN2911" i="1" s="1"/>
  <c r="BK2913" i="1"/>
  <c r="BL2913" i="1" l="1"/>
  <c r="BM2912" i="1" s="1"/>
  <c r="BN2912" i="1" s="1"/>
  <c r="BK2914" i="1"/>
  <c r="BL2914" i="1" l="1"/>
  <c r="BM2913" i="1" s="1"/>
  <c r="BN2913" i="1" s="1"/>
  <c r="BK2915" i="1"/>
  <c r="BL2915" i="1" l="1"/>
  <c r="BM2914" i="1" s="1"/>
  <c r="BN2914" i="1" s="1"/>
  <c r="BK2916" i="1"/>
  <c r="BL2916" i="1" l="1"/>
  <c r="BM2915" i="1" s="1"/>
  <c r="BN2915" i="1" s="1"/>
  <c r="BK2917" i="1"/>
  <c r="BL2917" i="1" l="1"/>
  <c r="BM2916" i="1" s="1"/>
  <c r="BN2916" i="1" s="1"/>
  <c r="BK2918" i="1"/>
  <c r="BL2918" i="1" l="1"/>
  <c r="BM2917" i="1" s="1"/>
  <c r="BN2917" i="1" s="1"/>
  <c r="BK2919" i="1"/>
  <c r="BL2919" i="1" l="1"/>
  <c r="BM2918" i="1" s="1"/>
  <c r="BN2918" i="1" s="1"/>
  <c r="BK2920" i="1"/>
  <c r="BL2920" i="1" l="1"/>
  <c r="BM2919" i="1" s="1"/>
  <c r="BN2919" i="1" s="1"/>
  <c r="BK2921" i="1"/>
  <c r="BL2921" i="1" l="1"/>
  <c r="BM2920" i="1" s="1"/>
  <c r="BN2920" i="1" s="1"/>
  <c r="BK2922" i="1"/>
  <c r="BL2922" i="1" l="1"/>
  <c r="BM2921" i="1" s="1"/>
  <c r="BN2921" i="1" s="1"/>
  <c r="BK2923" i="1"/>
  <c r="BK2924" i="1" l="1"/>
  <c r="BL2923" i="1"/>
  <c r="BM2922" i="1" s="1"/>
  <c r="BN2922" i="1" s="1"/>
  <c r="BL2924" i="1" l="1"/>
  <c r="BK2925" i="1"/>
  <c r="BL2925" i="1" l="1"/>
  <c r="BM2924" i="1" s="1"/>
  <c r="BN2924" i="1" s="1"/>
  <c r="BK2926" i="1"/>
  <c r="BM2923" i="1"/>
  <c r="BN2923" i="1" s="1"/>
  <c r="BL2926" i="1" l="1"/>
  <c r="BM2925" i="1" s="1"/>
  <c r="BN2925" i="1" s="1"/>
  <c r="BK2927" i="1"/>
  <c r="BL2927" i="1" l="1"/>
  <c r="BM2926" i="1" s="1"/>
  <c r="BN2926" i="1" s="1"/>
  <c r="BK2928" i="1"/>
  <c r="BL2928" i="1" l="1"/>
  <c r="BM2927" i="1" s="1"/>
  <c r="BN2927" i="1" s="1"/>
  <c r="BK2929" i="1"/>
  <c r="BL2929" i="1" l="1"/>
  <c r="BM2928" i="1" s="1"/>
  <c r="BN2928" i="1" s="1"/>
  <c r="BK2930" i="1"/>
  <c r="BL2930" i="1" l="1"/>
  <c r="BM2929" i="1" s="1"/>
  <c r="BN2929" i="1" s="1"/>
  <c r="BK2931" i="1"/>
  <c r="BL2931" i="1" l="1"/>
  <c r="BM2930" i="1" s="1"/>
  <c r="BN2930" i="1" s="1"/>
  <c r="BK2932" i="1"/>
  <c r="BL2932" i="1" l="1"/>
  <c r="BM2931" i="1" s="1"/>
  <c r="BN2931" i="1" s="1"/>
  <c r="BK2933" i="1"/>
  <c r="BL2933" i="1" l="1"/>
  <c r="BM2932" i="1" s="1"/>
  <c r="BN2932" i="1" s="1"/>
  <c r="BK2934" i="1"/>
  <c r="BL2934" i="1" l="1"/>
  <c r="BM2933" i="1" s="1"/>
  <c r="BN2933" i="1" s="1"/>
  <c r="BK2935" i="1"/>
  <c r="BL2935" i="1" l="1"/>
  <c r="BM2934" i="1" s="1"/>
  <c r="BN2934" i="1" s="1"/>
  <c r="BK2936" i="1"/>
  <c r="BL2936" i="1" l="1"/>
  <c r="BM2935" i="1" s="1"/>
  <c r="BN2935" i="1" s="1"/>
  <c r="BK2937" i="1"/>
  <c r="BL2937" i="1" l="1"/>
  <c r="BM2936" i="1" s="1"/>
  <c r="BN2936" i="1" s="1"/>
  <c r="BK2938" i="1"/>
  <c r="BL2938" i="1" l="1"/>
  <c r="BM2937" i="1" s="1"/>
  <c r="BK2939" i="1"/>
  <c r="BN2937" i="1"/>
  <c r="BL2939" i="1" l="1"/>
  <c r="BM2938" i="1" s="1"/>
  <c r="BN2938" i="1" s="1"/>
  <c r="BK2940" i="1"/>
  <c r="BL2940" i="1" l="1"/>
  <c r="BM2939" i="1" s="1"/>
  <c r="BN2939" i="1" s="1"/>
  <c r="BK2941" i="1"/>
  <c r="BL2941" i="1" l="1"/>
  <c r="BM2940" i="1" s="1"/>
  <c r="BN2940" i="1" s="1"/>
  <c r="BK2942" i="1"/>
  <c r="BL2942" i="1" l="1"/>
  <c r="BM2941" i="1" s="1"/>
  <c r="BN2941" i="1" s="1"/>
  <c r="BK2943" i="1"/>
  <c r="BL2943" i="1" l="1"/>
  <c r="BM2942" i="1" s="1"/>
  <c r="BN2942" i="1" s="1"/>
  <c r="BK2944" i="1"/>
  <c r="BL2944" i="1" l="1"/>
  <c r="BM2943" i="1" s="1"/>
  <c r="BN2943" i="1" s="1"/>
  <c r="BK2945" i="1"/>
  <c r="BL2945" i="1" l="1"/>
  <c r="BM2944" i="1" s="1"/>
  <c r="BN2944" i="1" s="1"/>
  <c r="BK2946" i="1"/>
  <c r="BL2946" i="1" l="1"/>
  <c r="BM2945" i="1" s="1"/>
  <c r="BN2945" i="1" s="1"/>
  <c r="BK2947" i="1"/>
  <c r="BL2947" i="1" l="1"/>
  <c r="BM2946" i="1" s="1"/>
  <c r="BN2946" i="1" s="1"/>
  <c r="BK2948" i="1"/>
  <c r="BL2948" i="1" l="1"/>
  <c r="BM2947" i="1" s="1"/>
  <c r="BN2947" i="1" s="1"/>
  <c r="BK2949" i="1"/>
  <c r="BL2949" i="1" l="1"/>
  <c r="BM2948" i="1" s="1"/>
  <c r="BN2948" i="1" s="1"/>
  <c r="BK2950" i="1"/>
  <c r="BL2950" i="1" l="1"/>
  <c r="BM2949" i="1" s="1"/>
  <c r="BN2949" i="1" s="1"/>
  <c r="BK2951" i="1"/>
  <c r="BL2951" i="1" l="1"/>
  <c r="BM2950" i="1" s="1"/>
  <c r="BN2950" i="1" s="1"/>
  <c r="BK2952" i="1"/>
  <c r="BL2952" i="1" l="1"/>
  <c r="BM2951" i="1" s="1"/>
  <c r="BN2951" i="1" s="1"/>
  <c r="BK2953" i="1"/>
  <c r="BL2953" i="1" l="1"/>
  <c r="BM2952" i="1" s="1"/>
  <c r="BN2952" i="1" s="1"/>
  <c r="BK2954" i="1"/>
  <c r="BL2954" i="1" l="1"/>
  <c r="BM2953" i="1" s="1"/>
  <c r="BN2953" i="1" s="1"/>
  <c r="BK2955" i="1"/>
  <c r="BL2955" i="1" l="1"/>
  <c r="BM2954" i="1" s="1"/>
  <c r="BN2954" i="1" s="1"/>
  <c r="BK2956" i="1"/>
  <c r="BL2956" i="1" l="1"/>
  <c r="BM2955" i="1" s="1"/>
  <c r="BN2955" i="1" s="1"/>
  <c r="BK2957" i="1"/>
  <c r="BL2957" i="1" l="1"/>
  <c r="BM2956" i="1" s="1"/>
  <c r="BN2956" i="1" s="1"/>
  <c r="BK2958" i="1"/>
  <c r="BL2958" i="1" l="1"/>
  <c r="BM2957" i="1" s="1"/>
  <c r="BN2957" i="1" s="1"/>
  <c r="BK2959" i="1"/>
  <c r="BL2959" i="1" l="1"/>
  <c r="BM2958" i="1" s="1"/>
  <c r="BN2958" i="1" s="1"/>
  <c r="BK2960" i="1"/>
  <c r="BL2960" i="1" l="1"/>
  <c r="BM2959" i="1" s="1"/>
  <c r="BN2959" i="1" s="1"/>
  <c r="BK2961" i="1"/>
  <c r="BL2961" i="1" l="1"/>
  <c r="BM2960" i="1" s="1"/>
  <c r="BN2960" i="1" s="1"/>
  <c r="BK2962" i="1"/>
  <c r="BL2962" i="1" l="1"/>
  <c r="BM2961" i="1" s="1"/>
  <c r="BN2961" i="1" s="1"/>
  <c r="BK2963" i="1"/>
  <c r="BL2963" i="1" l="1"/>
  <c r="BM2962" i="1" s="1"/>
  <c r="BN2962" i="1" s="1"/>
  <c r="BK2964" i="1"/>
  <c r="BL2964" i="1" l="1"/>
  <c r="BM2963" i="1" s="1"/>
  <c r="BN2963" i="1" s="1"/>
  <c r="BK2965" i="1"/>
  <c r="BL2965" i="1" l="1"/>
  <c r="BM2964" i="1" s="1"/>
  <c r="BN2964" i="1" s="1"/>
  <c r="BK2966" i="1"/>
  <c r="BL2966" i="1" l="1"/>
  <c r="BM2965" i="1" s="1"/>
  <c r="BN2965" i="1" s="1"/>
  <c r="BK2967" i="1"/>
  <c r="BL2967" i="1" l="1"/>
  <c r="BM2966" i="1" s="1"/>
  <c r="BN2966" i="1" s="1"/>
  <c r="BK2968" i="1"/>
  <c r="BL2968" i="1" l="1"/>
  <c r="BM2967" i="1" s="1"/>
  <c r="BN2967" i="1" s="1"/>
  <c r="BK2969" i="1"/>
  <c r="BL2969" i="1" l="1"/>
  <c r="BM2968" i="1" s="1"/>
  <c r="BN2968" i="1" s="1"/>
  <c r="BK2970" i="1"/>
  <c r="BL2970" i="1" l="1"/>
  <c r="BM2969" i="1" s="1"/>
  <c r="BN2969" i="1" s="1"/>
  <c r="BK2971" i="1"/>
  <c r="BL2971" i="1" l="1"/>
  <c r="BM2970" i="1" s="1"/>
  <c r="BN2970" i="1" s="1"/>
  <c r="BK2972" i="1"/>
  <c r="BL2972" i="1" l="1"/>
  <c r="BM2971" i="1" s="1"/>
  <c r="BN2971" i="1" s="1"/>
  <c r="BK2973" i="1"/>
  <c r="BL2973" i="1" l="1"/>
  <c r="BM2972" i="1" s="1"/>
  <c r="BN2972" i="1" s="1"/>
  <c r="BK2974" i="1"/>
  <c r="BK2975" i="1" l="1"/>
  <c r="BL2974" i="1"/>
  <c r="BM2973" i="1" s="1"/>
  <c r="BN2973" i="1" s="1"/>
  <c r="BL2975" i="1" l="1"/>
  <c r="BK2976" i="1"/>
  <c r="BL2976" i="1" l="1"/>
  <c r="BM2975" i="1" s="1"/>
  <c r="BN2975" i="1" s="1"/>
  <c r="BK2977" i="1"/>
  <c r="BM2974" i="1"/>
  <c r="BN2974" i="1" s="1"/>
  <c r="BL2977" i="1" l="1"/>
  <c r="BM2976" i="1" s="1"/>
  <c r="BN2976" i="1" s="1"/>
  <c r="BK2978" i="1"/>
  <c r="BL2978" i="1" l="1"/>
  <c r="BM2977" i="1" s="1"/>
  <c r="BN2977" i="1" s="1"/>
  <c r="BK2979" i="1"/>
  <c r="BL2979" i="1" l="1"/>
  <c r="BM2978" i="1" s="1"/>
  <c r="BN2978" i="1" s="1"/>
  <c r="BK2980" i="1"/>
  <c r="BK2981" i="1" l="1"/>
  <c r="BL2980" i="1"/>
  <c r="BM2979" i="1" s="1"/>
  <c r="BN2979" i="1" s="1"/>
  <c r="BL2981" i="1" l="1"/>
  <c r="BK2982" i="1"/>
  <c r="BK2983" i="1" l="1"/>
  <c r="BL2982" i="1"/>
  <c r="BM2981" i="1" s="1"/>
  <c r="BN2981" i="1" s="1"/>
  <c r="BM2980" i="1"/>
  <c r="BN2980" i="1" s="1"/>
  <c r="BL2983" i="1" l="1"/>
  <c r="BK2984" i="1"/>
  <c r="BL2984" i="1" l="1"/>
  <c r="BM2983" i="1" s="1"/>
  <c r="BN2983" i="1" s="1"/>
  <c r="BK2985" i="1"/>
  <c r="BM2982" i="1"/>
  <c r="BN2982" i="1" s="1"/>
  <c r="BL2985" i="1" l="1"/>
  <c r="BM2984" i="1" s="1"/>
  <c r="BN2984" i="1" s="1"/>
  <c r="BK2986" i="1"/>
  <c r="BK2987" i="1" l="1"/>
  <c r="BL2986" i="1"/>
  <c r="BM2985" i="1" s="1"/>
  <c r="BN2985" i="1" s="1"/>
  <c r="BL2987" i="1" l="1"/>
  <c r="BK2988" i="1"/>
  <c r="BL2988" i="1" l="1"/>
  <c r="BM2987" i="1" s="1"/>
  <c r="BN2987" i="1" s="1"/>
  <c r="BK2989" i="1"/>
  <c r="BM2986" i="1"/>
  <c r="BN2986" i="1" s="1"/>
  <c r="BL2989" i="1" l="1"/>
  <c r="BM2988" i="1" s="1"/>
  <c r="BN2988" i="1" s="1"/>
  <c r="BK2990" i="1"/>
  <c r="BL2990" i="1" l="1"/>
  <c r="BM2989" i="1" s="1"/>
  <c r="BN2989" i="1" s="1"/>
  <c r="BK2991" i="1"/>
  <c r="BL2991" i="1" l="1"/>
  <c r="BM2990" i="1" s="1"/>
  <c r="BN2990" i="1" s="1"/>
  <c r="BK2992" i="1"/>
  <c r="BL2992" i="1" l="1"/>
  <c r="BM2991" i="1" s="1"/>
  <c r="BN2991" i="1" s="1"/>
  <c r="BK2993" i="1"/>
  <c r="BL2993" i="1" l="1"/>
  <c r="BM2992" i="1" s="1"/>
  <c r="BN2992" i="1" s="1"/>
  <c r="BK2994" i="1"/>
  <c r="BL2994" i="1" l="1"/>
  <c r="BM2993" i="1" s="1"/>
  <c r="BN2993" i="1" s="1"/>
  <c r="BK2995" i="1"/>
  <c r="BL2995" i="1" l="1"/>
  <c r="BM2994" i="1" s="1"/>
  <c r="BN2994" i="1" s="1"/>
  <c r="BK2996" i="1"/>
  <c r="BL2996" i="1" l="1"/>
  <c r="BM2995" i="1" s="1"/>
  <c r="BN2995" i="1" s="1"/>
  <c r="BK2997" i="1"/>
  <c r="BL2997" i="1" l="1"/>
  <c r="BM2996" i="1" s="1"/>
  <c r="BN2996" i="1" s="1"/>
  <c r="BK2998" i="1"/>
  <c r="BL2998" i="1" l="1"/>
  <c r="BM2997" i="1" s="1"/>
  <c r="BN2997" i="1" s="1"/>
  <c r="BK2999" i="1"/>
  <c r="BL2999" i="1" l="1"/>
  <c r="BM2998" i="1" s="1"/>
  <c r="BN2998" i="1" s="1"/>
  <c r="BK3000" i="1"/>
  <c r="BL3000" i="1" l="1"/>
  <c r="BM2999" i="1" s="1"/>
  <c r="BN2999" i="1" s="1"/>
  <c r="BK3001" i="1"/>
  <c r="BL3001" i="1" l="1"/>
  <c r="BM3000" i="1" s="1"/>
  <c r="BN3000" i="1" s="1"/>
  <c r="BK3002" i="1"/>
  <c r="BL3002" i="1" l="1"/>
  <c r="BM3001" i="1" s="1"/>
  <c r="BN3001" i="1" s="1"/>
  <c r="BK3003" i="1"/>
  <c r="BL3003" i="1" l="1"/>
  <c r="BM3002" i="1" s="1"/>
  <c r="BN3002" i="1" s="1"/>
  <c r="BK3004" i="1"/>
  <c r="BL3004" i="1" l="1"/>
  <c r="BM3003" i="1" s="1"/>
  <c r="BN3003" i="1" s="1"/>
  <c r="BK3005" i="1"/>
  <c r="BL3005" i="1" l="1"/>
  <c r="BM3004" i="1" s="1"/>
  <c r="BN3004" i="1" s="1"/>
  <c r="BK3006" i="1"/>
  <c r="BL3006" i="1" l="1"/>
  <c r="BM3005" i="1" s="1"/>
  <c r="BN3005" i="1" s="1"/>
  <c r="BK3007" i="1"/>
  <c r="BL3007" i="1" l="1"/>
  <c r="BM3006" i="1" s="1"/>
  <c r="BN3006" i="1" s="1"/>
  <c r="BK3008" i="1"/>
  <c r="BL3008" i="1" l="1"/>
  <c r="BM3007" i="1" s="1"/>
  <c r="BN3007" i="1" s="1"/>
  <c r="BK3009" i="1"/>
  <c r="BL3009" i="1" l="1"/>
  <c r="BM3008" i="1" s="1"/>
  <c r="BN3008" i="1" s="1"/>
  <c r="BK3010" i="1"/>
  <c r="BK3011" i="1" l="1"/>
  <c r="BL3010" i="1"/>
  <c r="BM3009" i="1" s="1"/>
  <c r="BN3009" i="1" s="1"/>
  <c r="BL3011" i="1" l="1"/>
  <c r="BK3012" i="1"/>
  <c r="BL3012" i="1" l="1"/>
  <c r="BM3011" i="1" s="1"/>
  <c r="BN3011" i="1" s="1"/>
  <c r="BK3013" i="1"/>
  <c r="BM3010" i="1"/>
  <c r="BN3010" i="1" s="1"/>
  <c r="BL3013" i="1" l="1"/>
  <c r="BM3012" i="1" s="1"/>
  <c r="BN3012" i="1" s="1"/>
  <c r="BK3014" i="1"/>
  <c r="BL3014" i="1" l="1"/>
  <c r="BM3013" i="1" s="1"/>
  <c r="BN3013" i="1" s="1"/>
  <c r="BK3015" i="1"/>
  <c r="BL3015" i="1" l="1"/>
  <c r="BM3014" i="1" s="1"/>
  <c r="BN3014" i="1" s="1"/>
  <c r="BK3016" i="1"/>
  <c r="BL3016" i="1" l="1"/>
  <c r="BM3015" i="1" s="1"/>
  <c r="BN3015" i="1" s="1"/>
  <c r="BK3017" i="1"/>
  <c r="BL3017" i="1" l="1"/>
  <c r="BM3016" i="1" s="1"/>
  <c r="BN3016" i="1" s="1"/>
  <c r="BK3018" i="1"/>
  <c r="BL3018" i="1" l="1"/>
  <c r="BM3017" i="1" s="1"/>
  <c r="BN3017" i="1" s="1"/>
  <c r="BK3019" i="1"/>
  <c r="BL3019" i="1" l="1"/>
  <c r="BM3018" i="1" s="1"/>
  <c r="BN3018" i="1" s="1"/>
  <c r="BK3020" i="1"/>
  <c r="BL3020" i="1" l="1"/>
  <c r="BM3019" i="1" s="1"/>
  <c r="BN3019" i="1" s="1"/>
  <c r="BK3021" i="1"/>
  <c r="BL3021" i="1" l="1"/>
  <c r="BM3020" i="1" s="1"/>
  <c r="BN3020" i="1" s="1"/>
  <c r="BK3022" i="1"/>
  <c r="BL3022" i="1" l="1"/>
  <c r="BM3021" i="1" s="1"/>
  <c r="BN3021" i="1" s="1"/>
  <c r="BK3023" i="1"/>
  <c r="BL3023" i="1" l="1"/>
  <c r="BM3022" i="1" s="1"/>
  <c r="BN3022" i="1" s="1"/>
  <c r="BK3024" i="1"/>
  <c r="BL3024" i="1" l="1"/>
  <c r="BM3023" i="1" s="1"/>
  <c r="BN3023" i="1" s="1"/>
  <c r="BK3025" i="1"/>
  <c r="BL3025" i="1" l="1"/>
  <c r="BM3024" i="1" s="1"/>
  <c r="BN3024" i="1" s="1"/>
  <c r="BK3026" i="1"/>
  <c r="BL3026" i="1" l="1"/>
  <c r="BM3025" i="1" s="1"/>
  <c r="BN3025" i="1" s="1"/>
  <c r="BK3027" i="1"/>
  <c r="BL3027" i="1" l="1"/>
  <c r="BM3026" i="1" s="1"/>
  <c r="BN3026" i="1" s="1"/>
  <c r="BK3028" i="1"/>
  <c r="BL3028" i="1" l="1"/>
  <c r="BM3027" i="1" s="1"/>
  <c r="BN3027" i="1" s="1"/>
  <c r="BK3029" i="1"/>
  <c r="BL3029" i="1" l="1"/>
  <c r="BM3028" i="1" s="1"/>
  <c r="BN3028" i="1" s="1"/>
  <c r="BK3030" i="1"/>
  <c r="BL3030" i="1" l="1"/>
  <c r="BM3029" i="1" s="1"/>
  <c r="BN3029" i="1" s="1"/>
  <c r="BK3031" i="1"/>
  <c r="BL3031" i="1" l="1"/>
  <c r="BM3030" i="1" s="1"/>
  <c r="BN3030" i="1" s="1"/>
  <c r="BK3032" i="1"/>
  <c r="BL3032" i="1" l="1"/>
  <c r="BM3031" i="1" s="1"/>
  <c r="BN3031" i="1" s="1"/>
  <c r="BK3033" i="1"/>
  <c r="BL3033" i="1" l="1"/>
  <c r="BM3032" i="1" s="1"/>
  <c r="BN3032" i="1" s="1"/>
  <c r="BK3034" i="1"/>
  <c r="BK3035" i="1" l="1"/>
  <c r="BL3034" i="1"/>
  <c r="BM3033" i="1" s="1"/>
  <c r="BN3033" i="1" s="1"/>
  <c r="BL3035" i="1" l="1"/>
  <c r="BK3036" i="1"/>
  <c r="BL3036" i="1" l="1"/>
  <c r="BM3035" i="1" s="1"/>
  <c r="BN3035" i="1" s="1"/>
  <c r="BK3037" i="1"/>
  <c r="BM3034" i="1"/>
  <c r="BN3034" i="1" s="1"/>
  <c r="BL3037" i="1" l="1"/>
  <c r="BM3036" i="1" s="1"/>
  <c r="BN3036" i="1" s="1"/>
  <c r="BK3038" i="1"/>
  <c r="BL3038" i="1" l="1"/>
  <c r="BM3037" i="1" s="1"/>
  <c r="BN3037" i="1" s="1"/>
  <c r="BK3039" i="1"/>
  <c r="BL3039" i="1" l="1"/>
  <c r="BM3038" i="1" s="1"/>
  <c r="BN3038" i="1" s="1"/>
  <c r="BK3040" i="1"/>
  <c r="BL3040" i="1" l="1"/>
  <c r="BM3039" i="1" s="1"/>
  <c r="BN3039" i="1" s="1"/>
  <c r="BK3041" i="1"/>
  <c r="BL3041" i="1" l="1"/>
  <c r="BM3040" i="1" s="1"/>
  <c r="BN3040" i="1" s="1"/>
  <c r="BK3042" i="1"/>
  <c r="BL3042" i="1" l="1"/>
  <c r="BM3041" i="1" s="1"/>
  <c r="BN3041" i="1" s="1"/>
  <c r="BK3043" i="1"/>
  <c r="BL3043" i="1" l="1"/>
  <c r="BM3042" i="1" s="1"/>
  <c r="BN3042" i="1" s="1"/>
  <c r="BK3044" i="1"/>
  <c r="BL3044" i="1" l="1"/>
  <c r="BM3043" i="1" s="1"/>
  <c r="BN3043" i="1" s="1"/>
  <c r="BK3045" i="1"/>
  <c r="BL3045" i="1" l="1"/>
  <c r="BM3044" i="1" s="1"/>
  <c r="BN3044" i="1" s="1"/>
  <c r="BK3046" i="1"/>
  <c r="BK3047" i="1" l="1"/>
  <c r="BL3046" i="1"/>
  <c r="BM3045" i="1" s="1"/>
  <c r="BN3045" i="1" s="1"/>
  <c r="BL3047" i="1" l="1"/>
  <c r="BK3048" i="1"/>
  <c r="BL3048" i="1" l="1"/>
  <c r="BM3047" i="1" s="1"/>
  <c r="BN3047" i="1" s="1"/>
  <c r="BK3049" i="1"/>
  <c r="BM3046" i="1"/>
  <c r="BN3046" i="1" s="1"/>
  <c r="BL3049" i="1" l="1"/>
  <c r="BM3048" i="1" s="1"/>
  <c r="BN3048" i="1" s="1"/>
  <c r="BK3050" i="1"/>
  <c r="BL3050" i="1" l="1"/>
  <c r="BM3049" i="1" s="1"/>
  <c r="BN3049" i="1" s="1"/>
  <c r="BK3051" i="1"/>
  <c r="BL3051" i="1" l="1"/>
  <c r="BM3050" i="1" s="1"/>
  <c r="BN3050" i="1" s="1"/>
  <c r="BK3052" i="1"/>
  <c r="BK3053" i="1" l="1"/>
  <c r="BL3052" i="1"/>
  <c r="BM3051" i="1" s="1"/>
  <c r="BN3051" i="1" s="1"/>
  <c r="BL3053" i="1" l="1"/>
  <c r="BK3054" i="1"/>
  <c r="BK3055" i="1" l="1"/>
  <c r="BL3054" i="1"/>
  <c r="BM3053" i="1" s="1"/>
  <c r="BN3053" i="1" s="1"/>
  <c r="BM3052" i="1"/>
  <c r="BN3052" i="1" s="1"/>
  <c r="BL3055" i="1" l="1"/>
  <c r="BK3056" i="1"/>
  <c r="BL3056" i="1" l="1"/>
  <c r="BM3055" i="1" s="1"/>
  <c r="BN3055" i="1" s="1"/>
  <c r="BK3057" i="1"/>
  <c r="BM3054" i="1"/>
  <c r="BN3054" i="1" s="1"/>
  <c r="BL3057" i="1" l="1"/>
  <c r="BM3056" i="1" s="1"/>
  <c r="BN3056" i="1" s="1"/>
  <c r="BK3058" i="1"/>
  <c r="BK3059" i="1" l="1"/>
  <c r="BL3058" i="1"/>
  <c r="BM3057" i="1" s="1"/>
  <c r="BN3057" i="1" s="1"/>
  <c r="BL3059" i="1" l="1"/>
  <c r="BK3060" i="1"/>
  <c r="BL3060" i="1" l="1"/>
  <c r="BM3059" i="1" s="1"/>
  <c r="BN3059" i="1" s="1"/>
  <c r="BK3061" i="1"/>
  <c r="BM3058" i="1"/>
  <c r="BN3058" i="1" s="1"/>
  <c r="BL3061" i="1" l="1"/>
  <c r="BM3060" i="1" s="1"/>
  <c r="BN3060" i="1" s="1"/>
  <c r="BK3062" i="1"/>
  <c r="BL3062" i="1" l="1"/>
  <c r="BM3061" i="1" s="1"/>
  <c r="BN3061" i="1" s="1"/>
  <c r="BK3063" i="1"/>
  <c r="BL3063" i="1" l="1"/>
  <c r="BM3062" i="1" s="1"/>
  <c r="BN3062" i="1" s="1"/>
  <c r="BK3064" i="1"/>
  <c r="BL3064" i="1" l="1"/>
  <c r="BM3063" i="1" s="1"/>
  <c r="BN3063" i="1" s="1"/>
  <c r="BK3065" i="1"/>
  <c r="BL3065" i="1" l="1"/>
  <c r="BM3064" i="1" s="1"/>
  <c r="BN3064" i="1" s="1"/>
  <c r="BK3066" i="1"/>
  <c r="BL3066" i="1" l="1"/>
  <c r="BM3065" i="1" s="1"/>
  <c r="BN3065" i="1" s="1"/>
  <c r="BK3067" i="1"/>
  <c r="BL3067" i="1" l="1"/>
  <c r="BM3066" i="1" s="1"/>
  <c r="BN3066" i="1" s="1"/>
  <c r="BK3068" i="1"/>
  <c r="BL3068" i="1" l="1"/>
  <c r="BM3067" i="1" s="1"/>
  <c r="BN3067" i="1" s="1"/>
  <c r="BK3069" i="1"/>
  <c r="BL3069" i="1" l="1"/>
  <c r="BM3068" i="1" s="1"/>
  <c r="BN3068" i="1" s="1"/>
  <c r="BK3070" i="1"/>
  <c r="BL3070" i="1" l="1"/>
  <c r="BM3069" i="1" s="1"/>
  <c r="BN3069" i="1" s="1"/>
  <c r="BK3071" i="1"/>
  <c r="BL3071" i="1" l="1"/>
  <c r="BM3070" i="1" s="1"/>
  <c r="BN3070" i="1" s="1"/>
  <c r="BK3072" i="1"/>
  <c r="BL3072" i="1" l="1"/>
  <c r="BM3071" i="1" s="1"/>
  <c r="BN3071" i="1" s="1"/>
  <c r="BK3073" i="1"/>
  <c r="BL3073" i="1" l="1"/>
  <c r="BM3072" i="1" s="1"/>
  <c r="BN3072" i="1" s="1"/>
  <c r="BK3074" i="1"/>
  <c r="BL3074" i="1" l="1"/>
  <c r="BM3073" i="1" s="1"/>
  <c r="BN3073" i="1" s="1"/>
  <c r="BK3075" i="1"/>
  <c r="BL3075" i="1" l="1"/>
  <c r="BM3074" i="1" s="1"/>
  <c r="BN3074" i="1" s="1"/>
  <c r="BK3076" i="1"/>
  <c r="BL3076" i="1" l="1"/>
  <c r="BM3075" i="1" s="1"/>
  <c r="BN3075" i="1" s="1"/>
  <c r="BK3077" i="1"/>
  <c r="BL3077" i="1" l="1"/>
  <c r="BM3076" i="1" s="1"/>
  <c r="BN3076" i="1" s="1"/>
  <c r="BK3078" i="1"/>
  <c r="BL3078" i="1" l="1"/>
  <c r="BM3077" i="1" s="1"/>
  <c r="BN3077" i="1" s="1"/>
  <c r="BK3079" i="1"/>
  <c r="BL3079" i="1" l="1"/>
  <c r="BM3078" i="1" s="1"/>
  <c r="BN3078" i="1" s="1"/>
  <c r="BK3080" i="1"/>
  <c r="BL3080" i="1" l="1"/>
  <c r="BM3079" i="1" s="1"/>
  <c r="BN3079" i="1" s="1"/>
  <c r="BK3081" i="1"/>
  <c r="BL3081" i="1" l="1"/>
  <c r="BM3080" i="1" s="1"/>
  <c r="BN3080" i="1" s="1"/>
  <c r="BK3082" i="1"/>
  <c r="BL3082" i="1" l="1"/>
  <c r="BM3081" i="1" s="1"/>
  <c r="BN3081" i="1" s="1"/>
  <c r="BK3083" i="1"/>
  <c r="BL3083" i="1" l="1"/>
  <c r="BM3082" i="1" s="1"/>
  <c r="BN3082" i="1" s="1"/>
  <c r="BK3084" i="1"/>
  <c r="BL3084" i="1" l="1"/>
  <c r="BM3083" i="1" s="1"/>
  <c r="BN3083" i="1" s="1"/>
  <c r="BK3085" i="1"/>
  <c r="BL3085" i="1" l="1"/>
  <c r="BM3084" i="1" s="1"/>
  <c r="BN3084" i="1" s="1"/>
  <c r="BK3086" i="1"/>
  <c r="BL3086" i="1" l="1"/>
  <c r="BM3085" i="1" s="1"/>
  <c r="BN3085" i="1" s="1"/>
  <c r="BK3087" i="1"/>
  <c r="BL3087" i="1" l="1"/>
  <c r="BM3086" i="1" s="1"/>
  <c r="BN3086" i="1" s="1"/>
  <c r="BK3088" i="1"/>
  <c r="BL3088" i="1" l="1"/>
  <c r="BM3087" i="1" s="1"/>
  <c r="BN3087" i="1" s="1"/>
  <c r="BK3089" i="1"/>
  <c r="BL3089" i="1" l="1"/>
  <c r="BM3088" i="1" s="1"/>
  <c r="BN3088" i="1" s="1"/>
  <c r="BK3090" i="1"/>
  <c r="BL3090" i="1" l="1"/>
  <c r="BM3089" i="1" s="1"/>
  <c r="BN3089" i="1" s="1"/>
  <c r="BK3091" i="1"/>
  <c r="BL3091" i="1" l="1"/>
  <c r="BM3090" i="1" s="1"/>
  <c r="BN3090" i="1" s="1"/>
  <c r="BK3092" i="1"/>
  <c r="BL3092" i="1" l="1"/>
  <c r="BM3091" i="1" s="1"/>
  <c r="BN3091" i="1" s="1"/>
  <c r="BK3093" i="1"/>
  <c r="BL3093" i="1" l="1"/>
  <c r="BM3092" i="1" s="1"/>
  <c r="BN3092" i="1" s="1"/>
  <c r="BK3094" i="1"/>
  <c r="BL3094" i="1" l="1"/>
  <c r="BM3093" i="1" s="1"/>
  <c r="BN3093" i="1" s="1"/>
  <c r="BK3095" i="1"/>
  <c r="BL3095" i="1" l="1"/>
  <c r="BM3094" i="1" s="1"/>
  <c r="BN3094" i="1" s="1"/>
  <c r="BK3096" i="1"/>
  <c r="BL3096" i="1" l="1"/>
  <c r="BM3095" i="1" s="1"/>
  <c r="BN3095" i="1" s="1"/>
  <c r="BK3097" i="1"/>
  <c r="BL3097" i="1" l="1"/>
  <c r="BM3096" i="1" s="1"/>
  <c r="BN3096" i="1" s="1"/>
  <c r="BK3098" i="1"/>
  <c r="BL3098" i="1" l="1"/>
  <c r="BM3097" i="1" s="1"/>
  <c r="BN3097" i="1" s="1"/>
  <c r="BK3099" i="1"/>
  <c r="BL3099" i="1" l="1"/>
  <c r="BM3098" i="1" s="1"/>
  <c r="BN3098" i="1" s="1"/>
  <c r="BK3100" i="1"/>
  <c r="BL3100" i="1" l="1"/>
  <c r="BM3099" i="1" s="1"/>
  <c r="BN3099" i="1" s="1"/>
  <c r="BK3101" i="1"/>
  <c r="BL3101" i="1" l="1"/>
  <c r="BM3100" i="1" s="1"/>
  <c r="BN3100" i="1" s="1"/>
  <c r="BK3102" i="1"/>
  <c r="BL3102" i="1" l="1"/>
  <c r="BM3101" i="1" s="1"/>
  <c r="BN3101" i="1" s="1"/>
  <c r="BK3103" i="1"/>
  <c r="BL3103" i="1" l="1"/>
  <c r="BM3102" i="1" s="1"/>
  <c r="BN3102" i="1" s="1"/>
  <c r="BK3104" i="1"/>
  <c r="BL3104" i="1" l="1"/>
  <c r="BM3103" i="1" s="1"/>
  <c r="BN3103" i="1" s="1"/>
  <c r="BK3105" i="1"/>
  <c r="BL3105" i="1" l="1"/>
  <c r="BM3104" i="1" s="1"/>
  <c r="BN3104" i="1" s="1"/>
  <c r="BK3106" i="1"/>
  <c r="BL3106" i="1" l="1"/>
  <c r="BM3105" i="1" s="1"/>
  <c r="BN3105" i="1" s="1"/>
  <c r="BK3107" i="1"/>
  <c r="BL3107" i="1" l="1"/>
  <c r="BM3106" i="1" s="1"/>
  <c r="BN3106" i="1" s="1"/>
  <c r="BK3108" i="1"/>
  <c r="BL3108" i="1" l="1"/>
  <c r="BM3107" i="1" s="1"/>
  <c r="BN3107" i="1" s="1"/>
  <c r="BK3109" i="1"/>
  <c r="BL3109" i="1" l="1"/>
  <c r="BM3108" i="1" s="1"/>
  <c r="BN3108" i="1" s="1"/>
  <c r="BK3110" i="1"/>
  <c r="BL3110" i="1" l="1"/>
  <c r="BM3109" i="1" s="1"/>
  <c r="BN3109" i="1" s="1"/>
  <c r="BK3111" i="1"/>
  <c r="BL3111" i="1" l="1"/>
  <c r="BM3110" i="1" s="1"/>
  <c r="BN3110" i="1" s="1"/>
  <c r="BK3112" i="1"/>
  <c r="BL3112" i="1" l="1"/>
  <c r="BM3111" i="1" s="1"/>
  <c r="BN3111" i="1" s="1"/>
  <c r="BK3113" i="1"/>
  <c r="BL3113" i="1" l="1"/>
  <c r="BM3112" i="1" s="1"/>
  <c r="BN3112" i="1" s="1"/>
  <c r="BK3114" i="1"/>
  <c r="BL3114" i="1" l="1"/>
  <c r="BM3113" i="1" s="1"/>
  <c r="BN3113" i="1" s="1"/>
  <c r="BK3115" i="1"/>
  <c r="BL3115" i="1" l="1"/>
  <c r="BM3114" i="1" s="1"/>
  <c r="BN3114" i="1" s="1"/>
  <c r="BK3116" i="1"/>
  <c r="BL3116" i="1" l="1"/>
  <c r="BM3115" i="1" s="1"/>
  <c r="BN3115" i="1" s="1"/>
  <c r="BK3117" i="1"/>
  <c r="BL3117" i="1" l="1"/>
  <c r="BM3116" i="1" s="1"/>
  <c r="BN3116" i="1" s="1"/>
  <c r="BK3118" i="1"/>
  <c r="BL3118" i="1" l="1"/>
  <c r="BM3117" i="1" s="1"/>
  <c r="BN3117" i="1" s="1"/>
  <c r="BK3119" i="1"/>
  <c r="BL3119" i="1" l="1"/>
  <c r="BM3118" i="1" s="1"/>
  <c r="BN3118" i="1" s="1"/>
  <c r="BK3120" i="1"/>
  <c r="BL3120" i="1" l="1"/>
  <c r="BM3119" i="1" s="1"/>
  <c r="BN3119" i="1" s="1"/>
  <c r="BK3121" i="1"/>
  <c r="BL3121" i="1" l="1"/>
  <c r="BM3120" i="1" s="1"/>
  <c r="BN3120" i="1" s="1"/>
  <c r="BK3122" i="1"/>
  <c r="BL3122" i="1" l="1"/>
  <c r="BM3121" i="1" s="1"/>
  <c r="BN3121" i="1" s="1"/>
  <c r="BK3123" i="1"/>
  <c r="BL3123" i="1" l="1"/>
  <c r="BM3122" i="1" s="1"/>
  <c r="BN3122" i="1" s="1"/>
  <c r="BK3124" i="1"/>
  <c r="BL3124" i="1" l="1"/>
  <c r="BM3123" i="1" s="1"/>
  <c r="BN3123" i="1" s="1"/>
  <c r="BK3125" i="1"/>
  <c r="BL3125" i="1" l="1"/>
  <c r="BM3124" i="1" s="1"/>
  <c r="BN3124" i="1" s="1"/>
  <c r="BK3126" i="1"/>
  <c r="BL3126" i="1" l="1"/>
  <c r="BM3125" i="1" s="1"/>
  <c r="BN3125" i="1" s="1"/>
  <c r="BK3127" i="1"/>
  <c r="BL3127" i="1" l="1"/>
  <c r="BM3126" i="1" s="1"/>
  <c r="BN3126" i="1" s="1"/>
  <c r="BK3128" i="1"/>
  <c r="BL3128" i="1" l="1"/>
  <c r="BM3127" i="1" s="1"/>
  <c r="BN3127" i="1" s="1"/>
  <c r="BK3129" i="1"/>
  <c r="BL3129" i="1" l="1"/>
  <c r="BM3128" i="1" s="1"/>
  <c r="BN3128" i="1" s="1"/>
  <c r="BK3130" i="1"/>
  <c r="BK3131" i="1" l="1"/>
  <c r="BL3130" i="1"/>
  <c r="BM3129" i="1" s="1"/>
  <c r="BN3129" i="1" s="1"/>
  <c r="BL3131" i="1" l="1"/>
  <c r="BK3132" i="1"/>
  <c r="BL3132" i="1" l="1"/>
  <c r="BM3131" i="1" s="1"/>
  <c r="BN3131" i="1" s="1"/>
  <c r="BK3133" i="1"/>
  <c r="BM3130" i="1"/>
  <c r="BN3130" i="1" s="1"/>
  <c r="BL3133" i="1" l="1"/>
  <c r="BK3134" i="1"/>
  <c r="BM3132" i="1" l="1"/>
  <c r="BN3132" i="1" s="1"/>
  <c r="BL3134" i="1"/>
  <c r="BK3135" i="1"/>
  <c r="BL3135" i="1" l="1"/>
  <c r="BM3134" i="1" s="1"/>
  <c r="BN3134" i="1" s="1"/>
  <c r="BK3136" i="1"/>
  <c r="BM3133" i="1"/>
  <c r="BN3133" i="1" s="1"/>
  <c r="BL3136" i="1" l="1"/>
  <c r="BM3135" i="1" s="1"/>
  <c r="BN3135" i="1" s="1"/>
  <c r="BK3137" i="1"/>
  <c r="BL3137" i="1" l="1"/>
  <c r="BM3136" i="1" s="1"/>
  <c r="BN3136" i="1" s="1"/>
  <c r="BK3138" i="1"/>
  <c r="BL3138" i="1" l="1"/>
  <c r="BM3137" i="1" s="1"/>
  <c r="BN3137" i="1" s="1"/>
  <c r="BK3139" i="1"/>
  <c r="BL3139" i="1" l="1"/>
  <c r="BM3138" i="1" s="1"/>
  <c r="BN3138" i="1" s="1"/>
  <c r="BK3140" i="1"/>
  <c r="BL3140" i="1" l="1"/>
  <c r="BM3139" i="1" s="1"/>
  <c r="BN3139" i="1" s="1"/>
  <c r="BK3141" i="1"/>
  <c r="BL3141" i="1" l="1"/>
  <c r="BM3140" i="1" s="1"/>
  <c r="BN3140" i="1" s="1"/>
  <c r="BK3142" i="1"/>
  <c r="BL3142" i="1" l="1"/>
  <c r="BM3141" i="1" s="1"/>
  <c r="BN3141" i="1" s="1"/>
  <c r="BK3143" i="1"/>
  <c r="BL3143" i="1" l="1"/>
  <c r="BM3142" i="1" s="1"/>
  <c r="BN3142" i="1" s="1"/>
  <c r="BK3144" i="1"/>
  <c r="BL3144" i="1" l="1"/>
  <c r="BM3143" i="1" s="1"/>
  <c r="BN3143" i="1" s="1"/>
  <c r="BK3145" i="1"/>
  <c r="BL3145" i="1" l="1"/>
  <c r="BM3144" i="1" s="1"/>
  <c r="BN3144" i="1" s="1"/>
  <c r="BK3146" i="1"/>
  <c r="BL3146" i="1" l="1"/>
  <c r="BM3145" i="1" s="1"/>
  <c r="BN3145" i="1" s="1"/>
  <c r="BK3147" i="1"/>
  <c r="BL3147" i="1" l="1"/>
  <c r="BM3146" i="1" s="1"/>
  <c r="BN3146" i="1" s="1"/>
  <c r="BK3148" i="1"/>
  <c r="BL3148" i="1" l="1"/>
  <c r="BM3147" i="1" s="1"/>
  <c r="BN3147" i="1" s="1"/>
  <c r="BK3149" i="1"/>
  <c r="BL3149" i="1" l="1"/>
  <c r="BM3148" i="1" s="1"/>
  <c r="BN3148" i="1" s="1"/>
  <c r="BK3150" i="1"/>
  <c r="BL3150" i="1" l="1"/>
  <c r="BM3149" i="1" s="1"/>
  <c r="BN3149" i="1" s="1"/>
  <c r="BK3151" i="1"/>
  <c r="BL3151" i="1" l="1"/>
  <c r="BM3150" i="1" s="1"/>
  <c r="BN3150" i="1" s="1"/>
  <c r="BK3152" i="1"/>
  <c r="BL3152" i="1" l="1"/>
  <c r="BM3151" i="1" s="1"/>
  <c r="BN3151" i="1" s="1"/>
  <c r="BK3153" i="1"/>
  <c r="BL3153" i="1" l="1"/>
  <c r="BM3152" i="1" s="1"/>
  <c r="BN3152" i="1" s="1"/>
  <c r="BK3154" i="1"/>
  <c r="BL3154" i="1" l="1"/>
  <c r="BM3153" i="1" s="1"/>
  <c r="BN3153" i="1" s="1"/>
  <c r="BK3155" i="1"/>
  <c r="BL3155" i="1" l="1"/>
  <c r="BM3154" i="1" s="1"/>
  <c r="BN3154" i="1" s="1"/>
  <c r="BK3156" i="1"/>
  <c r="BL3156" i="1" l="1"/>
  <c r="BM3155" i="1" s="1"/>
  <c r="BN3155" i="1" s="1"/>
  <c r="BK3157" i="1"/>
  <c r="BL3157" i="1" l="1"/>
  <c r="BM3156" i="1" s="1"/>
  <c r="BN3156" i="1" s="1"/>
  <c r="BK3158" i="1"/>
  <c r="BL3158" i="1" l="1"/>
  <c r="BM3157" i="1" s="1"/>
  <c r="BN3157" i="1" s="1"/>
  <c r="BK3159" i="1"/>
  <c r="BL3159" i="1" l="1"/>
  <c r="BM3158" i="1" s="1"/>
  <c r="BN3158" i="1" s="1"/>
  <c r="BK3160" i="1"/>
  <c r="BL3160" i="1" l="1"/>
  <c r="BM3159" i="1" s="1"/>
  <c r="BN3159" i="1" s="1"/>
  <c r="BK3161" i="1"/>
  <c r="BL3161" i="1" l="1"/>
  <c r="BM3160" i="1" s="1"/>
  <c r="BN3160" i="1" s="1"/>
  <c r="BK3162" i="1"/>
  <c r="BL3162" i="1" l="1"/>
  <c r="BM3161" i="1" s="1"/>
  <c r="BN3161" i="1" s="1"/>
  <c r="BK3163" i="1"/>
  <c r="BL3163" i="1" l="1"/>
  <c r="BM3162" i="1" s="1"/>
  <c r="BN3162" i="1" s="1"/>
  <c r="BK3164" i="1"/>
  <c r="BL3164" i="1" l="1"/>
  <c r="BM3163" i="1" s="1"/>
  <c r="BN3163" i="1" s="1"/>
  <c r="BK3165" i="1"/>
  <c r="BL3165" i="1" l="1"/>
  <c r="BM3164" i="1" s="1"/>
  <c r="BN3164" i="1" s="1"/>
  <c r="BK3166" i="1"/>
  <c r="BL3166" i="1" l="1"/>
  <c r="BM3165" i="1" s="1"/>
  <c r="BN3165" i="1" s="1"/>
  <c r="BK3167" i="1"/>
  <c r="BL3167" i="1" l="1"/>
  <c r="BM3166" i="1" s="1"/>
  <c r="BN3166" i="1" s="1"/>
  <c r="BK3168" i="1"/>
  <c r="BL3168" i="1" l="1"/>
  <c r="BM3167" i="1" s="1"/>
  <c r="BN3167" i="1" s="1"/>
  <c r="BK3169" i="1"/>
  <c r="BL3169" i="1" l="1"/>
  <c r="BM3168" i="1" s="1"/>
  <c r="BN3168" i="1" s="1"/>
  <c r="BK3170" i="1"/>
  <c r="BL3170" i="1" l="1"/>
  <c r="BM3169" i="1" s="1"/>
  <c r="BN3169" i="1" s="1"/>
  <c r="BK3171" i="1"/>
  <c r="BL3171" i="1" l="1"/>
  <c r="BM3170" i="1" s="1"/>
  <c r="BN3170" i="1" s="1"/>
  <c r="BK3172" i="1"/>
  <c r="BL3172" i="1" l="1"/>
  <c r="BM3171" i="1" s="1"/>
  <c r="BN3171" i="1" s="1"/>
  <c r="BK3173" i="1"/>
  <c r="BL3173" i="1" l="1"/>
  <c r="BM3172" i="1" s="1"/>
  <c r="BN3172" i="1" s="1"/>
  <c r="BK3174" i="1"/>
  <c r="BL3174" i="1" l="1"/>
  <c r="BM3173" i="1" s="1"/>
  <c r="BN3173" i="1" s="1"/>
  <c r="BK3175" i="1"/>
  <c r="BL3175" i="1" l="1"/>
  <c r="BM3174" i="1" s="1"/>
  <c r="BN3174" i="1" s="1"/>
  <c r="BK3176" i="1"/>
  <c r="BL3176" i="1" l="1"/>
  <c r="BM3175" i="1" s="1"/>
  <c r="BN3175" i="1" s="1"/>
  <c r="BK3177" i="1"/>
  <c r="BL3177" i="1" l="1"/>
  <c r="BM3176" i="1" s="1"/>
  <c r="BN3176" i="1" s="1"/>
  <c r="BK3178" i="1"/>
  <c r="BL3178" i="1" l="1"/>
  <c r="BM3177" i="1" s="1"/>
  <c r="BN3177" i="1" s="1"/>
  <c r="BK3179" i="1"/>
  <c r="BL3179" i="1" l="1"/>
  <c r="BM3178" i="1" s="1"/>
  <c r="BN3178" i="1" s="1"/>
  <c r="BK3180" i="1"/>
  <c r="BL3180" i="1" l="1"/>
  <c r="BM3179" i="1" s="1"/>
  <c r="BN3179" i="1" s="1"/>
  <c r="BK3181" i="1"/>
  <c r="BL3181" i="1" l="1"/>
  <c r="BM3180" i="1" s="1"/>
  <c r="BN3180" i="1" s="1"/>
  <c r="BK3182" i="1"/>
  <c r="BL3182" i="1" l="1"/>
  <c r="BM3181" i="1" s="1"/>
  <c r="BN3181" i="1" s="1"/>
  <c r="BK3183" i="1"/>
  <c r="BL3183" i="1" l="1"/>
  <c r="BM3182" i="1" s="1"/>
  <c r="BN3182" i="1" s="1"/>
  <c r="BK3184" i="1"/>
  <c r="BL3184" i="1" l="1"/>
  <c r="BM3183" i="1" s="1"/>
  <c r="BN3183" i="1" s="1"/>
  <c r="BK3185" i="1"/>
  <c r="BL3185" i="1" l="1"/>
  <c r="BM3184" i="1" s="1"/>
  <c r="BN3184" i="1" s="1"/>
  <c r="BK3186" i="1"/>
  <c r="BL3186" i="1" l="1"/>
  <c r="BM3185" i="1" s="1"/>
  <c r="BN3185" i="1" s="1"/>
  <c r="BK3187" i="1"/>
  <c r="BL3187" i="1" l="1"/>
  <c r="BM3186" i="1" s="1"/>
  <c r="BN3186" i="1" s="1"/>
  <c r="BK3188" i="1"/>
  <c r="BL3188" i="1" l="1"/>
  <c r="BM3187" i="1" s="1"/>
  <c r="BN3187" i="1" s="1"/>
  <c r="BK3189" i="1"/>
  <c r="BL3189" i="1" l="1"/>
  <c r="BM3188" i="1" s="1"/>
  <c r="BN3188" i="1" s="1"/>
  <c r="BK3190" i="1"/>
  <c r="BL3190" i="1" l="1"/>
  <c r="BM3189" i="1" s="1"/>
  <c r="BN3189" i="1" s="1"/>
  <c r="BK3191" i="1"/>
  <c r="BL3191" i="1" l="1"/>
  <c r="BM3190" i="1" s="1"/>
  <c r="BN3190" i="1" s="1"/>
  <c r="BK3192" i="1"/>
  <c r="BL3192" i="1" l="1"/>
  <c r="BM3191" i="1" s="1"/>
  <c r="BN3191" i="1" s="1"/>
  <c r="BK3193" i="1"/>
  <c r="BL3193" i="1" l="1"/>
  <c r="BM3192" i="1" s="1"/>
  <c r="BN3192" i="1" s="1"/>
  <c r="BK3194" i="1"/>
  <c r="BL3194" i="1" l="1"/>
  <c r="BM3193" i="1" s="1"/>
  <c r="BN3193" i="1" s="1"/>
  <c r="BK3195" i="1"/>
  <c r="BL3195" i="1" l="1"/>
  <c r="BM3194" i="1" s="1"/>
  <c r="BN3194" i="1" s="1"/>
  <c r="BK3196" i="1"/>
  <c r="BK3197" i="1" l="1"/>
  <c r="BL3196" i="1"/>
  <c r="BM3195" i="1" s="1"/>
  <c r="BN3195" i="1" s="1"/>
  <c r="BL3197" i="1" l="1"/>
  <c r="BK3198" i="1"/>
  <c r="BL3198" i="1" l="1"/>
  <c r="BM3197" i="1" s="1"/>
  <c r="BN3197" i="1" s="1"/>
  <c r="BK3199" i="1"/>
  <c r="BM3196" i="1"/>
  <c r="BN3196" i="1" s="1"/>
  <c r="BL3199" i="1" l="1"/>
  <c r="BM3198" i="1" s="1"/>
  <c r="BN3198" i="1" s="1"/>
  <c r="BK3200" i="1"/>
  <c r="BL3200" i="1" l="1"/>
  <c r="BM3199" i="1" s="1"/>
  <c r="BN3199" i="1" s="1"/>
  <c r="BK3201" i="1"/>
  <c r="BL3201" i="1" l="1"/>
  <c r="BM3200" i="1" s="1"/>
  <c r="BN3200" i="1" s="1"/>
  <c r="BK3202" i="1"/>
  <c r="BL3202" i="1" l="1"/>
  <c r="BM3201" i="1" s="1"/>
  <c r="BN3201" i="1" s="1"/>
  <c r="BK3203" i="1"/>
  <c r="BL3203" i="1" l="1"/>
  <c r="BM3202" i="1" s="1"/>
  <c r="BN3202" i="1" s="1"/>
  <c r="BK3204" i="1"/>
  <c r="BL3204" i="1" l="1"/>
  <c r="BM3203" i="1" s="1"/>
  <c r="BN3203" i="1" s="1"/>
  <c r="BK3205" i="1"/>
  <c r="BL3205" i="1" l="1"/>
  <c r="BM3204" i="1" s="1"/>
  <c r="BN3204" i="1" s="1"/>
  <c r="BK3206" i="1"/>
  <c r="BL3206" i="1" l="1"/>
  <c r="BM3205" i="1" s="1"/>
  <c r="BN3205" i="1" s="1"/>
  <c r="BK3207" i="1"/>
  <c r="BL3207" i="1" l="1"/>
  <c r="BM3206" i="1" s="1"/>
  <c r="BN3206" i="1" s="1"/>
  <c r="BK3208" i="1"/>
  <c r="BL3208" i="1" l="1"/>
  <c r="BM3207" i="1" s="1"/>
  <c r="BN3207" i="1" s="1"/>
  <c r="BK3209" i="1"/>
  <c r="BL3209" i="1" l="1"/>
  <c r="BM3208" i="1" s="1"/>
  <c r="BN3208" i="1" s="1"/>
  <c r="BK3210" i="1"/>
  <c r="BL3210" i="1" l="1"/>
  <c r="BM3209" i="1" s="1"/>
  <c r="BN3209" i="1" s="1"/>
  <c r="BK3211" i="1"/>
  <c r="BL3211" i="1" l="1"/>
  <c r="BM3210" i="1" s="1"/>
  <c r="BN3210" i="1" s="1"/>
  <c r="BK3212" i="1"/>
  <c r="BL3212" i="1" l="1"/>
  <c r="BM3211" i="1" s="1"/>
  <c r="BN3211" i="1" s="1"/>
  <c r="BK3213" i="1"/>
  <c r="BL3213" i="1" l="1"/>
  <c r="BM3212" i="1" s="1"/>
  <c r="BN3212" i="1" s="1"/>
  <c r="BK3214" i="1"/>
  <c r="BL3214" i="1" l="1"/>
  <c r="BM3213" i="1" s="1"/>
  <c r="BN3213" i="1" s="1"/>
  <c r="BK3215" i="1"/>
  <c r="BL3215" i="1" l="1"/>
  <c r="BM3214" i="1" s="1"/>
  <c r="BN3214" i="1" s="1"/>
  <c r="BK3216" i="1"/>
  <c r="BL3216" i="1" l="1"/>
  <c r="BM3215" i="1" s="1"/>
  <c r="BN3215" i="1" s="1"/>
  <c r="BK3217" i="1"/>
  <c r="BL3217" i="1" l="1"/>
  <c r="BM3216" i="1" s="1"/>
  <c r="BN3216" i="1" s="1"/>
  <c r="BK3218" i="1"/>
  <c r="BL3218" i="1" l="1"/>
  <c r="BM3217" i="1" s="1"/>
  <c r="BN3217" i="1" s="1"/>
  <c r="BK3219" i="1"/>
  <c r="BL3219" i="1" l="1"/>
  <c r="BM3218" i="1" s="1"/>
  <c r="BN3218" i="1" s="1"/>
  <c r="BK3220" i="1"/>
  <c r="BL3220" i="1" l="1"/>
  <c r="BM3219" i="1" s="1"/>
  <c r="BN3219" i="1" s="1"/>
  <c r="BK3221" i="1"/>
  <c r="BL3221" i="1" l="1"/>
  <c r="BM3220" i="1" s="1"/>
  <c r="BN3220" i="1" s="1"/>
  <c r="BK3222" i="1"/>
  <c r="BL3222" i="1" l="1"/>
  <c r="BM3221" i="1" s="1"/>
  <c r="BN3221" i="1" s="1"/>
  <c r="BK3223" i="1"/>
  <c r="BL3223" i="1" l="1"/>
  <c r="BM3222" i="1" s="1"/>
  <c r="BN3222" i="1" s="1"/>
  <c r="BK3224" i="1"/>
  <c r="BL3224" i="1" l="1"/>
  <c r="BM3223" i="1" s="1"/>
  <c r="BN3223" i="1" s="1"/>
  <c r="BK3225" i="1"/>
  <c r="BL3225" i="1" l="1"/>
  <c r="BM3224" i="1" s="1"/>
  <c r="BN3224" i="1" s="1"/>
  <c r="BK3226" i="1"/>
  <c r="BL3226" i="1" l="1"/>
  <c r="BM3225" i="1" s="1"/>
  <c r="BN3225" i="1" s="1"/>
  <c r="BK3227" i="1"/>
  <c r="BL3227" i="1" l="1"/>
  <c r="BM3226" i="1" s="1"/>
  <c r="BN3226" i="1" s="1"/>
  <c r="BK3228" i="1"/>
  <c r="BL3228" i="1" l="1"/>
  <c r="BM3227" i="1" s="1"/>
  <c r="BN3227" i="1" s="1"/>
  <c r="BK3229" i="1"/>
  <c r="BL3229" i="1" l="1"/>
  <c r="BM3228" i="1" s="1"/>
  <c r="BN3228" i="1" s="1"/>
  <c r="BK3230" i="1"/>
  <c r="BL3230" i="1" l="1"/>
  <c r="BM3229" i="1" s="1"/>
  <c r="BN3229" i="1" s="1"/>
  <c r="BK3231" i="1"/>
  <c r="BL3231" i="1" l="1"/>
  <c r="BM3230" i="1" s="1"/>
  <c r="BN3230" i="1" s="1"/>
  <c r="BK3232" i="1"/>
  <c r="BK3233" i="1" l="1"/>
  <c r="BL3232" i="1"/>
  <c r="BM3231" i="1" s="1"/>
  <c r="BN3231" i="1" s="1"/>
  <c r="BL3233" i="1" l="1"/>
  <c r="BK3234" i="1"/>
  <c r="BL3234" i="1" l="1"/>
  <c r="BM3233" i="1" s="1"/>
  <c r="BN3233" i="1" s="1"/>
  <c r="BK3235" i="1"/>
  <c r="BM3232" i="1"/>
  <c r="BN3232" i="1" s="1"/>
  <c r="BL3235" i="1" l="1"/>
  <c r="BM3234" i="1" s="1"/>
  <c r="BN3234" i="1" s="1"/>
  <c r="BK3236" i="1"/>
  <c r="BL3236" i="1" l="1"/>
  <c r="BM3235" i="1" s="1"/>
  <c r="BN3235" i="1" s="1"/>
  <c r="BK3237" i="1"/>
  <c r="BL3237" i="1" l="1"/>
  <c r="BM3236" i="1" s="1"/>
  <c r="BN3236" i="1" s="1"/>
  <c r="BK3238" i="1"/>
  <c r="BL3238" i="1" l="1"/>
  <c r="BM3237" i="1" s="1"/>
  <c r="BN3237" i="1" s="1"/>
  <c r="BK3239" i="1"/>
  <c r="BL3239" i="1" l="1"/>
  <c r="BM3238" i="1" s="1"/>
  <c r="BN3238" i="1" s="1"/>
  <c r="BK3240" i="1"/>
  <c r="BL3240" i="1" l="1"/>
  <c r="BM3239" i="1" s="1"/>
  <c r="BN3239" i="1" s="1"/>
  <c r="BK3241" i="1"/>
  <c r="BL3241" i="1" l="1"/>
  <c r="BM3240" i="1" s="1"/>
  <c r="BN3240" i="1" s="1"/>
  <c r="BK3242" i="1"/>
  <c r="BL3242" i="1" l="1"/>
  <c r="BM3241" i="1" s="1"/>
  <c r="BN3241" i="1" s="1"/>
  <c r="BK3243" i="1"/>
  <c r="BL3243" i="1" l="1"/>
  <c r="BM3242" i="1" s="1"/>
  <c r="BN3242" i="1" s="1"/>
  <c r="BK3244" i="1"/>
  <c r="BL3244" i="1" l="1"/>
  <c r="BM3243" i="1" s="1"/>
  <c r="BN3243" i="1" s="1"/>
  <c r="BK3245" i="1"/>
  <c r="BL3245" i="1" l="1"/>
  <c r="BM3244" i="1" s="1"/>
  <c r="BN3244" i="1" s="1"/>
  <c r="BK3246" i="1"/>
  <c r="BL3246" i="1" l="1"/>
  <c r="BM3245" i="1" s="1"/>
  <c r="BN3245" i="1" s="1"/>
  <c r="BK3247" i="1"/>
  <c r="BL3247" i="1" l="1"/>
  <c r="BM3246" i="1" s="1"/>
  <c r="BN3246" i="1" s="1"/>
  <c r="BK3248" i="1"/>
  <c r="BL3248" i="1" l="1"/>
  <c r="BM3247" i="1" s="1"/>
  <c r="BN3247" i="1" s="1"/>
  <c r="BK3249" i="1"/>
  <c r="BL3249" i="1" l="1"/>
  <c r="BM3248" i="1" s="1"/>
  <c r="BN3248" i="1" s="1"/>
  <c r="BK3250" i="1"/>
  <c r="BL3250" i="1" l="1"/>
  <c r="BM3249" i="1" s="1"/>
  <c r="BN3249" i="1" s="1"/>
  <c r="BK3251" i="1"/>
  <c r="BL3251" i="1" l="1"/>
  <c r="BM3250" i="1" s="1"/>
  <c r="BN3250" i="1" s="1"/>
  <c r="BK3252" i="1"/>
  <c r="BL3252" i="1" l="1"/>
  <c r="BM3251" i="1" s="1"/>
  <c r="BN3251" i="1" s="1"/>
  <c r="BK3253" i="1"/>
  <c r="BL3253" i="1" l="1"/>
  <c r="BM3252" i="1" s="1"/>
  <c r="BN3252" i="1" s="1"/>
  <c r="BK3254" i="1"/>
  <c r="BL3254" i="1" l="1"/>
  <c r="BM3253" i="1" s="1"/>
  <c r="BN3253" i="1" s="1"/>
  <c r="BK3255" i="1"/>
  <c r="BL3255" i="1" l="1"/>
  <c r="BM3254" i="1" s="1"/>
  <c r="BN3254" i="1" s="1"/>
  <c r="BK3256" i="1"/>
  <c r="BL3256" i="1" l="1"/>
  <c r="BM3255" i="1" s="1"/>
  <c r="BN3255" i="1" s="1"/>
  <c r="BK3257" i="1"/>
  <c r="BL3257" i="1" l="1"/>
  <c r="BM3256" i="1" s="1"/>
  <c r="BN3256" i="1" s="1"/>
  <c r="BK3258" i="1"/>
  <c r="BL3258" i="1" l="1"/>
  <c r="BM3257" i="1" s="1"/>
  <c r="BN3257" i="1" s="1"/>
  <c r="BK3259" i="1"/>
  <c r="BL3259" i="1" l="1"/>
  <c r="BM3258" i="1" s="1"/>
  <c r="BN3258" i="1" s="1"/>
  <c r="BK3260" i="1"/>
  <c r="BL3260" i="1" l="1"/>
  <c r="BM3259" i="1" s="1"/>
  <c r="BN3259" i="1" s="1"/>
  <c r="BK3261" i="1"/>
  <c r="BL3261" i="1" l="1"/>
  <c r="BM3260" i="1" s="1"/>
  <c r="BN3260" i="1" s="1"/>
  <c r="BK3262" i="1"/>
  <c r="BL3262" i="1" l="1"/>
  <c r="BM3261" i="1" s="1"/>
  <c r="BN3261" i="1" s="1"/>
  <c r="BK3263" i="1"/>
  <c r="BL3263" i="1" l="1"/>
  <c r="BM3262" i="1" s="1"/>
  <c r="BN3262" i="1" s="1"/>
  <c r="BK3264" i="1"/>
  <c r="BL3264" i="1" l="1"/>
  <c r="BM3263" i="1" s="1"/>
  <c r="BN3263" i="1" s="1"/>
  <c r="BK3265" i="1"/>
  <c r="BL3265" i="1" l="1"/>
  <c r="BM3264" i="1" s="1"/>
  <c r="BN3264" i="1" s="1"/>
  <c r="BK3266" i="1"/>
  <c r="BL3266" i="1" l="1"/>
  <c r="BM3265" i="1" s="1"/>
  <c r="BN3265" i="1" s="1"/>
  <c r="BK3267" i="1"/>
  <c r="BL3267" i="1" l="1"/>
  <c r="BM3266" i="1" s="1"/>
  <c r="BN3266" i="1" s="1"/>
  <c r="BK3268" i="1"/>
  <c r="BL3268" i="1" l="1"/>
  <c r="BM3267" i="1" s="1"/>
  <c r="BN3267" i="1" s="1"/>
  <c r="BK3269" i="1"/>
  <c r="BL3269" i="1" l="1"/>
  <c r="BM3268" i="1" s="1"/>
  <c r="BN3268" i="1" s="1"/>
  <c r="BK3270" i="1"/>
  <c r="BL3270" i="1" l="1"/>
  <c r="BM3269" i="1" s="1"/>
  <c r="BN3269" i="1" s="1"/>
  <c r="BK3271" i="1"/>
  <c r="BL3271" i="1" l="1"/>
  <c r="BM3270" i="1" s="1"/>
  <c r="BN3270" i="1" s="1"/>
  <c r="BK3272" i="1"/>
  <c r="BL3272" i="1" l="1"/>
  <c r="BM3271" i="1" s="1"/>
  <c r="BN3271" i="1" s="1"/>
  <c r="BK3273" i="1"/>
  <c r="BL3273" i="1" l="1"/>
  <c r="BM3272" i="1" s="1"/>
  <c r="BN3272" i="1" s="1"/>
  <c r="BK3274" i="1"/>
  <c r="BL3274" i="1" l="1"/>
  <c r="BM3273" i="1" s="1"/>
  <c r="BN3273" i="1" s="1"/>
  <c r="BK3275" i="1"/>
  <c r="BL3275" i="1" l="1"/>
  <c r="BM3274" i="1" s="1"/>
  <c r="BN3274" i="1" s="1"/>
  <c r="BK3276" i="1"/>
  <c r="BL3276" i="1" l="1"/>
  <c r="BM3275" i="1" s="1"/>
  <c r="BN3275" i="1" s="1"/>
  <c r="BK3277" i="1"/>
  <c r="BL3277" i="1" l="1"/>
  <c r="BM3276" i="1" s="1"/>
  <c r="BN3276" i="1" s="1"/>
  <c r="BK3278" i="1"/>
  <c r="BL3278" i="1" l="1"/>
  <c r="BM3277" i="1" s="1"/>
  <c r="BN3277" i="1" s="1"/>
  <c r="BK3279" i="1"/>
  <c r="BL3279" i="1" l="1"/>
  <c r="BM3278" i="1" s="1"/>
  <c r="BN3278" i="1" s="1"/>
  <c r="BK3280" i="1"/>
  <c r="BL3280" i="1" l="1"/>
  <c r="BM3279" i="1" s="1"/>
  <c r="BN3279" i="1" s="1"/>
  <c r="BK3281" i="1"/>
  <c r="BL3281" i="1" l="1"/>
  <c r="BM3280" i="1" s="1"/>
  <c r="BN3280" i="1" s="1"/>
  <c r="BK3282" i="1"/>
  <c r="BL3282" i="1" l="1"/>
  <c r="BM3281" i="1" s="1"/>
  <c r="BN3281" i="1" s="1"/>
  <c r="BK3283" i="1"/>
  <c r="BL3283" i="1" l="1"/>
  <c r="BM3282" i="1" s="1"/>
  <c r="BN3282" i="1" s="1"/>
  <c r="BK3284" i="1"/>
  <c r="BL3284" i="1" l="1"/>
  <c r="BM3283" i="1" s="1"/>
  <c r="BN3283" i="1" s="1"/>
  <c r="BK3285" i="1"/>
  <c r="BL3285" i="1" l="1"/>
  <c r="BM3284" i="1" s="1"/>
  <c r="BN3284" i="1" s="1"/>
  <c r="BK3286" i="1"/>
  <c r="BK3287" i="1" l="1"/>
  <c r="BL3286" i="1"/>
  <c r="BM3285" i="1" s="1"/>
  <c r="BN3285" i="1" s="1"/>
  <c r="BL3287" i="1" l="1"/>
  <c r="BK3288" i="1"/>
  <c r="BL3288" i="1" l="1"/>
  <c r="BM3287" i="1" s="1"/>
  <c r="BN3287" i="1" s="1"/>
  <c r="BK3289" i="1"/>
  <c r="BM3286" i="1"/>
  <c r="BN3286" i="1" s="1"/>
  <c r="BL3289" i="1" l="1"/>
  <c r="BM3288" i="1" s="1"/>
  <c r="BN3288" i="1" s="1"/>
  <c r="BK3290" i="1"/>
  <c r="BL3290" i="1" l="1"/>
  <c r="BM3289" i="1" s="1"/>
  <c r="BN3289" i="1" s="1"/>
  <c r="BK3291" i="1"/>
  <c r="BL3291" i="1" l="1"/>
  <c r="BM3290" i="1" s="1"/>
  <c r="BN3290" i="1" s="1"/>
  <c r="BK3292" i="1"/>
  <c r="BL3292" i="1" l="1"/>
  <c r="BM3291" i="1" s="1"/>
  <c r="BN3291" i="1" s="1"/>
  <c r="BK3293" i="1"/>
  <c r="BL3293" i="1" l="1"/>
  <c r="BM3292" i="1" s="1"/>
  <c r="BN3292" i="1" s="1"/>
  <c r="BK3294" i="1"/>
  <c r="BL3294" i="1" l="1"/>
  <c r="BM3293" i="1" s="1"/>
  <c r="BN3293" i="1" s="1"/>
  <c r="BK3295" i="1"/>
  <c r="BL3295" i="1" l="1"/>
  <c r="BM3294" i="1" s="1"/>
  <c r="BN3294" i="1" s="1"/>
  <c r="BK3296" i="1"/>
  <c r="BL3296" i="1" l="1"/>
  <c r="BM3295" i="1" s="1"/>
  <c r="BN3295" i="1" s="1"/>
  <c r="BK3297" i="1"/>
  <c r="BL3297" i="1" l="1"/>
  <c r="BM3296" i="1" s="1"/>
  <c r="BN3296" i="1" s="1"/>
  <c r="BK3298" i="1"/>
  <c r="BK3299" i="1" l="1"/>
  <c r="BL3298" i="1"/>
  <c r="BM3297" i="1" s="1"/>
  <c r="BN3297" i="1" s="1"/>
  <c r="BL3299" i="1" l="1"/>
  <c r="BK3300" i="1"/>
  <c r="BL3300" i="1" l="1"/>
  <c r="BM3299" i="1" s="1"/>
  <c r="BN3299" i="1" s="1"/>
  <c r="BK3301" i="1"/>
  <c r="BM3298" i="1"/>
  <c r="BN3298" i="1" s="1"/>
  <c r="BL3301" i="1" l="1"/>
  <c r="BM3300" i="1" s="1"/>
  <c r="BN3300" i="1" s="1"/>
  <c r="BK3302" i="1"/>
  <c r="BL3302" i="1" l="1"/>
  <c r="BM3301" i="1" s="1"/>
  <c r="BN3301" i="1" s="1"/>
  <c r="BK3303" i="1"/>
  <c r="BL3303" i="1" l="1"/>
  <c r="BM3302" i="1" s="1"/>
  <c r="BN3302" i="1" s="1"/>
  <c r="BK3304" i="1"/>
  <c r="BL3304" i="1" l="1"/>
  <c r="BM3303" i="1" s="1"/>
  <c r="BN3303" i="1" s="1"/>
  <c r="BK3305" i="1"/>
  <c r="BL3305" i="1" l="1"/>
  <c r="BM3304" i="1" s="1"/>
  <c r="BN3304" i="1" s="1"/>
  <c r="BK3306" i="1"/>
  <c r="BL3306" i="1" l="1"/>
  <c r="BM3305" i="1" s="1"/>
  <c r="BN3305" i="1" s="1"/>
  <c r="BK3307" i="1"/>
  <c r="BL3307" i="1" l="1"/>
  <c r="BM3306" i="1" s="1"/>
  <c r="BN3306" i="1" s="1"/>
  <c r="BK3308" i="1"/>
  <c r="BL3308" i="1" l="1"/>
  <c r="BM3307" i="1" s="1"/>
  <c r="BN3307" i="1" s="1"/>
  <c r="BK3309" i="1"/>
  <c r="BL3309" i="1" l="1"/>
  <c r="BM3308" i="1" s="1"/>
  <c r="BN3308" i="1" s="1"/>
  <c r="BK3310" i="1"/>
  <c r="BL3310" i="1" l="1"/>
  <c r="BM3309" i="1" s="1"/>
  <c r="BN3309" i="1" s="1"/>
  <c r="BK3311" i="1"/>
  <c r="BL3311" i="1" l="1"/>
  <c r="BM3310" i="1" s="1"/>
  <c r="BN3310" i="1" s="1"/>
  <c r="BK3312" i="1"/>
  <c r="BL3312" i="1" l="1"/>
  <c r="BM3311" i="1" s="1"/>
  <c r="BN3311" i="1" s="1"/>
  <c r="BK3313" i="1"/>
  <c r="BL3313" i="1" l="1"/>
  <c r="BM3312" i="1" s="1"/>
  <c r="BN3312" i="1" s="1"/>
  <c r="BK3314" i="1"/>
  <c r="BL3314" i="1" l="1"/>
  <c r="BM3313" i="1" s="1"/>
  <c r="BN3313" i="1" s="1"/>
  <c r="BK3315" i="1"/>
  <c r="BL3315" i="1" l="1"/>
  <c r="BM3314" i="1" s="1"/>
  <c r="BN3314" i="1" s="1"/>
  <c r="BK3316" i="1"/>
  <c r="BL3316" i="1" l="1"/>
  <c r="BM3315" i="1" s="1"/>
  <c r="BN3315" i="1" s="1"/>
  <c r="BK3317" i="1"/>
  <c r="BL3317" i="1" l="1"/>
  <c r="BM3316" i="1" s="1"/>
  <c r="BN3316" i="1" s="1"/>
  <c r="BK3318" i="1"/>
  <c r="BL3318" i="1" l="1"/>
  <c r="BM3317" i="1" s="1"/>
  <c r="BN3317" i="1" s="1"/>
  <c r="BK3319" i="1"/>
  <c r="BL3319" i="1" l="1"/>
  <c r="BM3318" i="1" s="1"/>
  <c r="BN3318" i="1" s="1"/>
  <c r="BK3320" i="1"/>
  <c r="BL3320" i="1" l="1"/>
  <c r="BM3319" i="1" s="1"/>
  <c r="BN3319" i="1" s="1"/>
  <c r="BK3321" i="1"/>
  <c r="BL3321" i="1" l="1"/>
  <c r="BM3320" i="1" s="1"/>
  <c r="BN3320" i="1" s="1"/>
  <c r="BK3322" i="1"/>
  <c r="BL3322" i="1" l="1"/>
  <c r="BM3321" i="1" s="1"/>
  <c r="BN3321" i="1" s="1"/>
  <c r="BK3323" i="1"/>
  <c r="BL3323" i="1" l="1"/>
  <c r="BM3322" i="1" s="1"/>
  <c r="BN3322" i="1" s="1"/>
  <c r="BK3324" i="1"/>
  <c r="BL3324" i="1" l="1"/>
  <c r="BM3323" i="1" s="1"/>
  <c r="BN3323" i="1" s="1"/>
  <c r="BK3325" i="1"/>
  <c r="BL3325" i="1" l="1"/>
  <c r="BM3324" i="1" s="1"/>
  <c r="BN3324" i="1" s="1"/>
  <c r="BK3326" i="1"/>
  <c r="BL3326" i="1" l="1"/>
  <c r="BM3325" i="1" s="1"/>
  <c r="BN3325" i="1" s="1"/>
  <c r="BK3327" i="1"/>
  <c r="BL3327" i="1" l="1"/>
  <c r="BM3326" i="1" s="1"/>
  <c r="BN3326" i="1" s="1"/>
  <c r="BK3328" i="1"/>
  <c r="BL3328" i="1" l="1"/>
  <c r="BM3327" i="1" s="1"/>
  <c r="BN3327" i="1" s="1"/>
  <c r="BK3329" i="1"/>
  <c r="BL3329" i="1" l="1"/>
  <c r="BM3328" i="1" s="1"/>
  <c r="BN3328" i="1" s="1"/>
  <c r="BK3330" i="1"/>
  <c r="BL3330" i="1" l="1"/>
  <c r="BM3329" i="1" s="1"/>
  <c r="BN3329" i="1" s="1"/>
  <c r="BK3331" i="1"/>
  <c r="BL3331" i="1" l="1"/>
  <c r="BM3330" i="1" s="1"/>
  <c r="BN3330" i="1" s="1"/>
  <c r="BK3332" i="1"/>
  <c r="BL3332" i="1" l="1"/>
  <c r="BM3331" i="1" s="1"/>
  <c r="BN3331" i="1" s="1"/>
  <c r="BK3333" i="1"/>
  <c r="BL3333" i="1" l="1"/>
  <c r="BM3332" i="1" s="1"/>
  <c r="BN3332" i="1" s="1"/>
  <c r="BK3334" i="1"/>
  <c r="BL3334" i="1" l="1"/>
  <c r="BM3333" i="1" s="1"/>
  <c r="BN3333" i="1" s="1"/>
  <c r="BK3335" i="1"/>
  <c r="BL3335" i="1" l="1"/>
  <c r="BM3334" i="1" s="1"/>
  <c r="BN3334" i="1" s="1"/>
  <c r="BK3336" i="1"/>
  <c r="BL3336" i="1" l="1"/>
  <c r="BM3335" i="1" s="1"/>
  <c r="BN3335" i="1" s="1"/>
  <c r="BK3337" i="1"/>
  <c r="BL3337" i="1" l="1"/>
  <c r="BM3336" i="1" s="1"/>
  <c r="BN3336" i="1" s="1"/>
  <c r="BK3338" i="1"/>
  <c r="BL3338" i="1" l="1"/>
  <c r="BM3337" i="1" s="1"/>
  <c r="BN3337" i="1" s="1"/>
  <c r="BK3339" i="1"/>
  <c r="BL3339" i="1" l="1"/>
  <c r="BM3338" i="1" s="1"/>
  <c r="BN3338" i="1" s="1"/>
  <c r="BK3340" i="1"/>
  <c r="BL3340" i="1" l="1"/>
  <c r="BM3339" i="1" s="1"/>
  <c r="BN3339" i="1" s="1"/>
  <c r="BK3341" i="1"/>
  <c r="BL3341" i="1" l="1"/>
  <c r="BM3340" i="1" s="1"/>
  <c r="BN3340" i="1" s="1"/>
  <c r="BK3342" i="1"/>
  <c r="BL3342" i="1" l="1"/>
  <c r="BM3341" i="1" s="1"/>
  <c r="BN3341" i="1" s="1"/>
  <c r="BK3343" i="1"/>
  <c r="BL3343" i="1" l="1"/>
  <c r="BM3342" i="1" s="1"/>
  <c r="BN3342" i="1" s="1"/>
  <c r="BK3344" i="1"/>
  <c r="BL3344" i="1" l="1"/>
  <c r="BM3343" i="1" s="1"/>
  <c r="BN3343" i="1" s="1"/>
  <c r="BK3345" i="1"/>
  <c r="BL3345" i="1" l="1"/>
  <c r="BM3344" i="1" s="1"/>
  <c r="BN3344" i="1" s="1"/>
  <c r="BK3346" i="1"/>
  <c r="BL3346" i="1" l="1"/>
  <c r="BM3345" i="1" s="1"/>
  <c r="BN3345" i="1" s="1"/>
  <c r="BK3347" i="1"/>
  <c r="BL3347" i="1" l="1"/>
  <c r="BM3346" i="1" s="1"/>
  <c r="BN3346" i="1" s="1"/>
  <c r="BK3348" i="1"/>
  <c r="BL3348" i="1" l="1"/>
  <c r="BM3347" i="1" s="1"/>
  <c r="BN3347" i="1" s="1"/>
  <c r="BK3349" i="1"/>
  <c r="BL3349" i="1" l="1"/>
  <c r="BM3348" i="1" s="1"/>
  <c r="BN3348" i="1" s="1"/>
  <c r="BK3350" i="1"/>
  <c r="BL3350" i="1" l="1"/>
  <c r="BM3349" i="1" s="1"/>
  <c r="BN3349" i="1" s="1"/>
  <c r="BK3351" i="1"/>
  <c r="BL3351" i="1" l="1"/>
  <c r="BM3350" i="1" s="1"/>
  <c r="BN3350" i="1" s="1"/>
  <c r="BK3352" i="1"/>
  <c r="BL3352" i="1" l="1"/>
  <c r="BM3351" i="1" s="1"/>
  <c r="BN3351" i="1" s="1"/>
  <c r="BK3353" i="1"/>
  <c r="BL3353" i="1" l="1"/>
  <c r="BM3352" i="1" s="1"/>
  <c r="BN3352" i="1" s="1"/>
  <c r="BK3354" i="1"/>
  <c r="BL3354" i="1" l="1"/>
  <c r="BM3353" i="1" s="1"/>
  <c r="BN3353" i="1" s="1"/>
  <c r="BK3355" i="1"/>
  <c r="BL3355" i="1" l="1"/>
  <c r="BM3354" i="1" s="1"/>
  <c r="BN3354" i="1" s="1"/>
  <c r="BK3356" i="1"/>
  <c r="BL3356" i="1" l="1"/>
  <c r="BM3355" i="1" s="1"/>
  <c r="BN3355" i="1" s="1"/>
  <c r="BK3357" i="1"/>
  <c r="BL3357" i="1" l="1"/>
  <c r="BM3356" i="1" s="1"/>
  <c r="BN3356" i="1" s="1"/>
  <c r="BK3358" i="1"/>
  <c r="BL3358" i="1" l="1"/>
  <c r="BM3357" i="1" s="1"/>
  <c r="BN3357" i="1" s="1"/>
  <c r="BK3359" i="1"/>
  <c r="BK3360" i="1" l="1"/>
  <c r="BL3359" i="1"/>
  <c r="BM3358" i="1" s="1"/>
  <c r="BN3358" i="1" s="1"/>
  <c r="BL3360" i="1" l="1"/>
  <c r="BK3361" i="1"/>
  <c r="BL3361" i="1" l="1"/>
  <c r="BM3360" i="1" s="1"/>
  <c r="BN3360" i="1" s="1"/>
  <c r="BK3362" i="1"/>
  <c r="BM3359" i="1"/>
  <c r="BN3359" i="1" s="1"/>
  <c r="BL3362" i="1" l="1"/>
  <c r="BM3361" i="1" s="1"/>
  <c r="BN3361" i="1" s="1"/>
  <c r="BK3363" i="1"/>
  <c r="BL3363" i="1" l="1"/>
  <c r="BM3362" i="1" s="1"/>
  <c r="BN3362" i="1" s="1"/>
  <c r="BK3364" i="1"/>
  <c r="BL3364" i="1" l="1"/>
  <c r="BM3363" i="1" s="1"/>
  <c r="BN3363" i="1" s="1"/>
  <c r="BK3365" i="1"/>
  <c r="BL3365" i="1" l="1"/>
  <c r="BM3364" i="1" s="1"/>
  <c r="BN3364" i="1" s="1"/>
  <c r="BK3366" i="1"/>
  <c r="BK3367" i="1" l="1"/>
  <c r="BL3366" i="1"/>
  <c r="BM3365" i="1" s="1"/>
  <c r="BN3365" i="1" s="1"/>
  <c r="BL3367" i="1" l="1"/>
  <c r="BK3368" i="1"/>
  <c r="BL3368" i="1" l="1"/>
  <c r="BM3367" i="1" s="1"/>
  <c r="BN3367" i="1" s="1"/>
  <c r="BK3369" i="1"/>
  <c r="BM3366" i="1"/>
  <c r="BN3366" i="1" s="1"/>
  <c r="BL3369" i="1" l="1"/>
  <c r="BM3368" i="1" s="1"/>
  <c r="BN3368" i="1" s="1"/>
  <c r="BK3370" i="1"/>
  <c r="BL3370" i="1" l="1"/>
  <c r="BM3369" i="1" s="1"/>
  <c r="BN3369" i="1" s="1"/>
  <c r="BK3371" i="1"/>
  <c r="BL3371" i="1" l="1"/>
  <c r="BM3370" i="1" s="1"/>
  <c r="BN3370" i="1" s="1"/>
  <c r="BK3372" i="1"/>
  <c r="BL3372" i="1" l="1"/>
  <c r="BM3371" i="1" s="1"/>
  <c r="BN3371" i="1" s="1"/>
  <c r="BK3373" i="1"/>
  <c r="BL3373" i="1" l="1"/>
  <c r="BM3372" i="1" s="1"/>
  <c r="BN3372" i="1" s="1"/>
  <c r="BK3374" i="1"/>
  <c r="BL3374" i="1" l="1"/>
  <c r="BM3373" i="1" s="1"/>
  <c r="BN3373" i="1" s="1"/>
  <c r="BK3375" i="1"/>
  <c r="BL3375" i="1" l="1"/>
  <c r="BM3374" i="1" s="1"/>
  <c r="BN3374" i="1" s="1"/>
  <c r="BK3376" i="1"/>
  <c r="BL3376" i="1" l="1"/>
  <c r="BM3375" i="1" s="1"/>
  <c r="BN3375" i="1" s="1"/>
  <c r="BK3377" i="1"/>
  <c r="BL3377" i="1" l="1"/>
  <c r="BM3376" i="1" s="1"/>
  <c r="BN3376" i="1" s="1"/>
  <c r="BK3378" i="1"/>
  <c r="BL3378" i="1" l="1"/>
  <c r="BM3377" i="1" s="1"/>
  <c r="BN3377" i="1" s="1"/>
  <c r="BK3379" i="1"/>
  <c r="BL3379" i="1" l="1"/>
  <c r="BM3378" i="1" s="1"/>
  <c r="BN3378" i="1" s="1"/>
  <c r="BK3380" i="1"/>
  <c r="BL3380" i="1" l="1"/>
  <c r="BM3379" i="1" s="1"/>
  <c r="BN3379" i="1" s="1"/>
  <c r="BK3381" i="1"/>
  <c r="BL3381" i="1" l="1"/>
  <c r="BM3380" i="1" s="1"/>
  <c r="BN3380" i="1" s="1"/>
  <c r="BK3382" i="1"/>
  <c r="BL3382" i="1" l="1"/>
  <c r="BM3381" i="1" s="1"/>
  <c r="BN3381" i="1" s="1"/>
  <c r="BK3383" i="1"/>
  <c r="BL3383" i="1" l="1"/>
  <c r="BM3382" i="1" s="1"/>
  <c r="BN3382" i="1" s="1"/>
  <c r="BK3384" i="1"/>
  <c r="BL3384" i="1" l="1"/>
  <c r="BM3383" i="1" s="1"/>
  <c r="BN3383" i="1" s="1"/>
  <c r="BK3385" i="1"/>
  <c r="BL3385" i="1" l="1"/>
  <c r="BM3384" i="1" s="1"/>
  <c r="BN3384" i="1" s="1"/>
  <c r="BK3386" i="1"/>
  <c r="BL3386" i="1" l="1"/>
  <c r="BM3385" i="1" s="1"/>
  <c r="BN3385" i="1" s="1"/>
  <c r="BK3387" i="1"/>
  <c r="BL3387" i="1" l="1"/>
  <c r="BM3386" i="1" s="1"/>
  <c r="BN3386" i="1" s="1"/>
  <c r="BK3388" i="1"/>
  <c r="BL3388" i="1" l="1"/>
  <c r="BM3387" i="1" s="1"/>
  <c r="BN3387" i="1" s="1"/>
  <c r="BK3389" i="1"/>
  <c r="BL3389" i="1" l="1"/>
  <c r="BM3388" i="1" s="1"/>
  <c r="BN3388" i="1" s="1"/>
  <c r="BK3390" i="1"/>
  <c r="BL3390" i="1" l="1"/>
  <c r="BM3389" i="1" s="1"/>
  <c r="BN3389" i="1" s="1"/>
  <c r="BK3391" i="1"/>
  <c r="BL3391" i="1" l="1"/>
  <c r="BM3390" i="1" s="1"/>
  <c r="BN3390" i="1" s="1"/>
  <c r="BK3392" i="1"/>
  <c r="BL3392" i="1" l="1"/>
  <c r="BM3391" i="1" s="1"/>
  <c r="BN3391" i="1" s="1"/>
  <c r="BK3393" i="1"/>
  <c r="BL3393" i="1" l="1"/>
  <c r="BM3392" i="1" s="1"/>
  <c r="BN3392" i="1" s="1"/>
  <c r="BK3394" i="1"/>
  <c r="BK3395" i="1" l="1"/>
  <c r="BL3394" i="1"/>
  <c r="BM3393" i="1" s="1"/>
  <c r="BN3393" i="1" s="1"/>
  <c r="BL3395" i="1" l="1"/>
  <c r="BK3396" i="1"/>
  <c r="BL3396" i="1" l="1"/>
  <c r="BM3395" i="1" s="1"/>
  <c r="BN3395" i="1" s="1"/>
  <c r="BK3397" i="1"/>
  <c r="BM3394" i="1"/>
  <c r="BN3394" i="1" s="1"/>
  <c r="BL3397" i="1" l="1"/>
  <c r="BM3396" i="1" s="1"/>
  <c r="BN3396" i="1" s="1"/>
  <c r="BK3398" i="1"/>
  <c r="BL3398" i="1" l="1"/>
  <c r="BM3397" i="1" s="1"/>
  <c r="BN3397" i="1" s="1"/>
  <c r="BK3399" i="1"/>
  <c r="BL3399" i="1" l="1"/>
  <c r="BM3398" i="1" s="1"/>
  <c r="BN3398" i="1" s="1"/>
  <c r="BK3400" i="1"/>
  <c r="BL3400" i="1" l="1"/>
  <c r="BM3399" i="1" s="1"/>
  <c r="BN3399" i="1" s="1"/>
  <c r="BK3401" i="1"/>
  <c r="BL3401" i="1" l="1"/>
  <c r="BM3400" i="1" s="1"/>
  <c r="BN3400" i="1" s="1"/>
  <c r="BK3402" i="1"/>
  <c r="BL3402" i="1" l="1"/>
  <c r="BM3401" i="1" s="1"/>
  <c r="BN3401" i="1" s="1"/>
  <c r="BK3403" i="1"/>
  <c r="BL3403" i="1" l="1"/>
  <c r="BM3402" i="1" s="1"/>
  <c r="BN3402" i="1" s="1"/>
  <c r="BK3404" i="1"/>
  <c r="BL3404" i="1" l="1"/>
  <c r="BM3403" i="1" s="1"/>
  <c r="BN3403" i="1" s="1"/>
  <c r="BK3405" i="1"/>
  <c r="BL3405" i="1" l="1"/>
  <c r="BM3404" i="1" s="1"/>
  <c r="BN3404" i="1" s="1"/>
  <c r="BK3406" i="1"/>
  <c r="BL3406" i="1" l="1"/>
  <c r="BM3405" i="1" s="1"/>
  <c r="BN3405" i="1" s="1"/>
  <c r="BK3407" i="1"/>
  <c r="BL3407" i="1" l="1"/>
  <c r="BM3406" i="1" s="1"/>
  <c r="BN3406" i="1" s="1"/>
  <c r="BK3408" i="1"/>
  <c r="BL3408" i="1" l="1"/>
  <c r="BM3407" i="1" s="1"/>
  <c r="BN3407" i="1" s="1"/>
  <c r="BK3409" i="1"/>
  <c r="BL3409" i="1" l="1"/>
  <c r="BM3408" i="1" s="1"/>
  <c r="BN3408" i="1" s="1"/>
  <c r="BK3410" i="1"/>
  <c r="BL3410" i="1" l="1"/>
  <c r="BM3409" i="1" s="1"/>
  <c r="BN3409" i="1" s="1"/>
  <c r="BK3411" i="1"/>
  <c r="BL3411" i="1" l="1"/>
  <c r="BM3410" i="1" s="1"/>
  <c r="BN3410" i="1" s="1"/>
  <c r="BK3412" i="1"/>
  <c r="BL3412" i="1" l="1"/>
  <c r="BM3411" i="1" s="1"/>
  <c r="BN3411" i="1" s="1"/>
  <c r="BK3413" i="1"/>
  <c r="BL3413" i="1" l="1"/>
  <c r="BM3412" i="1" s="1"/>
  <c r="BN3412" i="1" s="1"/>
  <c r="BK3414" i="1"/>
  <c r="BL3414" i="1" l="1"/>
  <c r="BM3413" i="1" s="1"/>
  <c r="BN3413" i="1" s="1"/>
  <c r="BK3415" i="1"/>
  <c r="BL3415" i="1" l="1"/>
  <c r="BM3414" i="1" s="1"/>
  <c r="BN3414" i="1" s="1"/>
  <c r="BK3416" i="1"/>
  <c r="BL3416" i="1" l="1"/>
  <c r="BM3415" i="1" s="1"/>
  <c r="BN3415" i="1" s="1"/>
  <c r="BK3417" i="1"/>
  <c r="BL3417" i="1" l="1"/>
  <c r="BM3416" i="1" s="1"/>
  <c r="BN3416" i="1" s="1"/>
  <c r="BK3418" i="1"/>
  <c r="BL3418" i="1" l="1"/>
  <c r="BM3417" i="1" s="1"/>
  <c r="BN3417" i="1" s="1"/>
  <c r="BK3419" i="1"/>
  <c r="BL3419" i="1" l="1"/>
  <c r="BM3418" i="1" s="1"/>
  <c r="BN3418" i="1" s="1"/>
  <c r="BK3420" i="1"/>
  <c r="BL3420" i="1" l="1"/>
  <c r="BM3419" i="1" s="1"/>
  <c r="BN3419" i="1" s="1"/>
  <c r="BK3421" i="1"/>
  <c r="BL3421" i="1" l="1"/>
  <c r="BM3420" i="1" s="1"/>
  <c r="BN3420" i="1" s="1"/>
  <c r="BK3422" i="1"/>
  <c r="BL3422" i="1" l="1"/>
  <c r="BM3421" i="1" s="1"/>
  <c r="BN3421" i="1" s="1"/>
  <c r="BK3423" i="1"/>
  <c r="BL3423" i="1" l="1"/>
  <c r="BM3422" i="1" s="1"/>
  <c r="BN3422" i="1" s="1"/>
  <c r="BK3424" i="1"/>
  <c r="BL3424" i="1" l="1"/>
  <c r="BM3423" i="1" s="1"/>
  <c r="BN3423" i="1" s="1"/>
  <c r="BK3425" i="1"/>
  <c r="BL3425" i="1" l="1"/>
  <c r="BM3424" i="1" s="1"/>
  <c r="BN3424" i="1" s="1"/>
  <c r="BK3426" i="1"/>
  <c r="BL3426" i="1" l="1"/>
  <c r="BM3425" i="1" s="1"/>
  <c r="BN3425" i="1" s="1"/>
  <c r="BK3427" i="1"/>
  <c r="BL3427" i="1" l="1"/>
  <c r="BM3426" i="1" s="1"/>
  <c r="BN3426" i="1" s="1"/>
  <c r="BK3428" i="1"/>
  <c r="BL3428" i="1" l="1"/>
  <c r="BM3427" i="1" s="1"/>
  <c r="BN3427" i="1" s="1"/>
  <c r="BK3429" i="1"/>
  <c r="BL3429" i="1" l="1"/>
  <c r="BM3428" i="1" s="1"/>
  <c r="BN3428" i="1" s="1"/>
  <c r="BK3430" i="1"/>
  <c r="BL3430" i="1" l="1"/>
  <c r="BM3429" i="1" s="1"/>
  <c r="BN3429" i="1" s="1"/>
  <c r="BK3431" i="1"/>
  <c r="BL3431" i="1" l="1"/>
  <c r="BM3430" i="1" s="1"/>
  <c r="BN3430" i="1" s="1"/>
  <c r="BK3432" i="1"/>
  <c r="BL3432" i="1" l="1"/>
  <c r="BM3431" i="1" s="1"/>
  <c r="BN3431" i="1" s="1"/>
  <c r="BK3433" i="1"/>
  <c r="BL3433" i="1" l="1"/>
  <c r="BM3432" i="1" s="1"/>
  <c r="BN3432" i="1" s="1"/>
  <c r="BK3434" i="1"/>
  <c r="BL3434" i="1" l="1"/>
  <c r="BM3433" i="1" s="1"/>
  <c r="BN3433" i="1" s="1"/>
  <c r="BK3435" i="1"/>
  <c r="BL3435" i="1" l="1"/>
  <c r="BM3434" i="1" s="1"/>
  <c r="BN3434" i="1" s="1"/>
  <c r="BK3436" i="1"/>
  <c r="BL3436" i="1" l="1"/>
  <c r="BM3435" i="1" s="1"/>
  <c r="BN3435" i="1" s="1"/>
  <c r="BK3437" i="1"/>
  <c r="BL3437" i="1" l="1"/>
  <c r="BM3436" i="1" s="1"/>
  <c r="BN3436" i="1" s="1"/>
  <c r="BK3438" i="1"/>
  <c r="BL3438" i="1" l="1"/>
  <c r="BM3437" i="1" s="1"/>
  <c r="BN3437" i="1" s="1"/>
  <c r="BK3439" i="1"/>
  <c r="BL3439" i="1" l="1"/>
  <c r="BM3438" i="1" s="1"/>
  <c r="BN3438" i="1" s="1"/>
  <c r="BK3440" i="1"/>
  <c r="BL3440" i="1" l="1"/>
  <c r="BM3439" i="1" s="1"/>
  <c r="BN3439" i="1" s="1"/>
  <c r="BK3441" i="1"/>
  <c r="BL3441" i="1" l="1"/>
  <c r="BM3440" i="1" s="1"/>
  <c r="BN3440" i="1" s="1"/>
  <c r="BK3442" i="1"/>
  <c r="BK3443" i="1" l="1"/>
  <c r="BL3442" i="1"/>
  <c r="BM3441" i="1" s="1"/>
  <c r="BN3441" i="1" s="1"/>
  <c r="BL3443" i="1" l="1"/>
  <c r="BK3444" i="1"/>
  <c r="BL3444" i="1" l="1"/>
  <c r="BM3443" i="1" s="1"/>
  <c r="BN3443" i="1" s="1"/>
  <c r="BK3445" i="1"/>
  <c r="BM3442" i="1"/>
  <c r="BN3442" i="1" s="1"/>
  <c r="BL3445" i="1" l="1"/>
  <c r="BM3444" i="1" s="1"/>
  <c r="BN3444" i="1" s="1"/>
  <c r="BK3446" i="1"/>
  <c r="BL3446" i="1" l="1"/>
  <c r="BM3445" i="1" s="1"/>
  <c r="BN3445" i="1" s="1"/>
  <c r="BK3447" i="1"/>
  <c r="BL3447" i="1" l="1"/>
  <c r="BM3446" i="1" s="1"/>
  <c r="BN3446" i="1" s="1"/>
  <c r="BK3448" i="1"/>
  <c r="BL3448" i="1" l="1"/>
  <c r="BM3447" i="1" s="1"/>
  <c r="BN3447" i="1" s="1"/>
  <c r="BK3449" i="1"/>
  <c r="BL3449" i="1" l="1"/>
  <c r="BM3448" i="1" s="1"/>
  <c r="BN3448" i="1" s="1"/>
  <c r="BK3450" i="1"/>
  <c r="BL3450" i="1" l="1"/>
  <c r="BM3449" i="1" s="1"/>
  <c r="BN3449" i="1" s="1"/>
  <c r="BK3451" i="1"/>
  <c r="BL3451" i="1" l="1"/>
  <c r="BM3450" i="1" s="1"/>
  <c r="BN3450" i="1" s="1"/>
  <c r="BK3452" i="1"/>
  <c r="BL3452" i="1" l="1"/>
  <c r="BM3451" i="1" s="1"/>
  <c r="BN3451" i="1" s="1"/>
  <c r="BK3453" i="1"/>
  <c r="BL3453" i="1" l="1"/>
  <c r="BM3452" i="1" s="1"/>
  <c r="BN3452" i="1" s="1"/>
  <c r="BK3454" i="1"/>
  <c r="BL3454" i="1" l="1"/>
  <c r="BM3453" i="1" s="1"/>
  <c r="BN3453" i="1" s="1"/>
  <c r="BK3455" i="1"/>
  <c r="BL3455" i="1" l="1"/>
  <c r="BM3454" i="1" s="1"/>
  <c r="BN3454" i="1" s="1"/>
  <c r="BK3456" i="1"/>
  <c r="BL3456" i="1" l="1"/>
  <c r="BM3455" i="1" s="1"/>
  <c r="BN3455" i="1" s="1"/>
  <c r="BK3457" i="1"/>
  <c r="BL3457" i="1" l="1"/>
  <c r="BM3456" i="1" s="1"/>
  <c r="BN3456" i="1" s="1"/>
  <c r="BK3458" i="1"/>
  <c r="BL3458" i="1" l="1"/>
  <c r="BM3457" i="1" s="1"/>
  <c r="BN3457" i="1" s="1"/>
  <c r="BK3459" i="1"/>
  <c r="BL3459" i="1" l="1"/>
  <c r="BM3458" i="1" s="1"/>
  <c r="BN3458" i="1" s="1"/>
  <c r="BK3460" i="1"/>
  <c r="BL3460" i="1" l="1"/>
  <c r="BM3459" i="1" s="1"/>
  <c r="BN3459" i="1" s="1"/>
  <c r="BK3461" i="1"/>
  <c r="BL3461" i="1" l="1"/>
  <c r="BM3460" i="1" s="1"/>
  <c r="BN3460" i="1" s="1"/>
  <c r="BK3462" i="1"/>
  <c r="BL3462" i="1" l="1"/>
  <c r="BM3461" i="1" s="1"/>
  <c r="BN3461" i="1" s="1"/>
  <c r="BK3463" i="1"/>
  <c r="BL3463" i="1" l="1"/>
  <c r="BM3462" i="1" s="1"/>
  <c r="BN3462" i="1" s="1"/>
  <c r="BK3464" i="1"/>
  <c r="BL3464" i="1" l="1"/>
  <c r="BM3463" i="1" s="1"/>
  <c r="BN3463" i="1" s="1"/>
  <c r="BK3465" i="1"/>
  <c r="BL3465" i="1" l="1"/>
  <c r="BM3464" i="1" s="1"/>
  <c r="BN3464" i="1" s="1"/>
  <c r="BK3466" i="1"/>
  <c r="BK3467" i="1" l="1"/>
  <c r="BL3466" i="1"/>
  <c r="BM3465" i="1" s="1"/>
  <c r="BN3465" i="1" s="1"/>
  <c r="BL3467" i="1" l="1"/>
  <c r="BK3468" i="1"/>
  <c r="BL3468" i="1" l="1"/>
  <c r="BM3467" i="1" s="1"/>
  <c r="BN3467" i="1" s="1"/>
  <c r="BK3469" i="1"/>
  <c r="BM3466" i="1"/>
  <c r="BN3466" i="1" s="1"/>
  <c r="BL3469" i="1" l="1"/>
  <c r="BM3468" i="1" s="1"/>
  <c r="BN3468" i="1" s="1"/>
  <c r="BK3470" i="1"/>
  <c r="BL3470" i="1" l="1"/>
  <c r="BM3469" i="1" s="1"/>
  <c r="BN3469" i="1" s="1"/>
  <c r="BK3471" i="1"/>
  <c r="BL3471" i="1" l="1"/>
  <c r="BM3470" i="1" s="1"/>
  <c r="BN3470" i="1" s="1"/>
  <c r="BK3472" i="1"/>
  <c r="BL3472" i="1" l="1"/>
  <c r="BM3471" i="1" s="1"/>
  <c r="BN3471" i="1" s="1"/>
  <c r="BK3473" i="1"/>
  <c r="BL3473" i="1" l="1"/>
  <c r="BM3472" i="1" s="1"/>
  <c r="BN3472" i="1" s="1"/>
  <c r="BK3474" i="1"/>
  <c r="BL3474" i="1" l="1"/>
  <c r="BM3473" i="1" s="1"/>
  <c r="BN3473" i="1" s="1"/>
  <c r="BK3475" i="1"/>
  <c r="BL3475" i="1" l="1"/>
  <c r="BM3474" i="1" s="1"/>
  <c r="BN3474" i="1" s="1"/>
  <c r="BK3476" i="1"/>
  <c r="BL3476" i="1" l="1"/>
  <c r="BM3475" i="1" s="1"/>
  <c r="BN3475" i="1" s="1"/>
  <c r="BK3477" i="1"/>
  <c r="BL3477" i="1" l="1"/>
  <c r="BM3476" i="1" s="1"/>
  <c r="BN3476" i="1" s="1"/>
  <c r="BK3478" i="1"/>
  <c r="BL3478" i="1" l="1"/>
  <c r="BM3477" i="1" s="1"/>
  <c r="BN3477" i="1" s="1"/>
  <c r="BK3479" i="1"/>
  <c r="BL3479" i="1" l="1"/>
  <c r="BM3478" i="1" s="1"/>
  <c r="BN3478" i="1" s="1"/>
  <c r="BK3480" i="1"/>
  <c r="BL3480" i="1" l="1"/>
  <c r="BM3479" i="1" s="1"/>
  <c r="BN3479" i="1" s="1"/>
  <c r="BK3481" i="1"/>
  <c r="BL3481" i="1" l="1"/>
  <c r="BM3480" i="1" s="1"/>
  <c r="BN3480" i="1" s="1"/>
  <c r="BK3482" i="1"/>
  <c r="BL3482" i="1" l="1"/>
  <c r="BM3481" i="1" s="1"/>
  <c r="BN3481" i="1" s="1"/>
  <c r="BK3483" i="1"/>
  <c r="BL3483" i="1" l="1"/>
  <c r="BM3482" i="1" s="1"/>
  <c r="BN3482" i="1" s="1"/>
  <c r="BK3484" i="1"/>
  <c r="BL3484" i="1" l="1"/>
  <c r="BM3483" i="1" s="1"/>
  <c r="BN3483" i="1" s="1"/>
  <c r="BK3485" i="1"/>
  <c r="BL3485" i="1" l="1"/>
  <c r="BM3484" i="1" s="1"/>
  <c r="BN3484" i="1" s="1"/>
  <c r="BK3486" i="1"/>
  <c r="BL3486" i="1" l="1"/>
  <c r="BM3485" i="1" s="1"/>
  <c r="BN3485" i="1" s="1"/>
  <c r="BK3487" i="1"/>
  <c r="BL3487" i="1" l="1"/>
  <c r="BM3486" i="1" s="1"/>
  <c r="BN3486" i="1" s="1"/>
  <c r="BK3488" i="1"/>
  <c r="BL3488" i="1" l="1"/>
  <c r="BM3487" i="1" s="1"/>
  <c r="BN3487" i="1" s="1"/>
  <c r="BK3489" i="1"/>
  <c r="BL3489" i="1" l="1"/>
  <c r="BM3488" i="1" s="1"/>
  <c r="BN3488" i="1" s="1"/>
  <c r="BK3490" i="1"/>
  <c r="BL3490" i="1" l="1"/>
  <c r="BM3489" i="1" s="1"/>
  <c r="BN3489" i="1" s="1"/>
  <c r="BK3491" i="1"/>
  <c r="BL3491" i="1" l="1"/>
  <c r="BM3490" i="1" s="1"/>
  <c r="BN3490" i="1" s="1"/>
  <c r="BK3492" i="1"/>
  <c r="BL3492" i="1" l="1"/>
  <c r="BM3491" i="1" s="1"/>
  <c r="BN3491" i="1" s="1"/>
  <c r="BK3493" i="1"/>
  <c r="BL3493" i="1" l="1"/>
  <c r="BM3492" i="1" s="1"/>
  <c r="BN3492" i="1" s="1"/>
  <c r="BK3494" i="1"/>
  <c r="BL3494" i="1" l="1"/>
  <c r="BM3493" i="1" s="1"/>
  <c r="BN3493" i="1" s="1"/>
  <c r="BK3495" i="1"/>
  <c r="BL3495" i="1" l="1"/>
  <c r="BM3494" i="1" s="1"/>
  <c r="BN3494" i="1" s="1"/>
  <c r="BK3496" i="1"/>
  <c r="BL3496" i="1" l="1"/>
  <c r="BM3495" i="1" s="1"/>
  <c r="BN3495" i="1" s="1"/>
  <c r="BK3497" i="1"/>
  <c r="BL3497" i="1" l="1"/>
  <c r="BM3496" i="1" s="1"/>
  <c r="BN3496" i="1" s="1"/>
  <c r="BK3498" i="1"/>
  <c r="BL3498" i="1" l="1"/>
  <c r="BM3497" i="1" s="1"/>
  <c r="BN3497" i="1" s="1"/>
  <c r="BK3499" i="1"/>
  <c r="BL3499" i="1" l="1"/>
  <c r="BM3498" i="1" s="1"/>
  <c r="BN3498" i="1" s="1"/>
  <c r="BK3500" i="1"/>
  <c r="BL3500" i="1" l="1"/>
  <c r="BM3499" i="1" s="1"/>
  <c r="BN3499" i="1" s="1"/>
  <c r="BK3501" i="1"/>
  <c r="BL3501" i="1" l="1"/>
  <c r="BM3500" i="1" s="1"/>
  <c r="BN3500" i="1" s="1"/>
  <c r="BK3502" i="1"/>
  <c r="BL3502" i="1" l="1"/>
  <c r="BM3501" i="1" s="1"/>
  <c r="BN3501" i="1" s="1"/>
  <c r="BK3503" i="1"/>
  <c r="BL3503" i="1" l="1"/>
  <c r="BM3502" i="1" s="1"/>
  <c r="BN3502" i="1" s="1"/>
  <c r="BK3504" i="1"/>
  <c r="BL3504" i="1" l="1"/>
  <c r="BM3503" i="1" s="1"/>
  <c r="BN3503" i="1" s="1"/>
  <c r="BK3505" i="1"/>
  <c r="BL3505" i="1" l="1"/>
  <c r="BM3504" i="1" s="1"/>
  <c r="BN3504" i="1" s="1"/>
  <c r="BK3506" i="1"/>
  <c r="BL3506" i="1" l="1"/>
  <c r="BM3505" i="1" s="1"/>
  <c r="BN3505" i="1" s="1"/>
  <c r="BK3507" i="1"/>
  <c r="BL3507" i="1" l="1"/>
  <c r="BM3506" i="1" s="1"/>
  <c r="BN3506" i="1" s="1"/>
  <c r="BK3508" i="1"/>
  <c r="BL3508" i="1" l="1"/>
  <c r="BM3507" i="1" s="1"/>
  <c r="BN3507" i="1" s="1"/>
  <c r="BK3509" i="1"/>
  <c r="BL3509" i="1" l="1"/>
  <c r="BM3508" i="1" s="1"/>
  <c r="BN3508" i="1" s="1"/>
  <c r="BK3510" i="1"/>
  <c r="BL3510" i="1" l="1"/>
  <c r="BM3509" i="1" s="1"/>
  <c r="BN3509" i="1" s="1"/>
  <c r="BK3511" i="1"/>
  <c r="BL3511" i="1" l="1"/>
  <c r="BM3510" i="1" s="1"/>
  <c r="BN3510" i="1" s="1"/>
  <c r="BK3512" i="1"/>
  <c r="BL3512" i="1" l="1"/>
  <c r="BM3511" i="1" s="1"/>
  <c r="BN3511" i="1" s="1"/>
  <c r="BK3513" i="1"/>
  <c r="BL3513" i="1" l="1"/>
  <c r="BM3512" i="1" s="1"/>
  <c r="BN3512" i="1" s="1"/>
  <c r="BK3514" i="1"/>
  <c r="BL3514" i="1" l="1"/>
  <c r="BM3513" i="1" s="1"/>
  <c r="BN3513" i="1" s="1"/>
  <c r="BK3515" i="1"/>
  <c r="BL3515" i="1" l="1"/>
  <c r="BM3514" i="1" s="1"/>
  <c r="BN3514" i="1" s="1"/>
  <c r="BK3516" i="1"/>
  <c r="BL3516" i="1" l="1"/>
  <c r="BM3515" i="1" s="1"/>
  <c r="BN3515" i="1" s="1"/>
  <c r="BK3517" i="1"/>
  <c r="BL3517" i="1" l="1"/>
  <c r="BM3516" i="1" s="1"/>
  <c r="BN3516" i="1" s="1"/>
  <c r="BK3518" i="1"/>
  <c r="BL3518" i="1" l="1"/>
  <c r="BM3517" i="1" s="1"/>
  <c r="BN3517" i="1" s="1"/>
  <c r="BK3519" i="1"/>
  <c r="BL3519" i="1" l="1"/>
  <c r="BM3518" i="1" s="1"/>
  <c r="BN3518" i="1" s="1"/>
  <c r="BK3520" i="1"/>
  <c r="BL3520" i="1" l="1"/>
  <c r="BM3519" i="1" s="1"/>
  <c r="BN3519" i="1" s="1"/>
  <c r="BK3521" i="1"/>
  <c r="BL3521" i="1" l="1"/>
  <c r="BM3520" i="1" s="1"/>
  <c r="BN3520" i="1" s="1"/>
  <c r="BK3522" i="1"/>
  <c r="BL3522" i="1" l="1"/>
  <c r="BM3521" i="1" s="1"/>
  <c r="BN3521" i="1" s="1"/>
  <c r="BK3523" i="1"/>
  <c r="BL3523" i="1" l="1"/>
  <c r="BM3522" i="1" s="1"/>
  <c r="BN3522" i="1" s="1"/>
  <c r="BK3524" i="1"/>
  <c r="BL3524" i="1" l="1"/>
  <c r="BM3523" i="1" s="1"/>
  <c r="BN3523" i="1" s="1"/>
  <c r="BK3525" i="1"/>
  <c r="BL3525" i="1" l="1"/>
  <c r="BM3524" i="1" s="1"/>
  <c r="BN3524" i="1" s="1"/>
  <c r="BK3526" i="1"/>
  <c r="BL3526" i="1" l="1"/>
  <c r="BM3525" i="1" s="1"/>
  <c r="BN3525" i="1" s="1"/>
  <c r="BK3527" i="1"/>
  <c r="BL3527" i="1" l="1"/>
  <c r="BM3526" i="1" s="1"/>
  <c r="BN3526" i="1" s="1"/>
  <c r="BK3528" i="1"/>
  <c r="BL3528" i="1" l="1"/>
  <c r="BM3527" i="1" s="1"/>
  <c r="BN3527" i="1" s="1"/>
  <c r="BK3529" i="1"/>
  <c r="BL3529" i="1" l="1"/>
  <c r="BM3528" i="1" s="1"/>
  <c r="BN3528" i="1" s="1"/>
  <c r="BK3530" i="1"/>
  <c r="BL3530" i="1" l="1"/>
  <c r="BM3529" i="1" s="1"/>
  <c r="BN3529" i="1" s="1"/>
  <c r="BK3531" i="1"/>
  <c r="BL3531" i="1" l="1"/>
  <c r="BM3530" i="1" s="1"/>
  <c r="BN3530" i="1" s="1"/>
  <c r="BK3532" i="1"/>
  <c r="BL3532" i="1" l="1"/>
  <c r="BM3531" i="1" s="1"/>
  <c r="BN3531" i="1" s="1"/>
  <c r="BK3533" i="1"/>
  <c r="BL3533" i="1" l="1"/>
  <c r="BM3532" i="1" s="1"/>
  <c r="BN3532" i="1" s="1"/>
  <c r="BK3534" i="1"/>
  <c r="BL3534" i="1" l="1"/>
  <c r="BM3533" i="1" s="1"/>
  <c r="BN3533" i="1" s="1"/>
  <c r="BK3535" i="1"/>
  <c r="BL3535" i="1" l="1"/>
  <c r="BM3534" i="1" s="1"/>
  <c r="BN3534" i="1" s="1"/>
  <c r="BK3536" i="1"/>
  <c r="BL3536" i="1" l="1"/>
  <c r="BM3535" i="1" s="1"/>
  <c r="BN3535" i="1" s="1"/>
  <c r="BK3537" i="1"/>
  <c r="BL3537" i="1" l="1"/>
  <c r="BM3536" i="1" s="1"/>
  <c r="BN3536" i="1" s="1"/>
  <c r="BK3538" i="1"/>
  <c r="BL3538" i="1" l="1"/>
  <c r="BM3537" i="1" s="1"/>
  <c r="BN3537" i="1" s="1"/>
  <c r="BK3539" i="1"/>
  <c r="BL3539" i="1" l="1"/>
  <c r="BM3538" i="1" s="1"/>
  <c r="BN3538" i="1" s="1"/>
  <c r="BK3540" i="1"/>
  <c r="BL3540" i="1" l="1"/>
  <c r="BM3539" i="1" s="1"/>
  <c r="BN3539" i="1" s="1"/>
  <c r="BK3541" i="1"/>
  <c r="BL3541" i="1" l="1"/>
  <c r="BM3540" i="1" s="1"/>
  <c r="BN3540" i="1" s="1"/>
  <c r="BK3542" i="1"/>
  <c r="BL3542" i="1" l="1"/>
  <c r="BM3541" i="1" s="1"/>
  <c r="BN3541" i="1" s="1"/>
  <c r="BK3543" i="1"/>
  <c r="BL3543" i="1" l="1"/>
  <c r="BM3542" i="1" s="1"/>
  <c r="BN3542" i="1" s="1"/>
  <c r="BK3544" i="1"/>
  <c r="BL3544" i="1" l="1"/>
  <c r="BM3543" i="1" s="1"/>
  <c r="BN3543" i="1" s="1"/>
  <c r="BK3545" i="1"/>
  <c r="BL3545" i="1" l="1"/>
  <c r="BM3544" i="1" s="1"/>
  <c r="BN3544" i="1" s="1"/>
  <c r="BK3546" i="1"/>
  <c r="BL3546" i="1" l="1"/>
  <c r="BM3545" i="1" s="1"/>
  <c r="BN3545" i="1" s="1"/>
  <c r="BK3547" i="1"/>
  <c r="BL3547" i="1" l="1"/>
  <c r="BM3546" i="1" s="1"/>
  <c r="BN3546" i="1" s="1"/>
  <c r="BK3548" i="1"/>
  <c r="BL3548" i="1" l="1"/>
  <c r="BM3547" i="1" s="1"/>
  <c r="BN3547" i="1" s="1"/>
  <c r="BK3549" i="1"/>
  <c r="BL3549" i="1" l="1"/>
  <c r="BM3548" i="1" s="1"/>
  <c r="BN3548" i="1" s="1"/>
  <c r="BK3550" i="1"/>
  <c r="BL3550" i="1" l="1"/>
  <c r="BM3549" i="1" s="1"/>
  <c r="BN3549" i="1" s="1"/>
  <c r="BK3551" i="1"/>
  <c r="BL3551" i="1" l="1"/>
  <c r="BM3550" i="1" s="1"/>
  <c r="BN3550" i="1" s="1"/>
  <c r="BK3552" i="1"/>
  <c r="BL3552" i="1" l="1"/>
  <c r="BM3551" i="1" s="1"/>
  <c r="BN3551" i="1" s="1"/>
  <c r="BK3553" i="1"/>
  <c r="BL3553" i="1" l="1"/>
  <c r="BM3552" i="1" s="1"/>
  <c r="BN3552" i="1" s="1"/>
  <c r="BK3554" i="1"/>
  <c r="BL3554" i="1" l="1"/>
  <c r="BM3553" i="1" s="1"/>
  <c r="BN3553" i="1" s="1"/>
  <c r="BK3555" i="1"/>
  <c r="BL3555" i="1" l="1"/>
  <c r="BM3554" i="1" s="1"/>
  <c r="BN3554" i="1" s="1"/>
  <c r="BK3556" i="1"/>
  <c r="BL3556" i="1" l="1"/>
  <c r="BM3555" i="1" s="1"/>
  <c r="BN3555" i="1" s="1"/>
  <c r="BK3557" i="1"/>
  <c r="BL3557" i="1" l="1"/>
  <c r="BM3556" i="1" s="1"/>
  <c r="BN3556" i="1" s="1"/>
  <c r="BK3558" i="1"/>
  <c r="BL3558" i="1" l="1"/>
  <c r="BM3557" i="1" s="1"/>
  <c r="BN3557" i="1" s="1"/>
  <c r="BK3559" i="1"/>
  <c r="BL3559" i="1" l="1"/>
  <c r="BM3558" i="1" s="1"/>
  <c r="BN3558" i="1" s="1"/>
  <c r="BK3560" i="1"/>
  <c r="BL3560" i="1" l="1"/>
  <c r="BM3559" i="1" s="1"/>
  <c r="BN3559" i="1" s="1"/>
  <c r="BK3561" i="1"/>
  <c r="BL3561" i="1" l="1"/>
  <c r="BM3560" i="1" s="1"/>
  <c r="BN3560" i="1" s="1"/>
  <c r="BK3562" i="1"/>
  <c r="BL3562" i="1" l="1"/>
  <c r="BM3561" i="1" s="1"/>
  <c r="BN3561" i="1" s="1"/>
  <c r="BK3563" i="1"/>
  <c r="BL3563" i="1" l="1"/>
  <c r="BM3562" i="1" s="1"/>
  <c r="BN3562" i="1" s="1"/>
  <c r="BK3564" i="1"/>
  <c r="BL3564" i="1" l="1"/>
  <c r="BM3563" i="1" s="1"/>
  <c r="BN3563" i="1" s="1"/>
  <c r="BK3565" i="1"/>
  <c r="BL3565" i="1" l="1"/>
  <c r="BM3564" i="1" s="1"/>
  <c r="BN3564" i="1" s="1"/>
  <c r="BK3566" i="1"/>
  <c r="BL3566" i="1" l="1"/>
  <c r="BM3565" i="1" s="1"/>
  <c r="BN3565" i="1" s="1"/>
  <c r="BK3567" i="1"/>
  <c r="BL3567" i="1" l="1"/>
  <c r="BM3566" i="1" s="1"/>
  <c r="BN3566" i="1" s="1"/>
  <c r="BK3568" i="1"/>
  <c r="BL3568" i="1" l="1"/>
  <c r="BM3567" i="1" s="1"/>
  <c r="BN3567" i="1" s="1"/>
  <c r="BK3569" i="1"/>
  <c r="BL3569" i="1" l="1"/>
  <c r="BM3568" i="1" s="1"/>
  <c r="BN3568" i="1" s="1"/>
  <c r="BK3570" i="1"/>
  <c r="BL3570" i="1" l="1"/>
  <c r="BM3569" i="1" s="1"/>
  <c r="BN3569" i="1" s="1"/>
  <c r="BK3571" i="1"/>
  <c r="BL3571" i="1" l="1"/>
  <c r="BM3570" i="1" s="1"/>
  <c r="BN3570" i="1" s="1"/>
  <c r="BK3572" i="1"/>
  <c r="BL3572" i="1" l="1"/>
  <c r="BM3571" i="1" s="1"/>
  <c r="BN3571" i="1" s="1"/>
  <c r="BK3573" i="1"/>
  <c r="BL3573" i="1" l="1"/>
  <c r="BM3572" i="1" s="1"/>
  <c r="BN3572" i="1" s="1"/>
  <c r="BK3574" i="1"/>
  <c r="BL3574" i="1" l="1"/>
  <c r="BM3573" i="1" s="1"/>
  <c r="BN3573" i="1" s="1"/>
  <c r="BK3575" i="1"/>
  <c r="BL3575" i="1" l="1"/>
  <c r="BM3574" i="1" s="1"/>
  <c r="BN3574" i="1" s="1"/>
  <c r="BK3576" i="1"/>
  <c r="BL3576" i="1" l="1"/>
  <c r="BM3575" i="1" s="1"/>
  <c r="BN3575" i="1" s="1"/>
  <c r="BK3577" i="1"/>
  <c r="BL3577" i="1" l="1"/>
  <c r="BM3576" i="1" s="1"/>
  <c r="BN3576" i="1" s="1"/>
  <c r="BK3578" i="1"/>
  <c r="BL3578" i="1" l="1"/>
  <c r="BM3577" i="1" s="1"/>
  <c r="BN3577" i="1" s="1"/>
  <c r="BK3579" i="1"/>
  <c r="BL3579" i="1" l="1"/>
  <c r="BM3578" i="1" s="1"/>
  <c r="BN3578" i="1" s="1"/>
  <c r="BK3580" i="1"/>
  <c r="BL3580" i="1" l="1"/>
  <c r="BM3579" i="1" s="1"/>
  <c r="BN3579" i="1" s="1"/>
  <c r="BK3581" i="1"/>
  <c r="BL3581" i="1" l="1"/>
  <c r="BM3580" i="1" s="1"/>
  <c r="BN3580" i="1" s="1"/>
  <c r="BK3582" i="1"/>
  <c r="BK3583" i="1" l="1"/>
  <c r="BL3582" i="1"/>
  <c r="BM3581" i="1" s="1"/>
  <c r="BN3581" i="1" s="1"/>
  <c r="BL3583" i="1" l="1"/>
  <c r="BK3584" i="1"/>
  <c r="BL3584" i="1" l="1"/>
  <c r="BM3583" i="1" s="1"/>
  <c r="BN3583" i="1" s="1"/>
  <c r="BK3585" i="1"/>
  <c r="BM3582" i="1"/>
  <c r="BN3582" i="1" s="1"/>
  <c r="BL3585" i="1" l="1"/>
  <c r="BM3584" i="1" s="1"/>
  <c r="BN3584" i="1" s="1"/>
  <c r="BK3586" i="1"/>
  <c r="BL3586" i="1" l="1"/>
  <c r="BM3585" i="1" s="1"/>
  <c r="BN3585" i="1" s="1"/>
  <c r="BK3587" i="1"/>
  <c r="BL3587" i="1" l="1"/>
  <c r="BM3586" i="1" s="1"/>
  <c r="BN3586" i="1" s="1"/>
  <c r="BK3588" i="1"/>
  <c r="BL3588" i="1" l="1"/>
  <c r="BM3587" i="1" s="1"/>
  <c r="BN3587" i="1" s="1"/>
  <c r="BK3589" i="1"/>
  <c r="BL3589" i="1" l="1"/>
  <c r="BM3588" i="1" s="1"/>
  <c r="BN3588" i="1" s="1"/>
  <c r="BK3590" i="1"/>
  <c r="BL3590" i="1" l="1"/>
  <c r="BM3589" i="1" s="1"/>
  <c r="BN3589" i="1" s="1"/>
  <c r="BK3591" i="1"/>
  <c r="BL3591" i="1" l="1"/>
  <c r="BM3590" i="1" s="1"/>
  <c r="BN3590" i="1" s="1"/>
  <c r="BK3592" i="1"/>
  <c r="BL3592" i="1" l="1"/>
  <c r="BM3591" i="1" s="1"/>
  <c r="BN3591" i="1" s="1"/>
  <c r="BK3593" i="1"/>
  <c r="BL3593" i="1" l="1"/>
  <c r="BM3592" i="1" s="1"/>
  <c r="BN3592" i="1" s="1"/>
  <c r="BK3594" i="1"/>
  <c r="BL3594" i="1" l="1"/>
  <c r="BM3593" i="1" s="1"/>
  <c r="BN3593" i="1" s="1"/>
  <c r="BK3595" i="1"/>
  <c r="BL3595" i="1" l="1"/>
  <c r="BM3594" i="1" s="1"/>
  <c r="BN3594" i="1" s="1"/>
  <c r="BK3596" i="1"/>
  <c r="BL3596" i="1" l="1"/>
  <c r="BM3595" i="1" s="1"/>
  <c r="BN3595" i="1" s="1"/>
  <c r="BK3597" i="1"/>
  <c r="BL3597" i="1" l="1"/>
  <c r="BM3596" i="1" s="1"/>
  <c r="BN3596" i="1" s="1"/>
  <c r="BK3598" i="1"/>
  <c r="BL3598" i="1" l="1"/>
  <c r="BM3597" i="1" s="1"/>
  <c r="BN3597" i="1" s="1"/>
  <c r="BK3599" i="1"/>
  <c r="BL3599" i="1" l="1"/>
  <c r="BM3598" i="1" s="1"/>
  <c r="BN3598" i="1" s="1"/>
  <c r="BK3600" i="1"/>
  <c r="BL3600" i="1" l="1"/>
  <c r="BM3599" i="1" s="1"/>
  <c r="BN3599" i="1" s="1"/>
  <c r="BK3601" i="1"/>
  <c r="BL3601" i="1" l="1"/>
  <c r="BM3600" i="1" s="1"/>
  <c r="BN3600" i="1" s="1"/>
  <c r="BK3602" i="1"/>
  <c r="BL3602" i="1" l="1"/>
  <c r="BM3601" i="1" s="1"/>
  <c r="BN3601" i="1" s="1"/>
  <c r="BK3603" i="1"/>
  <c r="BL3603" i="1" l="1"/>
  <c r="BM3602" i="1" s="1"/>
  <c r="BN3602" i="1" s="1"/>
  <c r="BK3604" i="1"/>
  <c r="BL3604" i="1" l="1"/>
  <c r="BM3603" i="1" s="1"/>
  <c r="BN3603" i="1" s="1"/>
  <c r="BK3605" i="1"/>
  <c r="BL3605" i="1" l="1"/>
  <c r="BM3604" i="1" s="1"/>
  <c r="BN3604" i="1" s="1"/>
  <c r="BK3606" i="1"/>
  <c r="BL3606" i="1" l="1"/>
  <c r="BM3605" i="1" s="1"/>
  <c r="BN3605" i="1" s="1"/>
  <c r="BK3607" i="1"/>
  <c r="BL3607" i="1" l="1"/>
  <c r="BM3606" i="1" s="1"/>
  <c r="BN3606" i="1" s="1"/>
  <c r="BK3608" i="1"/>
  <c r="BL3608" i="1" l="1"/>
  <c r="BM3607" i="1" s="1"/>
  <c r="BN3607" i="1" s="1"/>
  <c r="BK3609" i="1"/>
  <c r="BL3609" i="1" l="1"/>
  <c r="BM3608" i="1" s="1"/>
  <c r="BN3608" i="1" s="1"/>
  <c r="BK3610" i="1"/>
  <c r="BL3610" i="1" l="1"/>
  <c r="BM3609" i="1" s="1"/>
  <c r="BN3609" i="1" s="1"/>
  <c r="BK3611" i="1"/>
  <c r="BL3611" i="1" l="1"/>
  <c r="BM3610" i="1" s="1"/>
  <c r="BN3610" i="1" s="1"/>
  <c r="BK3612" i="1"/>
  <c r="BL3612" i="1" l="1"/>
  <c r="BM3611" i="1" s="1"/>
  <c r="BN3611" i="1" s="1"/>
  <c r="BK3613" i="1"/>
  <c r="BL3613" i="1" l="1"/>
  <c r="BM3612" i="1" s="1"/>
  <c r="BN3612" i="1" s="1"/>
  <c r="BK3614" i="1"/>
  <c r="BL3614" i="1" l="1"/>
  <c r="BM3613" i="1" s="1"/>
  <c r="BN3613" i="1" s="1"/>
  <c r="BK3615" i="1"/>
  <c r="BL3615" i="1" l="1"/>
  <c r="BM3614" i="1" s="1"/>
  <c r="BN3614" i="1" s="1"/>
  <c r="BK3616" i="1"/>
  <c r="BL3616" i="1" l="1"/>
  <c r="BM3615" i="1" s="1"/>
  <c r="BN3615" i="1" s="1"/>
  <c r="BK3617" i="1"/>
  <c r="BL3617" i="1" l="1"/>
  <c r="BM3616" i="1" s="1"/>
  <c r="BN3616" i="1" s="1"/>
  <c r="BK3618" i="1"/>
  <c r="BK3619" i="1" l="1"/>
  <c r="BL3618" i="1"/>
  <c r="BM3617" i="1" s="1"/>
  <c r="BN3617" i="1" s="1"/>
  <c r="BL3619" i="1" l="1"/>
  <c r="BK3620" i="1"/>
  <c r="BL3620" i="1" l="1"/>
  <c r="BM3619" i="1" s="1"/>
  <c r="BN3619" i="1" s="1"/>
  <c r="BK3621" i="1"/>
  <c r="BM3618" i="1"/>
  <c r="BN3618" i="1" s="1"/>
  <c r="BL3621" i="1" l="1"/>
  <c r="BM3620" i="1" s="1"/>
  <c r="BN3620" i="1" s="1"/>
  <c r="BK3622" i="1"/>
  <c r="BL3622" i="1" l="1"/>
  <c r="BM3621" i="1" s="1"/>
  <c r="BN3621" i="1" s="1"/>
  <c r="BK3623" i="1"/>
  <c r="BL3623" i="1" l="1"/>
  <c r="BM3622" i="1" s="1"/>
  <c r="BN3622" i="1" s="1"/>
  <c r="BK3624" i="1"/>
  <c r="BL3624" i="1" l="1"/>
  <c r="BM3623" i="1" s="1"/>
  <c r="BN3623" i="1" s="1"/>
  <c r="BK3625" i="1"/>
  <c r="BL3625" i="1" l="1"/>
  <c r="BM3624" i="1" s="1"/>
  <c r="BN3624" i="1" s="1"/>
  <c r="BK3626" i="1"/>
  <c r="BL3626" i="1" l="1"/>
  <c r="BM3625" i="1" s="1"/>
  <c r="BN3625" i="1" s="1"/>
  <c r="BK3627" i="1"/>
  <c r="BL3627" i="1" l="1"/>
  <c r="BM3626" i="1" s="1"/>
  <c r="BN3626" i="1" s="1"/>
  <c r="BK3628" i="1"/>
  <c r="BL3628" i="1" l="1"/>
  <c r="BM3627" i="1" s="1"/>
  <c r="BN3627" i="1" s="1"/>
  <c r="BK3629" i="1"/>
  <c r="BL3629" i="1" l="1"/>
  <c r="BM3628" i="1" s="1"/>
  <c r="BN3628" i="1" s="1"/>
  <c r="BK3630" i="1"/>
  <c r="BL3630" i="1" l="1"/>
  <c r="BM3629" i="1" s="1"/>
  <c r="BN3629" i="1" s="1"/>
  <c r="BK3631" i="1"/>
  <c r="BL3631" i="1" l="1"/>
  <c r="BM3630" i="1" s="1"/>
  <c r="BN3630" i="1" s="1"/>
  <c r="BK3632" i="1"/>
  <c r="BL3632" i="1" l="1"/>
  <c r="BM3631" i="1" s="1"/>
  <c r="BN3631" i="1" s="1"/>
  <c r="BK3633" i="1"/>
  <c r="BL3633" i="1" l="1"/>
  <c r="BM3632" i="1" s="1"/>
  <c r="BN3632" i="1" s="1"/>
  <c r="BK3634" i="1"/>
  <c r="BL3634" i="1" l="1"/>
  <c r="BM3633" i="1" s="1"/>
  <c r="BN3633" i="1" s="1"/>
  <c r="BK3635" i="1"/>
  <c r="BL3635" i="1" l="1"/>
  <c r="BM3634" i="1" s="1"/>
  <c r="BN3634" i="1" s="1"/>
  <c r="BK3636" i="1"/>
  <c r="BL3636" i="1" l="1"/>
  <c r="BM3635" i="1" s="1"/>
  <c r="BN3635" i="1" s="1"/>
  <c r="BK3637" i="1"/>
  <c r="BL3637" i="1" l="1"/>
  <c r="BM3636" i="1" s="1"/>
  <c r="BN3636" i="1" s="1"/>
  <c r="BK3638" i="1"/>
  <c r="BL3638" i="1" l="1"/>
  <c r="BM3637" i="1" s="1"/>
  <c r="BN3637" i="1" s="1"/>
  <c r="BK3639" i="1"/>
  <c r="BL3639" i="1" l="1"/>
  <c r="BM3638" i="1" s="1"/>
  <c r="BN3638" i="1" s="1"/>
  <c r="BK3640" i="1"/>
  <c r="BL3640" i="1" l="1"/>
  <c r="BM3639" i="1" s="1"/>
  <c r="BN3639" i="1" s="1"/>
  <c r="BK3641" i="1"/>
  <c r="BL3641" i="1" l="1"/>
  <c r="BM3640" i="1" s="1"/>
  <c r="BN3640" i="1" s="1"/>
  <c r="BK3642" i="1"/>
  <c r="BL3642" i="1" l="1"/>
  <c r="BM3641" i="1" s="1"/>
  <c r="BN3641" i="1" s="1"/>
  <c r="BK3643" i="1"/>
  <c r="BL3643" i="1" l="1"/>
  <c r="BM3642" i="1" s="1"/>
  <c r="BN3642" i="1" s="1"/>
  <c r="BK3644" i="1"/>
  <c r="BL3644" i="1" l="1"/>
  <c r="BM3643" i="1" s="1"/>
  <c r="BN3643" i="1" s="1"/>
  <c r="BK3645" i="1"/>
  <c r="BL3645" i="1" l="1"/>
  <c r="BM3644" i="1" s="1"/>
  <c r="BN3644" i="1" s="1"/>
  <c r="BK3646" i="1"/>
  <c r="BK3647" i="1" l="1"/>
  <c r="BL3646" i="1"/>
  <c r="BM3645" i="1" s="1"/>
  <c r="BN3645" i="1" s="1"/>
  <c r="BL3647" i="1" l="1"/>
  <c r="BK3648" i="1"/>
  <c r="BL3648" i="1" l="1"/>
  <c r="BM3647" i="1" s="1"/>
  <c r="BN3647" i="1" s="1"/>
  <c r="BK3649" i="1"/>
  <c r="BM3646" i="1"/>
  <c r="BN3646" i="1" s="1"/>
  <c r="BL3649" i="1" l="1"/>
  <c r="BM3648" i="1" s="1"/>
  <c r="BN3648" i="1" s="1"/>
  <c r="BK3650" i="1"/>
  <c r="BL3650" i="1" l="1"/>
  <c r="BM3649" i="1" s="1"/>
  <c r="BN3649" i="1" s="1"/>
  <c r="BK3651" i="1"/>
  <c r="BL3651" i="1" l="1"/>
  <c r="BM3650" i="1" s="1"/>
  <c r="BN3650" i="1" s="1"/>
  <c r="BK3652" i="1"/>
  <c r="BL3652" i="1" l="1"/>
  <c r="BM3651" i="1" s="1"/>
  <c r="BN3651" i="1" s="1"/>
  <c r="BK3653" i="1"/>
  <c r="BL3653" i="1" l="1"/>
  <c r="BM3652" i="1" s="1"/>
  <c r="BN3652" i="1" s="1"/>
  <c r="BK3654" i="1"/>
  <c r="BL3654" i="1" l="1"/>
  <c r="BM3653" i="1" s="1"/>
  <c r="BN3653" i="1" s="1"/>
  <c r="BK3655" i="1"/>
  <c r="BL3655" i="1" l="1"/>
  <c r="BM3654" i="1" s="1"/>
  <c r="BN3654" i="1" s="1"/>
  <c r="BK3656" i="1"/>
  <c r="BL3656" i="1" l="1"/>
  <c r="BM3655" i="1" s="1"/>
  <c r="BN3655" i="1" s="1"/>
  <c r="BK3657" i="1"/>
  <c r="BL3657" i="1" l="1"/>
  <c r="BM3656" i="1" s="1"/>
  <c r="BN3656" i="1" s="1"/>
  <c r="BK3658" i="1"/>
  <c r="BK3659" i="1" l="1"/>
  <c r="BL3658" i="1"/>
  <c r="BM3657" i="1" s="1"/>
  <c r="BN3657" i="1" s="1"/>
  <c r="BL3659" i="1" l="1"/>
  <c r="BK3660" i="1"/>
  <c r="BL3660" i="1" l="1"/>
  <c r="BM3659" i="1" s="1"/>
  <c r="BN3659" i="1" s="1"/>
  <c r="BK3661" i="1"/>
  <c r="BM3658" i="1"/>
  <c r="BN3658" i="1" s="1"/>
  <c r="BL3661" i="1" l="1"/>
  <c r="BM3660" i="1" s="1"/>
  <c r="BN3660" i="1" s="1"/>
  <c r="BK3662" i="1"/>
  <c r="BL3662" i="1" l="1"/>
  <c r="BM3661" i="1" s="1"/>
  <c r="BN3661" i="1" s="1"/>
  <c r="BK3663" i="1"/>
  <c r="BL3663" i="1" l="1"/>
  <c r="BM3662" i="1" s="1"/>
  <c r="BN3662" i="1" s="1"/>
  <c r="BK3664" i="1"/>
  <c r="BL3664" i="1" l="1"/>
  <c r="BM3663" i="1" s="1"/>
  <c r="BN3663" i="1" s="1"/>
  <c r="BK3665" i="1"/>
  <c r="BL3665" i="1" l="1"/>
  <c r="BM3664" i="1" s="1"/>
  <c r="BN3664" i="1" s="1"/>
  <c r="BK3666" i="1"/>
  <c r="BL3666" i="1" l="1"/>
  <c r="BM3665" i="1" s="1"/>
  <c r="BN3665" i="1" s="1"/>
  <c r="BK3667" i="1"/>
  <c r="BL3667" i="1" l="1"/>
  <c r="BM3666" i="1" s="1"/>
  <c r="BN3666" i="1" s="1"/>
  <c r="BK3668" i="1"/>
  <c r="BL3668" i="1" l="1"/>
  <c r="BM3667" i="1" s="1"/>
  <c r="BN3667" i="1" s="1"/>
  <c r="BK3669" i="1"/>
  <c r="BL3669" i="1" l="1"/>
  <c r="BM3668" i="1" s="1"/>
  <c r="BN3668" i="1" s="1"/>
  <c r="BK3670" i="1"/>
  <c r="BL3670" i="1" l="1"/>
  <c r="BM3669" i="1" s="1"/>
  <c r="BN3669" i="1" s="1"/>
  <c r="BK3671" i="1"/>
  <c r="BL3671" i="1" l="1"/>
  <c r="BM3670" i="1" s="1"/>
  <c r="BN3670" i="1" s="1"/>
  <c r="BK3672" i="1"/>
  <c r="BL3672" i="1" l="1"/>
  <c r="BM3671" i="1" s="1"/>
  <c r="BN3671" i="1" s="1"/>
  <c r="BK3673" i="1"/>
  <c r="BL3673" i="1" l="1"/>
  <c r="BM3672" i="1" s="1"/>
  <c r="BN3672" i="1" s="1"/>
  <c r="BK3674" i="1"/>
  <c r="BL3674" i="1" l="1"/>
  <c r="BM3673" i="1" s="1"/>
  <c r="BN3673" i="1" s="1"/>
  <c r="BK3675" i="1"/>
  <c r="BL3675" i="1" l="1"/>
  <c r="BM3674" i="1" s="1"/>
  <c r="BN3674" i="1" s="1"/>
  <c r="BK3676" i="1"/>
  <c r="BL3676" i="1" l="1"/>
  <c r="BM3675" i="1" s="1"/>
  <c r="BN3675" i="1" s="1"/>
  <c r="BK3677" i="1"/>
  <c r="BL3677" i="1" l="1"/>
  <c r="BM3676" i="1" s="1"/>
  <c r="BN3676" i="1" s="1"/>
  <c r="BK3678" i="1"/>
  <c r="BL3678" i="1" l="1"/>
  <c r="BM3677" i="1" s="1"/>
  <c r="BN3677" i="1" s="1"/>
  <c r="BK3679" i="1"/>
  <c r="BL3679" i="1" l="1"/>
  <c r="BM3678" i="1" s="1"/>
  <c r="BN3678" i="1" s="1"/>
  <c r="BK3680" i="1"/>
  <c r="BL3680" i="1" l="1"/>
  <c r="BM3679" i="1" s="1"/>
  <c r="BN3679" i="1" s="1"/>
  <c r="BK3681" i="1"/>
  <c r="BL3681" i="1" l="1"/>
  <c r="BM3680" i="1" s="1"/>
  <c r="BN3680" i="1" s="1"/>
  <c r="BK3682" i="1"/>
  <c r="BL3682" i="1" l="1"/>
  <c r="BM3681" i="1" s="1"/>
  <c r="BN3681" i="1" s="1"/>
  <c r="BK3683" i="1"/>
  <c r="BL3683" i="1" l="1"/>
  <c r="BM3682" i="1" s="1"/>
  <c r="BN3682" i="1" s="1"/>
  <c r="BK3684" i="1"/>
  <c r="BL3684" i="1" l="1"/>
  <c r="BM3683" i="1" s="1"/>
  <c r="BN3683" i="1" s="1"/>
  <c r="BK3685" i="1"/>
  <c r="BL3685" i="1" l="1"/>
  <c r="BM3684" i="1" s="1"/>
  <c r="BN3684" i="1" s="1"/>
  <c r="BK3686" i="1"/>
  <c r="BL3686" i="1" l="1"/>
  <c r="BM3685" i="1" s="1"/>
  <c r="BN3685" i="1" s="1"/>
  <c r="BK3687" i="1"/>
  <c r="BL3687" i="1" l="1"/>
  <c r="BM3686" i="1" s="1"/>
  <c r="BN3686" i="1" s="1"/>
  <c r="BK3688" i="1"/>
  <c r="BL3688" i="1" l="1"/>
  <c r="BM3687" i="1" s="1"/>
  <c r="BN3687" i="1" s="1"/>
  <c r="BK3689" i="1"/>
  <c r="BL3689" i="1" l="1"/>
  <c r="BM3688" i="1" s="1"/>
  <c r="BN3688" i="1" s="1"/>
  <c r="BK3690" i="1"/>
  <c r="BL3690" i="1" l="1"/>
  <c r="BM3689" i="1" s="1"/>
  <c r="BN3689" i="1" s="1"/>
  <c r="BK3691" i="1"/>
  <c r="BL3691" i="1" l="1"/>
  <c r="BM3690" i="1" s="1"/>
  <c r="BN3690" i="1" s="1"/>
  <c r="BK3692" i="1"/>
  <c r="BL3692" i="1" l="1"/>
  <c r="BM3691" i="1" s="1"/>
  <c r="BN3691" i="1" s="1"/>
  <c r="BK3693" i="1"/>
  <c r="BL3693" i="1" l="1"/>
  <c r="BM3692" i="1" s="1"/>
  <c r="BN3692" i="1" s="1"/>
  <c r="BK3694" i="1"/>
  <c r="BL3694" i="1" l="1"/>
  <c r="BM3693" i="1" s="1"/>
  <c r="BN3693" i="1" s="1"/>
  <c r="BK3695" i="1"/>
  <c r="BL3695" i="1" l="1"/>
  <c r="BM3694" i="1" s="1"/>
  <c r="BN3694" i="1" s="1"/>
  <c r="BK3696" i="1"/>
  <c r="BL3696" i="1" l="1"/>
  <c r="BM3695" i="1" s="1"/>
  <c r="BN3695" i="1" s="1"/>
  <c r="BK3697" i="1"/>
  <c r="BL3697" i="1" l="1"/>
  <c r="BM3696" i="1" s="1"/>
  <c r="BN3696" i="1" s="1"/>
  <c r="BK3698" i="1"/>
  <c r="BL3698" i="1" l="1"/>
  <c r="BM3697" i="1" s="1"/>
  <c r="BN3697" i="1" s="1"/>
  <c r="BK3699" i="1"/>
  <c r="BL3699" i="1" l="1"/>
  <c r="BM3698" i="1" s="1"/>
  <c r="BN3698" i="1" s="1"/>
  <c r="BK3700" i="1"/>
  <c r="BL3700" i="1" l="1"/>
  <c r="BM3699" i="1" s="1"/>
  <c r="BN3699" i="1" s="1"/>
  <c r="BK3701" i="1"/>
  <c r="BL3701" i="1" l="1"/>
  <c r="BM3700" i="1" s="1"/>
  <c r="BN3700" i="1" s="1"/>
  <c r="BK3702" i="1"/>
  <c r="BL3702" i="1" l="1"/>
  <c r="BM3701" i="1" s="1"/>
  <c r="BN3701" i="1" s="1"/>
  <c r="BK3703" i="1"/>
  <c r="BL3703" i="1" l="1"/>
  <c r="BM3702" i="1" s="1"/>
  <c r="BN3702" i="1" s="1"/>
  <c r="BK3704" i="1"/>
  <c r="BL3704" i="1" l="1"/>
  <c r="BM3703" i="1" s="1"/>
  <c r="BN3703" i="1" s="1"/>
  <c r="BK3705" i="1"/>
  <c r="BL3705" i="1" l="1"/>
  <c r="BM3704" i="1" s="1"/>
  <c r="BN3704" i="1" s="1"/>
  <c r="BK3706" i="1"/>
  <c r="BL3706" i="1" l="1"/>
  <c r="BM3705" i="1" s="1"/>
  <c r="BN3705" i="1" s="1"/>
  <c r="BK3707" i="1"/>
  <c r="BL3707" i="1" l="1"/>
  <c r="BM3706" i="1" s="1"/>
  <c r="BN3706" i="1" s="1"/>
  <c r="BK3708" i="1"/>
  <c r="BL3708" i="1" l="1"/>
  <c r="BM3707" i="1" s="1"/>
  <c r="BN3707" i="1" s="1"/>
  <c r="BK3709" i="1"/>
  <c r="BL3709" i="1" l="1"/>
  <c r="BM3708" i="1" s="1"/>
  <c r="BN3708" i="1" s="1"/>
  <c r="BK3710" i="1"/>
  <c r="BL3710" i="1" l="1"/>
  <c r="BM3709" i="1" s="1"/>
  <c r="BN3709" i="1" s="1"/>
  <c r="BK3711" i="1"/>
  <c r="BL3711" i="1" l="1"/>
  <c r="BM3710" i="1" s="1"/>
  <c r="BN3710" i="1" s="1"/>
  <c r="BK3712" i="1"/>
  <c r="BL3712" i="1" l="1"/>
  <c r="BM3711" i="1" s="1"/>
  <c r="BN3711" i="1" s="1"/>
  <c r="BK3713" i="1"/>
  <c r="BL3713" i="1" l="1"/>
  <c r="BM3712" i="1" s="1"/>
  <c r="BN3712" i="1" s="1"/>
  <c r="BK3714" i="1"/>
  <c r="BL3714" i="1" l="1"/>
  <c r="BM3713" i="1" s="1"/>
  <c r="BN3713" i="1" s="1"/>
  <c r="BK3715" i="1"/>
  <c r="BL3715" i="1" l="1"/>
  <c r="BM3714" i="1" s="1"/>
  <c r="BN3714" i="1" s="1"/>
  <c r="BK3716" i="1"/>
  <c r="BL3716" i="1" l="1"/>
  <c r="BM3715" i="1" s="1"/>
  <c r="BN3715" i="1" s="1"/>
  <c r="BK3717" i="1"/>
  <c r="BL3717" i="1" l="1"/>
  <c r="BM3716" i="1" s="1"/>
  <c r="BN3716" i="1" s="1"/>
  <c r="BK3718" i="1"/>
  <c r="BL3718" i="1" l="1"/>
  <c r="BM3717" i="1" s="1"/>
  <c r="BN3717" i="1" s="1"/>
  <c r="BK3719" i="1"/>
  <c r="BL3719" i="1" l="1"/>
  <c r="BM3718" i="1" s="1"/>
  <c r="BN3718" i="1" s="1"/>
  <c r="BK3720" i="1"/>
  <c r="BL3720" i="1" l="1"/>
  <c r="BM3719" i="1" s="1"/>
  <c r="BN3719" i="1" s="1"/>
  <c r="BK3721" i="1"/>
  <c r="BL3721" i="1" l="1"/>
  <c r="BM3720" i="1" s="1"/>
  <c r="BN3720" i="1" s="1"/>
  <c r="BK3722" i="1"/>
  <c r="BL3722" i="1" l="1"/>
  <c r="BM3721" i="1" s="1"/>
  <c r="BN3721" i="1" s="1"/>
  <c r="BK3723" i="1"/>
  <c r="BL3723" i="1" l="1"/>
  <c r="BM3722" i="1" s="1"/>
  <c r="BN3722" i="1" s="1"/>
  <c r="BK3724" i="1"/>
  <c r="BL3724" i="1" l="1"/>
  <c r="BM3723" i="1" s="1"/>
  <c r="BN3723" i="1" s="1"/>
  <c r="BK3725" i="1"/>
  <c r="BL3725" i="1" l="1"/>
  <c r="BM3724" i="1" s="1"/>
  <c r="BN3724" i="1" s="1"/>
  <c r="BK3726" i="1"/>
  <c r="BL3726" i="1" l="1"/>
  <c r="BM3725" i="1" s="1"/>
  <c r="BN3725" i="1" s="1"/>
  <c r="BK3727" i="1"/>
  <c r="BL3727" i="1" l="1"/>
  <c r="BM3726" i="1" s="1"/>
  <c r="BN3726" i="1" s="1"/>
  <c r="BK3728" i="1"/>
  <c r="BL3728" i="1" l="1"/>
  <c r="BM3727" i="1" s="1"/>
  <c r="BN3727" i="1" s="1"/>
  <c r="BK3729" i="1"/>
  <c r="BL3729" i="1" l="1"/>
  <c r="BM3728" i="1" s="1"/>
  <c r="BN3728" i="1" s="1"/>
  <c r="BK3730" i="1"/>
  <c r="BL3730" i="1" l="1"/>
  <c r="BM3729" i="1" s="1"/>
  <c r="BN3729" i="1" s="1"/>
  <c r="BK3731" i="1"/>
  <c r="BL3731" i="1" l="1"/>
  <c r="BM3730" i="1" s="1"/>
  <c r="BN3730" i="1" s="1"/>
  <c r="BK3732" i="1"/>
  <c r="BL3732" i="1" l="1"/>
  <c r="BM3731" i="1" s="1"/>
  <c r="BN3731" i="1" s="1"/>
  <c r="BK3733" i="1"/>
  <c r="BL3733" i="1" l="1"/>
  <c r="BM3732" i="1" s="1"/>
  <c r="BN3732" i="1" s="1"/>
  <c r="BK3734" i="1"/>
  <c r="BL3734" i="1" l="1"/>
  <c r="BM3733" i="1" s="1"/>
  <c r="BN3733" i="1" s="1"/>
  <c r="BK3735" i="1"/>
  <c r="BL3735" i="1" l="1"/>
  <c r="BM3734" i="1" s="1"/>
  <c r="BN3734" i="1" s="1"/>
  <c r="BK3736" i="1"/>
  <c r="BL3736" i="1" l="1"/>
  <c r="BM3735" i="1" s="1"/>
  <c r="BN3735" i="1" s="1"/>
  <c r="BK3737" i="1"/>
  <c r="BL3737" i="1" l="1"/>
  <c r="BM3736" i="1" s="1"/>
  <c r="BN3736" i="1" s="1"/>
  <c r="BK3738" i="1"/>
  <c r="BL3738" i="1" l="1"/>
  <c r="BM3737" i="1" s="1"/>
  <c r="BN3737" i="1" s="1"/>
  <c r="BK3739" i="1"/>
  <c r="BL3739" i="1" l="1"/>
  <c r="BM3738" i="1" s="1"/>
  <c r="BN3738" i="1" s="1"/>
  <c r="BK3740" i="1"/>
  <c r="BL3740" i="1" l="1"/>
  <c r="BM3739" i="1" s="1"/>
  <c r="BN3739" i="1" s="1"/>
  <c r="BK3741" i="1"/>
  <c r="BL3741" i="1" l="1"/>
  <c r="BM3740" i="1" s="1"/>
  <c r="BN3740" i="1" s="1"/>
  <c r="BK3742" i="1"/>
  <c r="BL3742" i="1" l="1"/>
  <c r="BM3741" i="1" s="1"/>
  <c r="BN3741" i="1" s="1"/>
  <c r="BK3743" i="1"/>
  <c r="BL3743" i="1" l="1"/>
  <c r="BM3742" i="1" s="1"/>
  <c r="BN3742" i="1" s="1"/>
  <c r="BK3744" i="1"/>
  <c r="BL3744" i="1" l="1"/>
  <c r="BM3743" i="1" s="1"/>
  <c r="BN3743" i="1" s="1"/>
  <c r="BK3745" i="1"/>
  <c r="BL3745" i="1" l="1"/>
  <c r="BM3744" i="1" s="1"/>
  <c r="BN3744" i="1" s="1"/>
  <c r="BK3746" i="1"/>
  <c r="BL3746" i="1" l="1"/>
  <c r="BM3745" i="1" s="1"/>
  <c r="BN3745" i="1" s="1"/>
  <c r="BK3747" i="1"/>
  <c r="BL3747" i="1" l="1"/>
  <c r="BM3746" i="1" s="1"/>
  <c r="BN3746" i="1" s="1"/>
  <c r="BK3748" i="1"/>
  <c r="BL3748" i="1" l="1"/>
  <c r="BM3747" i="1" s="1"/>
  <c r="BN3747" i="1" s="1"/>
  <c r="BK3749" i="1"/>
  <c r="BL3749" i="1" l="1"/>
  <c r="BM3748" i="1" s="1"/>
  <c r="BN3748" i="1" s="1"/>
  <c r="BK3750" i="1"/>
  <c r="BL3750" i="1" l="1"/>
  <c r="BM3749" i="1" s="1"/>
  <c r="BN3749" i="1" s="1"/>
  <c r="BK3751" i="1"/>
  <c r="BL3751" i="1" l="1"/>
  <c r="BM3750" i="1" s="1"/>
  <c r="BN3750" i="1" s="1"/>
  <c r="BK3752" i="1"/>
  <c r="BL3752" i="1" l="1"/>
  <c r="BM3751" i="1" s="1"/>
  <c r="BN3751" i="1" s="1"/>
  <c r="BK3753" i="1"/>
  <c r="BL3753" i="1" l="1"/>
  <c r="BM3752" i="1" s="1"/>
  <c r="BN3752" i="1" s="1"/>
  <c r="BK3754" i="1"/>
  <c r="BL3754" i="1" l="1"/>
  <c r="BM3753" i="1" s="1"/>
  <c r="BN3753" i="1" s="1"/>
  <c r="BK3755" i="1"/>
  <c r="BL3755" i="1" l="1"/>
  <c r="BM3754" i="1" s="1"/>
  <c r="BN3754" i="1" s="1"/>
  <c r="BK3756" i="1"/>
  <c r="BL3756" i="1" l="1"/>
  <c r="BM3755" i="1" s="1"/>
  <c r="BN3755" i="1" s="1"/>
  <c r="BK3757" i="1"/>
  <c r="BL3757" i="1" l="1"/>
  <c r="BM3756" i="1" s="1"/>
  <c r="BN3756" i="1" s="1"/>
  <c r="BK3758" i="1"/>
  <c r="BL3758" i="1" l="1"/>
  <c r="BM3757" i="1" s="1"/>
  <c r="BN3757" i="1" s="1"/>
  <c r="BK3759" i="1"/>
  <c r="BL3759" i="1" l="1"/>
  <c r="BK3760" i="1"/>
  <c r="BM3758" i="1" l="1"/>
  <c r="BN3758" i="1" s="1"/>
  <c r="BL3760" i="1"/>
  <c r="BK3761" i="1"/>
  <c r="BL3761" i="1" l="1"/>
  <c r="BM3760" i="1" s="1"/>
  <c r="BN3760" i="1" s="1"/>
  <c r="BK3762" i="1"/>
  <c r="BM3759" i="1"/>
  <c r="BN3759" i="1" s="1"/>
  <c r="BL3762" i="1" l="1"/>
  <c r="BM3761" i="1" s="1"/>
  <c r="BN3761" i="1" s="1"/>
  <c r="BK3763" i="1"/>
  <c r="BL3763" i="1" l="1"/>
  <c r="BM3762" i="1" s="1"/>
  <c r="BN3762" i="1" s="1"/>
  <c r="BK3764" i="1"/>
  <c r="BL3764" i="1" l="1"/>
  <c r="BM3763" i="1" s="1"/>
  <c r="BN3763" i="1" s="1"/>
  <c r="BK3765" i="1"/>
  <c r="BL3765" i="1" l="1"/>
  <c r="BM3764" i="1" s="1"/>
  <c r="BN3764" i="1" s="1"/>
  <c r="BK3766" i="1"/>
  <c r="BL3766" i="1" l="1"/>
  <c r="BM3765" i="1" s="1"/>
  <c r="BN3765" i="1" s="1"/>
  <c r="BK3767" i="1"/>
  <c r="BL3767" i="1" l="1"/>
  <c r="BM3766" i="1" s="1"/>
  <c r="BN3766" i="1" s="1"/>
  <c r="BK3768" i="1"/>
  <c r="BL3768" i="1" l="1"/>
  <c r="BM3767" i="1" s="1"/>
  <c r="BN3767" i="1" s="1"/>
  <c r="BK3769" i="1"/>
  <c r="BL3769" i="1" l="1"/>
  <c r="BM3768" i="1" s="1"/>
  <c r="BN3768" i="1" s="1"/>
  <c r="BK3770" i="1"/>
  <c r="BL3770" i="1" l="1"/>
  <c r="BM3769" i="1" s="1"/>
  <c r="BN3769" i="1" s="1"/>
  <c r="BK3771" i="1"/>
  <c r="BL3771" i="1" l="1"/>
  <c r="BM3770" i="1" s="1"/>
  <c r="BN3770" i="1" s="1"/>
  <c r="BK3772" i="1"/>
  <c r="BL3772" i="1" l="1"/>
  <c r="BM3771" i="1" s="1"/>
  <c r="BN3771" i="1" s="1"/>
  <c r="BK3773" i="1"/>
  <c r="BL3773" i="1" l="1"/>
  <c r="BM3772" i="1" s="1"/>
  <c r="BN3772" i="1" s="1"/>
  <c r="BK3774" i="1"/>
  <c r="BL3774" i="1" l="1"/>
  <c r="BM3773" i="1" s="1"/>
  <c r="BN3773" i="1" s="1"/>
  <c r="BK3775" i="1"/>
  <c r="BL3775" i="1" l="1"/>
  <c r="BM3774" i="1" s="1"/>
  <c r="BN3774" i="1" s="1"/>
  <c r="BK3776" i="1"/>
  <c r="BL3776" i="1" l="1"/>
  <c r="BM3775" i="1" s="1"/>
  <c r="BN3775" i="1" s="1"/>
  <c r="BK3777" i="1"/>
  <c r="BL3777" i="1" l="1"/>
  <c r="BM3776" i="1" s="1"/>
  <c r="BN3776" i="1" s="1"/>
  <c r="BK3778" i="1"/>
  <c r="BL3778" i="1" l="1"/>
  <c r="BM3777" i="1" s="1"/>
  <c r="BN3777" i="1" s="1"/>
  <c r="BK3779" i="1"/>
  <c r="BK3780" i="1" l="1"/>
  <c r="BL3779" i="1"/>
  <c r="BM3778" i="1" s="1"/>
  <c r="BN3778" i="1" s="1"/>
  <c r="BL3780" i="1" l="1"/>
  <c r="BK3781" i="1"/>
  <c r="BL3781" i="1" l="1"/>
  <c r="BM3780" i="1" s="1"/>
  <c r="BN3780" i="1" s="1"/>
  <c r="BK3782" i="1"/>
  <c r="BM3779" i="1"/>
  <c r="BN3779" i="1" s="1"/>
  <c r="BL3782" i="1" l="1"/>
  <c r="BM3781" i="1" s="1"/>
  <c r="BN3781" i="1" s="1"/>
  <c r="BK3783" i="1"/>
  <c r="BL3783" i="1" l="1"/>
  <c r="BM3782" i="1" s="1"/>
  <c r="BN3782" i="1" s="1"/>
  <c r="BK3784" i="1"/>
  <c r="BL3784" i="1" l="1"/>
  <c r="BM3783" i="1" s="1"/>
  <c r="BN3783" i="1" s="1"/>
  <c r="BK3785" i="1"/>
  <c r="BL3785" i="1" l="1"/>
  <c r="BM3784" i="1" s="1"/>
  <c r="BN3784" i="1" s="1"/>
  <c r="BK3786" i="1"/>
  <c r="BL3786" i="1" l="1"/>
  <c r="BM3785" i="1" s="1"/>
  <c r="BN3785" i="1" s="1"/>
  <c r="BK3787" i="1"/>
  <c r="BL3787" i="1" l="1"/>
  <c r="BM3786" i="1" s="1"/>
  <c r="BN3786" i="1" s="1"/>
  <c r="BK3788" i="1"/>
  <c r="BL3788" i="1" l="1"/>
  <c r="BM3787" i="1" s="1"/>
  <c r="BN3787" i="1" s="1"/>
  <c r="BK3789" i="1"/>
  <c r="BL3789" i="1" l="1"/>
  <c r="BM3788" i="1" s="1"/>
  <c r="BN3788" i="1" s="1"/>
  <c r="BK3790" i="1"/>
  <c r="BL3790" i="1" l="1"/>
  <c r="BM3789" i="1" s="1"/>
  <c r="BN3789" i="1" s="1"/>
  <c r="BK3791" i="1"/>
  <c r="BL3791" i="1" l="1"/>
  <c r="BM3790" i="1" s="1"/>
  <c r="BN3790" i="1" s="1"/>
  <c r="BK3792" i="1"/>
  <c r="BL3792" i="1" l="1"/>
  <c r="BM3791" i="1" s="1"/>
  <c r="BN3791" i="1" s="1"/>
  <c r="BK3793" i="1"/>
  <c r="BL3793" i="1" l="1"/>
  <c r="BM3792" i="1" s="1"/>
  <c r="BN3792" i="1" s="1"/>
  <c r="BK3794" i="1"/>
  <c r="BL3794" i="1" l="1"/>
  <c r="BM3793" i="1" s="1"/>
  <c r="BN3793" i="1" s="1"/>
  <c r="BK3795" i="1"/>
  <c r="BL3795" i="1" l="1"/>
  <c r="BM3794" i="1" s="1"/>
  <c r="BN3794" i="1" s="1"/>
  <c r="BK3796" i="1"/>
  <c r="BL3796" i="1" l="1"/>
  <c r="BM3795" i="1" s="1"/>
  <c r="BN3795" i="1" s="1"/>
  <c r="BK3797" i="1"/>
  <c r="BL3797" i="1" l="1"/>
  <c r="BM3796" i="1" s="1"/>
  <c r="BN3796" i="1" s="1"/>
  <c r="BK3798" i="1"/>
  <c r="BL3798" i="1" l="1"/>
  <c r="BM3797" i="1" s="1"/>
  <c r="BN3797" i="1" s="1"/>
  <c r="BK3799" i="1"/>
  <c r="BL3799" i="1" l="1"/>
  <c r="BM3798" i="1" s="1"/>
  <c r="BN3798" i="1" s="1"/>
  <c r="BK3800" i="1"/>
  <c r="BL3800" i="1" l="1"/>
  <c r="BM3799" i="1" s="1"/>
  <c r="BN3799" i="1" s="1"/>
  <c r="BK3801" i="1"/>
  <c r="BL3801" i="1" l="1"/>
  <c r="BM3800" i="1" s="1"/>
  <c r="BN3800" i="1" s="1"/>
  <c r="BK3802" i="1"/>
  <c r="BL3802" i="1" l="1"/>
  <c r="BM3801" i="1" s="1"/>
  <c r="BN3801" i="1" s="1"/>
  <c r="BK3803" i="1"/>
  <c r="BL3803" i="1" l="1"/>
  <c r="BM3802" i="1" s="1"/>
  <c r="BN3802" i="1" s="1"/>
  <c r="BK3804" i="1"/>
  <c r="BL3804" i="1" l="1"/>
  <c r="BM3803" i="1" s="1"/>
  <c r="BN3803" i="1" s="1"/>
  <c r="BK3805" i="1"/>
  <c r="BL3805" i="1" l="1"/>
  <c r="BM3804" i="1" s="1"/>
  <c r="BN3804" i="1" s="1"/>
  <c r="BK3806" i="1"/>
  <c r="BL3806" i="1" l="1"/>
  <c r="BM3805" i="1" s="1"/>
  <c r="BN3805" i="1" s="1"/>
  <c r="BK3807" i="1"/>
  <c r="BL3807" i="1" l="1"/>
  <c r="BM3806" i="1" s="1"/>
  <c r="BN3806" i="1" s="1"/>
  <c r="BK3808" i="1"/>
  <c r="BL3808" i="1" l="1"/>
  <c r="BM3807" i="1" s="1"/>
  <c r="BN3807" i="1" s="1"/>
  <c r="BK3809" i="1"/>
  <c r="BL3809" i="1" l="1"/>
  <c r="BM3808" i="1" s="1"/>
  <c r="BN3808" i="1" s="1"/>
  <c r="BK3810" i="1"/>
  <c r="BL3810" i="1" l="1"/>
  <c r="BM3809" i="1" s="1"/>
  <c r="BN3809" i="1" s="1"/>
  <c r="BK3811" i="1"/>
  <c r="BL3811" i="1" l="1"/>
  <c r="BM3810" i="1" s="1"/>
  <c r="BN3810" i="1" s="1"/>
  <c r="BK3812" i="1"/>
  <c r="BL3812" i="1" l="1"/>
  <c r="BM3811" i="1" s="1"/>
  <c r="BN3811" i="1" s="1"/>
  <c r="BK3813" i="1"/>
  <c r="BL3813" i="1" l="1"/>
  <c r="BM3812" i="1" s="1"/>
  <c r="BN3812" i="1" s="1"/>
  <c r="BK3814" i="1"/>
  <c r="BL3814" i="1" l="1"/>
  <c r="BM3813" i="1" s="1"/>
  <c r="BN3813" i="1" s="1"/>
  <c r="BK3815" i="1"/>
  <c r="BL3815" i="1" l="1"/>
  <c r="BM3814" i="1" s="1"/>
  <c r="BN3814" i="1" s="1"/>
  <c r="BK3816" i="1"/>
  <c r="BL3816" i="1" l="1"/>
  <c r="BM3815" i="1" s="1"/>
  <c r="BN3815" i="1" s="1"/>
  <c r="BK3817" i="1"/>
  <c r="BL3817" i="1" l="1"/>
  <c r="BM3816" i="1" s="1"/>
  <c r="BN3816" i="1" s="1"/>
  <c r="BK3818" i="1"/>
  <c r="BL3818" i="1" l="1"/>
  <c r="BM3817" i="1" s="1"/>
  <c r="BN3817" i="1" s="1"/>
  <c r="BK3819" i="1"/>
  <c r="BL3819" i="1" l="1"/>
  <c r="BM3818" i="1" s="1"/>
  <c r="BN3818" i="1" s="1"/>
  <c r="BK3820" i="1"/>
  <c r="BL3820" i="1" l="1"/>
  <c r="BM3819" i="1" s="1"/>
  <c r="BN3819" i="1" s="1"/>
  <c r="BK3821" i="1"/>
  <c r="BL3821" i="1" l="1"/>
  <c r="BM3820" i="1" s="1"/>
  <c r="BN3820" i="1" s="1"/>
  <c r="BK3822" i="1"/>
  <c r="BL3822" i="1" l="1"/>
  <c r="BM3821" i="1" s="1"/>
  <c r="BN3821" i="1" s="1"/>
  <c r="BK3823" i="1"/>
  <c r="BL3823" i="1" l="1"/>
  <c r="BM3822" i="1" s="1"/>
  <c r="BN3822" i="1" s="1"/>
  <c r="BK3824" i="1"/>
  <c r="BL3824" i="1" l="1"/>
  <c r="BM3823" i="1" s="1"/>
  <c r="BN3823" i="1" s="1"/>
  <c r="BK3825" i="1"/>
  <c r="BL3825" i="1" l="1"/>
  <c r="BM3824" i="1" s="1"/>
  <c r="BN3824" i="1" s="1"/>
  <c r="BK3826" i="1"/>
  <c r="BL3826" i="1" l="1"/>
  <c r="BM3825" i="1" s="1"/>
  <c r="BN3825" i="1" s="1"/>
  <c r="BK3827" i="1"/>
  <c r="BL3827" i="1" l="1"/>
  <c r="BM3826" i="1" s="1"/>
  <c r="BN3826" i="1" s="1"/>
  <c r="BK3828" i="1"/>
  <c r="BL3828" i="1" l="1"/>
  <c r="BM3827" i="1" s="1"/>
  <c r="BN3827" i="1" s="1"/>
  <c r="BK3829" i="1"/>
  <c r="BL3829" i="1" l="1"/>
  <c r="BM3828" i="1" s="1"/>
  <c r="BN3828" i="1" s="1"/>
  <c r="BK3830" i="1"/>
  <c r="BL3830" i="1" l="1"/>
  <c r="BM3829" i="1" s="1"/>
  <c r="BN3829" i="1" s="1"/>
  <c r="BK3831" i="1"/>
  <c r="BL3831" i="1" l="1"/>
  <c r="BM3830" i="1" s="1"/>
  <c r="BN3830" i="1" s="1"/>
  <c r="BK3832" i="1"/>
  <c r="BL3832" i="1" l="1"/>
  <c r="BM3831" i="1" s="1"/>
  <c r="BN3831" i="1" s="1"/>
  <c r="BK3833" i="1"/>
  <c r="BL3833" i="1" l="1"/>
  <c r="BM3832" i="1" s="1"/>
  <c r="BN3832" i="1" s="1"/>
  <c r="BK3834" i="1"/>
  <c r="BL3834" i="1" l="1"/>
  <c r="BM3833" i="1" s="1"/>
  <c r="BN3833" i="1" s="1"/>
  <c r="BK3835" i="1"/>
  <c r="BL3835" i="1" l="1"/>
  <c r="BM3834" i="1" s="1"/>
  <c r="BN3834" i="1" s="1"/>
  <c r="BK3836" i="1"/>
  <c r="BL3836" i="1" l="1"/>
  <c r="BM3835" i="1" s="1"/>
  <c r="BN3835" i="1" s="1"/>
  <c r="BK3837" i="1"/>
  <c r="BL3837" i="1" l="1"/>
  <c r="BM3836" i="1" s="1"/>
  <c r="BN3836" i="1" s="1"/>
  <c r="BK3838" i="1"/>
  <c r="BL3838" i="1" l="1"/>
  <c r="BM3837" i="1" s="1"/>
  <c r="BN3837" i="1" s="1"/>
  <c r="BK3839" i="1"/>
  <c r="BL3839" i="1" l="1"/>
  <c r="BM3838" i="1" s="1"/>
  <c r="BN3838" i="1" s="1"/>
  <c r="BK3840" i="1"/>
  <c r="BL3840" i="1" l="1"/>
  <c r="BM3839" i="1" s="1"/>
  <c r="BN3839" i="1" s="1"/>
  <c r="BK3841" i="1"/>
  <c r="BL3841" i="1" l="1"/>
  <c r="BM3840" i="1" s="1"/>
  <c r="BN3840" i="1" s="1"/>
  <c r="BK3842" i="1"/>
  <c r="BL3842" i="1" l="1"/>
  <c r="BM3841" i="1" s="1"/>
  <c r="BN3841" i="1" s="1"/>
  <c r="BK3843" i="1"/>
  <c r="BL3843" i="1" l="1"/>
  <c r="BM3842" i="1" s="1"/>
  <c r="BN3842" i="1" s="1"/>
  <c r="BK3844" i="1"/>
  <c r="BL3844" i="1" l="1"/>
  <c r="BM3843" i="1" s="1"/>
  <c r="BN3843" i="1" s="1"/>
  <c r="BK3845" i="1"/>
  <c r="BL3845" i="1" l="1"/>
  <c r="BM3844" i="1" s="1"/>
  <c r="BN3844" i="1" s="1"/>
  <c r="BK3846" i="1"/>
  <c r="BL3846" i="1" l="1"/>
  <c r="BM3845" i="1" s="1"/>
  <c r="BN3845" i="1" s="1"/>
  <c r="BK3847" i="1"/>
  <c r="BL3847" i="1" l="1"/>
  <c r="BM3846" i="1" s="1"/>
  <c r="BN3846" i="1" s="1"/>
  <c r="BK3848" i="1"/>
  <c r="BL3848" i="1" l="1"/>
  <c r="BM3847" i="1" s="1"/>
  <c r="BN3847" i="1" s="1"/>
  <c r="BK3849" i="1"/>
  <c r="BL3849" i="1" l="1"/>
  <c r="BM3848" i="1" s="1"/>
  <c r="BN3848" i="1" s="1"/>
  <c r="BK3850" i="1"/>
  <c r="BL3850" i="1" l="1"/>
  <c r="BM3849" i="1" s="1"/>
  <c r="BN3849" i="1" s="1"/>
  <c r="BK3851" i="1"/>
  <c r="BL3851" i="1" l="1"/>
  <c r="BM3850" i="1" s="1"/>
  <c r="BN3850" i="1" s="1"/>
  <c r="BK3852" i="1"/>
  <c r="BL3852" i="1" l="1"/>
  <c r="BM3851" i="1" s="1"/>
  <c r="BN3851" i="1" s="1"/>
  <c r="BK3853" i="1"/>
  <c r="BL3853" i="1" l="1"/>
  <c r="BM3852" i="1" s="1"/>
  <c r="BN3852" i="1" s="1"/>
  <c r="BK3854" i="1"/>
  <c r="BL3854" i="1" l="1"/>
  <c r="BM3853" i="1" s="1"/>
  <c r="BN3853" i="1" s="1"/>
  <c r="BK3855" i="1"/>
  <c r="BL3855" i="1" l="1"/>
  <c r="BM3854" i="1" s="1"/>
  <c r="BN3854" i="1" s="1"/>
  <c r="BK3856" i="1"/>
  <c r="BL3856" i="1" l="1"/>
  <c r="BM3855" i="1" s="1"/>
  <c r="BN3855" i="1" s="1"/>
  <c r="BK3857" i="1"/>
  <c r="BL3857" i="1" l="1"/>
  <c r="BM3856" i="1" s="1"/>
  <c r="BN3856" i="1" s="1"/>
  <c r="BK3858" i="1"/>
  <c r="BL3858" i="1" l="1"/>
  <c r="BM3857" i="1" s="1"/>
  <c r="BN3857" i="1" s="1"/>
  <c r="BK3859" i="1"/>
  <c r="BL3859" i="1" l="1"/>
  <c r="BM3858" i="1" s="1"/>
  <c r="BN3858" i="1" s="1"/>
  <c r="BK3860" i="1"/>
  <c r="BL3860" i="1" l="1"/>
  <c r="BM3859" i="1" s="1"/>
  <c r="BN3859" i="1" s="1"/>
  <c r="BK3861" i="1"/>
  <c r="BL3861" i="1" l="1"/>
  <c r="BM3860" i="1" s="1"/>
  <c r="BN3860" i="1" s="1"/>
  <c r="BK3862" i="1"/>
  <c r="BL3862" i="1" l="1"/>
  <c r="BM3861" i="1" s="1"/>
  <c r="BN3861" i="1" s="1"/>
  <c r="BK3863" i="1"/>
  <c r="BL3863" i="1" l="1"/>
  <c r="BM3862" i="1" s="1"/>
  <c r="BN3862" i="1" s="1"/>
  <c r="BK3864" i="1"/>
  <c r="BK3865" i="1" l="1"/>
  <c r="BL3864" i="1"/>
  <c r="BM3863" i="1" s="1"/>
  <c r="BN3863" i="1" s="1"/>
  <c r="BL3865" i="1" l="1"/>
  <c r="BK3866" i="1"/>
  <c r="BL3866" i="1" l="1"/>
  <c r="BM3865" i="1" s="1"/>
  <c r="BN3865" i="1" s="1"/>
  <c r="BK3867" i="1"/>
  <c r="BM3864" i="1"/>
  <c r="BN3864" i="1" s="1"/>
  <c r="BL3867" i="1" l="1"/>
  <c r="BM3866" i="1" s="1"/>
  <c r="BN3866" i="1" s="1"/>
  <c r="BK3868" i="1"/>
  <c r="BL3868" i="1" l="1"/>
  <c r="BM3867" i="1" s="1"/>
  <c r="BN3867" i="1" s="1"/>
  <c r="BK3869" i="1"/>
  <c r="BL3869" i="1" l="1"/>
  <c r="BM3868" i="1" s="1"/>
  <c r="BN3868" i="1" s="1"/>
  <c r="BK3870" i="1"/>
  <c r="BL3870" i="1" l="1"/>
  <c r="BM3869" i="1" s="1"/>
  <c r="BN3869" i="1" s="1"/>
  <c r="BK3871" i="1"/>
  <c r="BL3871" i="1" l="1"/>
  <c r="BM3870" i="1" s="1"/>
  <c r="BN3870" i="1" s="1"/>
  <c r="BK3872" i="1"/>
  <c r="BL3872" i="1" l="1"/>
  <c r="BM3871" i="1" s="1"/>
  <c r="BN3871" i="1" s="1"/>
  <c r="BK3873" i="1"/>
  <c r="BL3873" i="1" l="1"/>
  <c r="BM3872" i="1" s="1"/>
  <c r="BN3872" i="1" s="1"/>
  <c r="BK3874" i="1"/>
  <c r="BL3874" i="1" l="1"/>
  <c r="BM3873" i="1" s="1"/>
  <c r="BN3873" i="1" s="1"/>
  <c r="BK3875" i="1"/>
  <c r="BL3875" i="1" l="1"/>
  <c r="BM3874" i="1" s="1"/>
  <c r="BN3874" i="1" s="1"/>
  <c r="BK3876" i="1"/>
  <c r="BL3876" i="1" l="1"/>
  <c r="BM3875" i="1" s="1"/>
  <c r="BN3875" i="1" s="1"/>
  <c r="BK3877" i="1"/>
  <c r="BL3877" i="1" l="1"/>
  <c r="BM3876" i="1" s="1"/>
  <c r="BN3876" i="1" s="1"/>
  <c r="BK3878" i="1"/>
  <c r="BL3878" i="1" l="1"/>
  <c r="BM3877" i="1" s="1"/>
  <c r="BN3877" i="1" s="1"/>
  <c r="BK3879" i="1"/>
  <c r="BL3879" i="1" l="1"/>
  <c r="BM3878" i="1" s="1"/>
  <c r="BN3878" i="1" s="1"/>
  <c r="BK3880" i="1"/>
  <c r="BL3880" i="1" l="1"/>
  <c r="BM3879" i="1" s="1"/>
  <c r="BN3879" i="1" s="1"/>
  <c r="BK3881" i="1"/>
  <c r="BL3881" i="1" l="1"/>
  <c r="BM3880" i="1" s="1"/>
  <c r="BN3880" i="1" s="1"/>
  <c r="BK3882" i="1"/>
  <c r="BL3882" i="1" l="1"/>
  <c r="BM3881" i="1" s="1"/>
  <c r="BN3881" i="1" s="1"/>
  <c r="BK3883" i="1"/>
  <c r="BL3883" i="1" l="1"/>
  <c r="BM3882" i="1" s="1"/>
  <c r="BN3882" i="1" s="1"/>
  <c r="BK3884" i="1"/>
  <c r="BL3884" i="1" l="1"/>
  <c r="BM3883" i="1" s="1"/>
  <c r="BN3883" i="1" s="1"/>
  <c r="BK3885" i="1"/>
  <c r="BL3885" i="1" l="1"/>
  <c r="BM3884" i="1" s="1"/>
  <c r="BN3884" i="1" s="1"/>
  <c r="BK3886" i="1"/>
  <c r="BL3886" i="1" l="1"/>
  <c r="BM3885" i="1" s="1"/>
  <c r="BN3885" i="1" s="1"/>
  <c r="BK3887" i="1"/>
  <c r="BL3887" i="1" l="1"/>
  <c r="BM3886" i="1" s="1"/>
  <c r="BN3886" i="1" s="1"/>
  <c r="BK3888" i="1"/>
  <c r="BL3888" i="1" l="1"/>
  <c r="BM3887" i="1" s="1"/>
  <c r="BN3887" i="1" s="1"/>
  <c r="BK3889" i="1"/>
  <c r="BL3889" i="1" l="1"/>
  <c r="BM3888" i="1" s="1"/>
  <c r="BN3888" i="1" s="1"/>
  <c r="BK3890" i="1"/>
  <c r="BL3890" i="1" l="1"/>
  <c r="BM3889" i="1" s="1"/>
  <c r="BN3889" i="1" s="1"/>
  <c r="BK3891" i="1"/>
  <c r="BL3891" i="1" l="1"/>
  <c r="BM3890" i="1" s="1"/>
  <c r="BN3890" i="1" s="1"/>
  <c r="BK3892" i="1"/>
  <c r="BL3892" i="1" l="1"/>
  <c r="BM3891" i="1" s="1"/>
  <c r="BN3891" i="1" s="1"/>
  <c r="BK3893" i="1"/>
  <c r="BL3893" i="1" l="1"/>
  <c r="BM3892" i="1" s="1"/>
  <c r="BN3892" i="1" s="1"/>
  <c r="BK3894" i="1"/>
  <c r="BL3894" i="1" l="1"/>
  <c r="BM3893" i="1" s="1"/>
  <c r="BN3893" i="1" s="1"/>
  <c r="BK3895" i="1"/>
  <c r="BL3895" i="1" l="1"/>
  <c r="BM3894" i="1" s="1"/>
  <c r="BN3894" i="1" s="1"/>
  <c r="BK3896" i="1"/>
  <c r="BL3896" i="1" l="1"/>
  <c r="BM3895" i="1" s="1"/>
  <c r="BN3895" i="1" s="1"/>
  <c r="BK3897" i="1"/>
  <c r="BL3897" i="1" l="1"/>
  <c r="BM3896" i="1" s="1"/>
  <c r="BN3896" i="1" s="1"/>
  <c r="BK3898" i="1"/>
  <c r="BL3898" i="1" l="1"/>
  <c r="BM3897" i="1" s="1"/>
  <c r="BN3897" i="1" s="1"/>
  <c r="BK3899" i="1"/>
  <c r="BL3899" i="1" l="1"/>
  <c r="BM3898" i="1" s="1"/>
  <c r="BN3898" i="1" s="1"/>
  <c r="BK3900" i="1"/>
  <c r="BL3900" i="1" l="1"/>
  <c r="BM3899" i="1" s="1"/>
  <c r="BN3899" i="1" s="1"/>
  <c r="BK3901" i="1"/>
  <c r="BL3901" i="1" l="1"/>
  <c r="BM3900" i="1" s="1"/>
  <c r="BN3900" i="1" s="1"/>
  <c r="BK3902" i="1"/>
  <c r="BL3902" i="1" l="1"/>
  <c r="BM3901" i="1" s="1"/>
  <c r="BN3901" i="1" s="1"/>
  <c r="BK3903" i="1"/>
  <c r="BL3903" i="1" l="1"/>
  <c r="BM3902" i="1" s="1"/>
  <c r="BN3902" i="1" s="1"/>
  <c r="BK3904" i="1"/>
  <c r="BL3904" i="1" l="1"/>
  <c r="BM3903" i="1" s="1"/>
  <c r="BN3903" i="1" s="1"/>
  <c r="BK3905" i="1"/>
  <c r="BL3905" i="1" l="1"/>
  <c r="BM3904" i="1" s="1"/>
  <c r="BN3904" i="1" s="1"/>
  <c r="BK3906" i="1"/>
  <c r="BL3906" i="1" l="1"/>
  <c r="BM3905" i="1" s="1"/>
  <c r="BN3905" i="1" s="1"/>
  <c r="BK3907" i="1"/>
  <c r="BL3907" i="1" l="1"/>
  <c r="BM3906" i="1" s="1"/>
  <c r="BN3906" i="1" s="1"/>
  <c r="BK3908" i="1"/>
  <c r="BL3908" i="1" l="1"/>
  <c r="BM3907" i="1" s="1"/>
  <c r="BN3907" i="1" s="1"/>
  <c r="BK3909" i="1"/>
  <c r="BL3909" i="1" l="1"/>
  <c r="BM3908" i="1" s="1"/>
  <c r="BN3908" i="1" s="1"/>
  <c r="BK3910" i="1"/>
  <c r="BL3910" i="1" l="1"/>
  <c r="BM3909" i="1" s="1"/>
  <c r="BN3909" i="1" s="1"/>
  <c r="BK3911" i="1"/>
  <c r="BL3911" i="1" l="1"/>
  <c r="BM3910" i="1" s="1"/>
  <c r="BN3910" i="1" s="1"/>
  <c r="BK3912" i="1"/>
  <c r="BL3912" i="1" l="1"/>
  <c r="BM3911" i="1" s="1"/>
  <c r="BN3911" i="1" s="1"/>
  <c r="BK3913" i="1"/>
  <c r="BL3913" i="1" l="1"/>
  <c r="BM3912" i="1" s="1"/>
  <c r="BN3912" i="1" s="1"/>
  <c r="BK3914" i="1"/>
  <c r="BL3914" i="1" l="1"/>
  <c r="BM3913" i="1" s="1"/>
  <c r="BN3913" i="1" s="1"/>
  <c r="BK3915" i="1"/>
  <c r="BL3915" i="1" l="1"/>
  <c r="BM3914" i="1" s="1"/>
  <c r="BN3914" i="1" s="1"/>
  <c r="BK3916" i="1"/>
  <c r="BL3916" i="1" l="1"/>
  <c r="BM3915" i="1" s="1"/>
  <c r="BN3915" i="1" s="1"/>
  <c r="BK3917" i="1"/>
  <c r="BL3917" i="1" l="1"/>
  <c r="BM3916" i="1" s="1"/>
  <c r="BN3916" i="1" s="1"/>
  <c r="BK3918" i="1"/>
  <c r="BL3918" i="1" l="1"/>
  <c r="BM3917" i="1" s="1"/>
  <c r="BN3917" i="1" s="1"/>
  <c r="BK3919" i="1"/>
  <c r="BL3919" i="1" l="1"/>
  <c r="BM3918" i="1" s="1"/>
  <c r="BN3918" i="1" s="1"/>
  <c r="BK3920" i="1"/>
  <c r="BL3920" i="1" l="1"/>
  <c r="BM3919" i="1" s="1"/>
  <c r="BN3919" i="1" s="1"/>
  <c r="BK3921" i="1"/>
  <c r="BL3921" i="1" l="1"/>
  <c r="BM3920" i="1" s="1"/>
  <c r="BN3920" i="1" s="1"/>
  <c r="BK3922" i="1"/>
  <c r="BL3922" i="1" l="1"/>
  <c r="BM3921" i="1" s="1"/>
  <c r="BN3921" i="1" s="1"/>
  <c r="BK3923" i="1"/>
  <c r="BL3923" i="1" l="1"/>
  <c r="BM3922" i="1" s="1"/>
  <c r="BN3922" i="1" s="1"/>
  <c r="BK3924" i="1"/>
  <c r="BL3924" i="1" l="1"/>
  <c r="BM3923" i="1" s="1"/>
  <c r="BN3923" i="1" s="1"/>
  <c r="BK3925" i="1"/>
  <c r="BL3925" i="1" l="1"/>
  <c r="BM3924" i="1" s="1"/>
  <c r="BN3924" i="1" s="1"/>
  <c r="BK3926" i="1"/>
  <c r="BL3926" i="1" l="1"/>
  <c r="BM3925" i="1" s="1"/>
  <c r="BN3925" i="1" s="1"/>
  <c r="BK3927" i="1"/>
  <c r="BL3927" i="1" l="1"/>
  <c r="BM3926" i="1" s="1"/>
  <c r="BN3926" i="1" s="1"/>
  <c r="BK3928" i="1"/>
  <c r="BL3928" i="1" l="1"/>
  <c r="BM3927" i="1" s="1"/>
  <c r="BN3927" i="1" s="1"/>
  <c r="BK3929" i="1"/>
  <c r="BL3929" i="1" l="1"/>
  <c r="BM3928" i="1" s="1"/>
  <c r="BN3928" i="1" s="1"/>
  <c r="BK3930" i="1"/>
  <c r="BL3930" i="1" l="1"/>
  <c r="BM3929" i="1" s="1"/>
  <c r="BN3929" i="1" s="1"/>
  <c r="BK3931" i="1"/>
  <c r="BL3931" i="1" l="1"/>
  <c r="BM3930" i="1" s="1"/>
  <c r="BN3930" i="1" s="1"/>
  <c r="BK3932" i="1"/>
  <c r="BL3932" i="1" l="1"/>
  <c r="BM3931" i="1" s="1"/>
  <c r="BN3931" i="1" s="1"/>
  <c r="BK3933" i="1"/>
  <c r="BL3933" i="1" l="1"/>
  <c r="BM3932" i="1" s="1"/>
  <c r="BN3932" i="1" s="1"/>
  <c r="BK3934" i="1"/>
  <c r="BL3934" i="1" l="1"/>
  <c r="BM3933" i="1" s="1"/>
  <c r="BN3933" i="1" s="1"/>
  <c r="BK3935" i="1"/>
  <c r="BL3935" i="1" l="1"/>
  <c r="BM3934" i="1" s="1"/>
  <c r="BN3934" i="1" s="1"/>
  <c r="BK3936" i="1"/>
  <c r="BL3936" i="1" l="1"/>
  <c r="BM3935" i="1" s="1"/>
  <c r="BN3935" i="1" s="1"/>
  <c r="BK3937" i="1"/>
  <c r="BL3937" i="1" l="1"/>
  <c r="BM3936" i="1" s="1"/>
  <c r="BN3936" i="1" s="1"/>
  <c r="BK3938" i="1"/>
  <c r="BL3938" i="1" l="1"/>
  <c r="BM3937" i="1" s="1"/>
  <c r="BN3937" i="1" s="1"/>
  <c r="BK3939" i="1"/>
  <c r="BL3939" i="1" l="1"/>
  <c r="BM3938" i="1" s="1"/>
  <c r="BN3938" i="1" s="1"/>
  <c r="BK3940" i="1"/>
  <c r="BL3940" i="1" l="1"/>
  <c r="BM3939" i="1" s="1"/>
  <c r="BN3939" i="1" s="1"/>
  <c r="BK3941" i="1"/>
  <c r="BL3941" i="1" l="1"/>
  <c r="BM3940" i="1" s="1"/>
  <c r="BN3940" i="1" s="1"/>
  <c r="BK3942" i="1"/>
  <c r="BL3942" i="1" l="1"/>
  <c r="BM3941" i="1" s="1"/>
  <c r="BN3941" i="1" s="1"/>
  <c r="BK3943" i="1"/>
  <c r="BL3943" i="1" l="1"/>
  <c r="BM3942" i="1" s="1"/>
  <c r="BN3942" i="1" s="1"/>
  <c r="BK3944" i="1"/>
  <c r="BL3944" i="1" l="1"/>
  <c r="BM3943" i="1" s="1"/>
  <c r="BN3943" i="1" s="1"/>
  <c r="BK3945" i="1"/>
  <c r="BL3945" i="1" l="1"/>
  <c r="BM3944" i="1" s="1"/>
  <c r="BN3944" i="1" s="1"/>
  <c r="BK3946" i="1"/>
  <c r="BL3946" i="1" l="1"/>
  <c r="BM3945" i="1" s="1"/>
  <c r="BN3945" i="1" s="1"/>
  <c r="BK3947" i="1"/>
  <c r="BL3947" i="1" l="1"/>
  <c r="BM3946" i="1" s="1"/>
  <c r="BN3946" i="1" s="1"/>
  <c r="BK3948" i="1"/>
  <c r="BL3948" i="1" l="1"/>
  <c r="BM3947" i="1" s="1"/>
  <c r="BN3947" i="1" s="1"/>
  <c r="BK3949" i="1"/>
  <c r="BL3949" i="1" l="1"/>
  <c r="BM3948" i="1" s="1"/>
  <c r="BN3948" i="1" s="1"/>
  <c r="BK3950" i="1"/>
  <c r="BL3950" i="1" l="1"/>
  <c r="BM3949" i="1" s="1"/>
  <c r="BN3949" i="1" s="1"/>
  <c r="BK3951" i="1"/>
  <c r="BL3951" i="1" l="1"/>
  <c r="BM3950" i="1" s="1"/>
  <c r="BN3950" i="1" s="1"/>
  <c r="BK3952" i="1"/>
  <c r="BL3952" i="1" l="1"/>
  <c r="BM3951" i="1" s="1"/>
  <c r="BN3951" i="1" s="1"/>
  <c r="BK3953" i="1"/>
  <c r="BL3953" i="1" l="1"/>
  <c r="BM3952" i="1" s="1"/>
  <c r="BN3952" i="1" s="1"/>
  <c r="BK3954" i="1"/>
  <c r="BL3954" i="1" l="1"/>
  <c r="BM3953" i="1" s="1"/>
  <c r="BN3953" i="1" s="1"/>
  <c r="BK3955" i="1"/>
  <c r="BL3955" i="1" l="1"/>
  <c r="BM3954" i="1" s="1"/>
  <c r="BN3954" i="1" s="1"/>
  <c r="BK3956" i="1"/>
  <c r="BL3956" i="1" l="1"/>
  <c r="BM3955" i="1" s="1"/>
  <c r="BN3955" i="1" s="1"/>
  <c r="BK3957" i="1"/>
  <c r="BL3957" i="1" l="1"/>
  <c r="BM3956" i="1" s="1"/>
  <c r="BN3956" i="1" s="1"/>
  <c r="BK3958" i="1"/>
  <c r="BL3958" i="1" l="1"/>
  <c r="BM3957" i="1" s="1"/>
  <c r="BN3957" i="1" s="1"/>
  <c r="BK3959" i="1"/>
  <c r="BL3959" i="1" l="1"/>
  <c r="BM3958" i="1" s="1"/>
  <c r="BN3958" i="1" s="1"/>
  <c r="BK3960" i="1"/>
  <c r="BL3960" i="1" l="1"/>
  <c r="BM3959" i="1" s="1"/>
  <c r="BN3959" i="1" s="1"/>
  <c r="BK3961" i="1"/>
  <c r="BL3961" i="1" l="1"/>
  <c r="BM3960" i="1" s="1"/>
  <c r="BN3960" i="1" s="1"/>
  <c r="BK3962" i="1"/>
  <c r="BL3962" i="1" l="1"/>
  <c r="BM3961" i="1" s="1"/>
  <c r="BN3961" i="1" s="1"/>
  <c r="BK3963" i="1"/>
  <c r="BL3963" i="1" l="1"/>
  <c r="BM3962" i="1" s="1"/>
  <c r="BN3962" i="1" s="1"/>
  <c r="BK3964" i="1"/>
  <c r="BL3964" i="1" l="1"/>
  <c r="BM3963" i="1" s="1"/>
  <c r="BN3963" i="1" s="1"/>
  <c r="BK3965" i="1"/>
  <c r="BL3965" i="1" l="1"/>
  <c r="BM3964" i="1" s="1"/>
  <c r="BN3964" i="1" s="1"/>
  <c r="BK3966" i="1"/>
  <c r="BL3966" i="1" l="1"/>
  <c r="BM3965" i="1" s="1"/>
  <c r="BN3965" i="1" s="1"/>
  <c r="BK3967" i="1"/>
  <c r="BL3967" i="1" l="1"/>
  <c r="BM3966" i="1" s="1"/>
  <c r="BN3966" i="1" s="1"/>
  <c r="BK3968" i="1"/>
  <c r="BL3968" i="1" l="1"/>
  <c r="BM3967" i="1" s="1"/>
  <c r="BN3967" i="1" s="1"/>
  <c r="BK3969" i="1"/>
  <c r="BL3969" i="1" l="1"/>
  <c r="BM3968" i="1" s="1"/>
  <c r="BN3968" i="1" s="1"/>
  <c r="BK3970" i="1"/>
  <c r="BL3970" i="1" l="1"/>
  <c r="BM3969" i="1" s="1"/>
  <c r="BN3969" i="1" s="1"/>
  <c r="BK3971" i="1"/>
  <c r="BL3971" i="1" l="1"/>
  <c r="BM3970" i="1" s="1"/>
  <c r="BN3970" i="1" s="1"/>
  <c r="BK3972" i="1"/>
  <c r="BL3972" i="1" l="1"/>
  <c r="BM3971" i="1" s="1"/>
  <c r="BN3971" i="1" s="1"/>
  <c r="BK3973" i="1"/>
  <c r="BL3973" i="1" l="1"/>
  <c r="BM3972" i="1" s="1"/>
  <c r="BN3972" i="1" s="1"/>
  <c r="BK3974" i="1"/>
  <c r="BL3974" i="1" l="1"/>
  <c r="BM3973" i="1" s="1"/>
  <c r="BN3973" i="1" s="1"/>
  <c r="BK3975" i="1"/>
  <c r="BL3975" i="1" l="1"/>
  <c r="BM3974" i="1" s="1"/>
  <c r="BN3974" i="1" s="1"/>
  <c r="BK3976" i="1"/>
  <c r="BL3976" i="1" l="1"/>
  <c r="BM3975" i="1" s="1"/>
  <c r="BN3975" i="1" s="1"/>
  <c r="BK3977" i="1"/>
  <c r="BL3977" i="1" l="1"/>
  <c r="BM3976" i="1" s="1"/>
  <c r="BN3976" i="1" s="1"/>
  <c r="BK3978" i="1"/>
  <c r="BL3978" i="1" l="1"/>
  <c r="BM3977" i="1" s="1"/>
  <c r="BN3977" i="1" s="1"/>
  <c r="BK3979" i="1"/>
  <c r="BL3979" i="1" l="1"/>
  <c r="BM3978" i="1" s="1"/>
  <c r="BN3978" i="1" s="1"/>
  <c r="BK3980" i="1"/>
  <c r="BL3980" i="1" l="1"/>
  <c r="BM3979" i="1" s="1"/>
  <c r="BN3979" i="1" s="1"/>
  <c r="BK3981" i="1"/>
  <c r="BL3981" i="1" l="1"/>
  <c r="BM3980" i="1" s="1"/>
  <c r="BN3980" i="1" s="1"/>
  <c r="BK3982" i="1"/>
  <c r="BL3982" i="1" l="1"/>
  <c r="BM3981" i="1" s="1"/>
  <c r="BN3981" i="1" s="1"/>
  <c r="BK3983" i="1"/>
  <c r="BL3983" i="1" l="1"/>
  <c r="BM3982" i="1" s="1"/>
  <c r="BN3982" i="1" s="1"/>
  <c r="BK3984" i="1"/>
  <c r="BL3984" i="1" l="1"/>
  <c r="BM3983" i="1" s="1"/>
  <c r="BN3983" i="1" s="1"/>
  <c r="BK3985" i="1"/>
  <c r="BL3985" i="1" l="1"/>
  <c r="BM3984" i="1" s="1"/>
  <c r="BN3984" i="1" s="1"/>
  <c r="BK3986" i="1"/>
  <c r="BL3986" i="1" l="1"/>
  <c r="BM3985" i="1" s="1"/>
  <c r="BN3985" i="1" s="1"/>
  <c r="BK3987" i="1"/>
  <c r="BL3987" i="1" l="1"/>
  <c r="BM3986" i="1" s="1"/>
  <c r="BN3986" i="1" s="1"/>
  <c r="BK3988" i="1"/>
  <c r="BL3988" i="1" l="1"/>
  <c r="BM3987" i="1" s="1"/>
  <c r="BN3987" i="1" s="1"/>
  <c r="BK3989" i="1"/>
  <c r="BL3989" i="1" l="1"/>
  <c r="BM3988" i="1" s="1"/>
  <c r="BN3988" i="1" s="1"/>
  <c r="BK3990" i="1"/>
  <c r="BL3990" i="1" l="1"/>
  <c r="BM3989" i="1" s="1"/>
  <c r="BN3989" i="1" s="1"/>
  <c r="BK3991" i="1"/>
  <c r="BL3991" i="1" l="1"/>
  <c r="BM3990" i="1" s="1"/>
  <c r="BN3990" i="1" s="1"/>
  <c r="BK3992" i="1"/>
  <c r="BL3992" i="1" l="1"/>
  <c r="BM3991" i="1" s="1"/>
  <c r="BN3991" i="1" s="1"/>
  <c r="BK3993" i="1"/>
  <c r="BL3993" i="1" l="1"/>
  <c r="BM3992" i="1" s="1"/>
  <c r="BN3992" i="1" s="1"/>
  <c r="BK3994" i="1"/>
  <c r="BL3994" i="1" l="1"/>
  <c r="BM3993" i="1" s="1"/>
  <c r="BN3993" i="1" s="1"/>
  <c r="BK3995" i="1"/>
  <c r="BL3995" i="1" l="1"/>
  <c r="BM3994" i="1" s="1"/>
  <c r="BN3994" i="1" s="1"/>
  <c r="BK3996" i="1"/>
  <c r="BL3996" i="1" l="1"/>
  <c r="BM3995" i="1" s="1"/>
  <c r="BN3995" i="1" s="1"/>
  <c r="BK3997" i="1"/>
  <c r="BL3997" i="1" l="1"/>
  <c r="BM3996" i="1" s="1"/>
  <c r="BN3996" i="1" s="1"/>
  <c r="BK3998" i="1"/>
  <c r="BL3998" i="1" l="1"/>
  <c r="BM3997" i="1" s="1"/>
  <c r="BN3997" i="1" s="1"/>
  <c r="BK3999" i="1"/>
  <c r="BL3999" i="1" l="1"/>
  <c r="BM3998" i="1" s="1"/>
  <c r="BN3998" i="1" s="1"/>
  <c r="BK4000" i="1"/>
  <c r="BL4000" i="1" l="1"/>
  <c r="BM3999" i="1" s="1"/>
  <c r="BN3999" i="1" s="1"/>
  <c r="BK4001" i="1"/>
  <c r="BL4001" i="1" l="1"/>
  <c r="BM4000" i="1" s="1"/>
  <c r="BN4000" i="1" s="1"/>
  <c r="BK4002" i="1"/>
  <c r="BL4002" i="1" l="1"/>
  <c r="BM4001" i="1" s="1"/>
  <c r="BN4001" i="1" s="1"/>
  <c r="BK4003" i="1"/>
  <c r="BL4003" i="1" l="1"/>
  <c r="BM4002" i="1" s="1"/>
  <c r="BN4002" i="1" s="1"/>
  <c r="BK4004" i="1"/>
  <c r="BL4004" i="1" l="1"/>
  <c r="BM4003" i="1" s="1"/>
  <c r="BN4003" i="1" s="1"/>
  <c r="BK4005" i="1"/>
  <c r="BL4005" i="1" l="1"/>
  <c r="BM4004" i="1" s="1"/>
  <c r="BN4004" i="1" s="1"/>
  <c r="BK4006" i="1"/>
  <c r="BL4006" i="1" l="1"/>
  <c r="BM4005" i="1" s="1"/>
  <c r="BN4005" i="1" s="1"/>
  <c r="BK4007" i="1"/>
  <c r="BL4007" i="1" l="1"/>
  <c r="BM4006" i="1" s="1"/>
  <c r="BN4006" i="1" s="1"/>
  <c r="BK4008" i="1"/>
  <c r="BL4008" i="1" l="1"/>
  <c r="BM4007" i="1" s="1"/>
  <c r="BN4007" i="1" s="1"/>
  <c r="BK4009" i="1"/>
  <c r="BL4009" i="1" l="1"/>
  <c r="BM4008" i="1" s="1"/>
  <c r="BN4008" i="1" s="1"/>
  <c r="BK4010" i="1"/>
  <c r="BL4010" i="1" l="1"/>
  <c r="BM4009" i="1" s="1"/>
  <c r="BN4009" i="1" s="1"/>
  <c r="BK4011" i="1"/>
  <c r="BL4011" i="1" l="1"/>
  <c r="BM4010" i="1" s="1"/>
  <c r="BN4010" i="1" s="1"/>
  <c r="BK4012" i="1"/>
  <c r="BL4012" i="1" l="1"/>
  <c r="BM4011" i="1" s="1"/>
  <c r="BN4011" i="1" s="1"/>
  <c r="BK4013" i="1"/>
  <c r="BL4013" i="1" l="1"/>
  <c r="BM4012" i="1" s="1"/>
  <c r="BN4012" i="1" s="1"/>
  <c r="BK4014" i="1"/>
  <c r="BL4014" i="1" l="1"/>
  <c r="BM4013" i="1" s="1"/>
  <c r="BN4013" i="1" s="1"/>
  <c r="BK4015" i="1"/>
  <c r="BL4015" i="1" l="1"/>
  <c r="BM4014" i="1" s="1"/>
  <c r="BN4014" i="1" s="1"/>
  <c r="BK4016" i="1"/>
  <c r="BL4016" i="1" l="1"/>
  <c r="BM4015" i="1" s="1"/>
  <c r="BN4015" i="1" s="1"/>
  <c r="BK4017" i="1"/>
  <c r="BL4017" i="1" l="1"/>
  <c r="BM4016" i="1" s="1"/>
  <c r="BN4016" i="1" s="1"/>
  <c r="BK4018" i="1"/>
  <c r="BL4018" i="1" l="1"/>
  <c r="BM4017" i="1" s="1"/>
  <c r="BN4017" i="1" s="1"/>
  <c r="BK4019" i="1"/>
  <c r="BL4019" i="1" l="1"/>
  <c r="BM4018" i="1" s="1"/>
  <c r="BN4018" i="1" s="1"/>
  <c r="BK4020" i="1"/>
  <c r="BL4020" i="1" l="1"/>
  <c r="BM4019" i="1" s="1"/>
  <c r="BN4019" i="1" s="1"/>
  <c r="BK4021" i="1"/>
  <c r="BL4021" i="1" l="1"/>
  <c r="BM4020" i="1" s="1"/>
  <c r="BN4020" i="1" s="1"/>
  <c r="BK4022" i="1"/>
  <c r="BL4022" i="1" l="1"/>
  <c r="BM4021" i="1" s="1"/>
  <c r="BN4021" i="1" s="1"/>
  <c r="BK4023" i="1"/>
  <c r="BL4023" i="1" l="1"/>
  <c r="BM4022" i="1" s="1"/>
  <c r="BN4022" i="1" s="1"/>
  <c r="BK4024" i="1"/>
  <c r="BL4024" i="1" l="1"/>
  <c r="BM4023" i="1" s="1"/>
  <c r="BN4023" i="1" s="1"/>
  <c r="BK4025" i="1"/>
  <c r="BL4025" i="1" l="1"/>
  <c r="BM4024" i="1" s="1"/>
  <c r="BN4024" i="1" s="1"/>
  <c r="BK4026" i="1"/>
  <c r="BL4026" i="1" l="1"/>
  <c r="BM4025" i="1" s="1"/>
  <c r="BN4025" i="1" s="1"/>
  <c r="BK4027" i="1"/>
  <c r="BL4027" i="1" l="1"/>
  <c r="BM4026" i="1" s="1"/>
  <c r="BN4026" i="1" s="1"/>
  <c r="BK4028" i="1"/>
  <c r="BL4028" i="1" l="1"/>
  <c r="BM4027" i="1" s="1"/>
  <c r="BN4027" i="1" s="1"/>
  <c r="BK4029" i="1"/>
  <c r="BL4029" i="1" l="1"/>
  <c r="BM4028" i="1" s="1"/>
  <c r="BN4028" i="1" s="1"/>
  <c r="BK4030" i="1"/>
  <c r="BL4030" i="1" l="1"/>
  <c r="BM4029" i="1" s="1"/>
  <c r="BN4029" i="1" s="1"/>
  <c r="BK4031" i="1"/>
  <c r="BL4031" i="1" l="1"/>
  <c r="BM4030" i="1" s="1"/>
  <c r="BN4030" i="1" s="1"/>
  <c r="BK4032" i="1"/>
  <c r="BL4032" i="1" l="1"/>
  <c r="BM4031" i="1" s="1"/>
  <c r="BN4031" i="1" s="1"/>
  <c r="BK4033" i="1"/>
  <c r="BL4033" i="1" l="1"/>
  <c r="BM4032" i="1" s="1"/>
  <c r="BN4032" i="1" s="1"/>
  <c r="BK4034" i="1"/>
  <c r="BL4034" i="1" l="1"/>
  <c r="BM4033" i="1" s="1"/>
  <c r="BN4033" i="1" s="1"/>
  <c r="BK4035" i="1"/>
  <c r="BL4035" i="1" l="1"/>
  <c r="BM4034" i="1" s="1"/>
  <c r="BN4034" i="1" s="1"/>
  <c r="BK4036" i="1"/>
  <c r="BL4036" i="1" l="1"/>
  <c r="BM4035" i="1" s="1"/>
  <c r="BN4035" i="1" s="1"/>
  <c r="BK4037" i="1"/>
  <c r="BL4037" i="1" l="1"/>
  <c r="BM4036" i="1" s="1"/>
  <c r="BN4036" i="1" s="1"/>
  <c r="BK4038" i="1"/>
  <c r="BK4039" i="1" l="1"/>
  <c r="BL4038" i="1"/>
  <c r="BM4037" i="1" s="1"/>
  <c r="BN4037" i="1" s="1"/>
  <c r="BL4039" i="1" l="1"/>
  <c r="BK4040" i="1"/>
  <c r="BL4040" i="1" l="1"/>
  <c r="BM4039" i="1" s="1"/>
  <c r="BN4039" i="1" s="1"/>
  <c r="BK4041" i="1"/>
  <c r="BM4038" i="1"/>
  <c r="BN4038" i="1" s="1"/>
  <c r="BL4041" i="1" l="1"/>
  <c r="BM4040" i="1" s="1"/>
  <c r="BN4040" i="1" s="1"/>
  <c r="BK4042" i="1"/>
  <c r="BL4042" i="1" l="1"/>
  <c r="BM4041" i="1" s="1"/>
  <c r="BN4041" i="1" s="1"/>
  <c r="BK4043" i="1"/>
  <c r="BL4043" i="1" l="1"/>
  <c r="BM4042" i="1" s="1"/>
  <c r="BN4042" i="1" s="1"/>
  <c r="BK4044" i="1"/>
  <c r="BL4044" i="1" l="1"/>
  <c r="BM4043" i="1" s="1"/>
  <c r="BN4043" i="1" s="1"/>
  <c r="BK4045" i="1"/>
  <c r="BL4045" i="1" l="1"/>
  <c r="BM4044" i="1" s="1"/>
  <c r="BN4044" i="1" s="1"/>
  <c r="BK4046" i="1"/>
  <c r="BL4046" i="1" l="1"/>
  <c r="BM4045" i="1" s="1"/>
  <c r="BN4045" i="1" s="1"/>
  <c r="BK4047" i="1"/>
  <c r="BL4047" i="1" l="1"/>
  <c r="BM4046" i="1" s="1"/>
  <c r="BN4046" i="1" s="1"/>
  <c r="BK4048" i="1"/>
  <c r="BL4048" i="1" l="1"/>
  <c r="BM4047" i="1" s="1"/>
  <c r="BN4047" i="1" s="1"/>
  <c r="BK4049" i="1"/>
  <c r="BL4049" i="1" l="1"/>
  <c r="BM4048" i="1" s="1"/>
  <c r="BN4048" i="1" s="1"/>
  <c r="BK4050" i="1"/>
  <c r="BL4050" i="1" l="1"/>
  <c r="BM4049" i="1" s="1"/>
  <c r="BN4049" i="1" s="1"/>
  <c r="BK4051" i="1"/>
  <c r="BL4051" i="1" l="1"/>
  <c r="BM4050" i="1" s="1"/>
  <c r="BN4050" i="1" s="1"/>
  <c r="BK4052" i="1"/>
  <c r="BL4052" i="1" l="1"/>
  <c r="BM4051" i="1" s="1"/>
  <c r="BN4051" i="1" s="1"/>
  <c r="BK4053" i="1"/>
  <c r="BL4053" i="1" l="1"/>
  <c r="BM4052" i="1" s="1"/>
  <c r="BN4052" i="1" s="1"/>
  <c r="BK4054" i="1"/>
  <c r="BL4054" i="1" l="1"/>
  <c r="BM4053" i="1" s="1"/>
  <c r="BN4053" i="1" s="1"/>
  <c r="BK4055" i="1"/>
  <c r="BL4055" i="1" l="1"/>
  <c r="BM4054" i="1" s="1"/>
  <c r="BN4054" i="1" s="1"/>
  <c r="BK4056" i="1"/>
  <c r="BL4056" i="1" l="1"/>
  <c r="BM4055" i="1" s="1"/>
  <c r="BN4055" i="1" s="1"/>
  <c r="BK4057" i="1"/>
  <c r="BL4057" i="1" l="1"/>
  <c r="BM4056" i="1" s="1"/>
  <c r="BN4056" i="1" s="1"/>
  <c r="BK4058" i="1"/>
  <c r="BL4058" i="1" l="1"/>
  <c r="BM4057" i="1" s="1"/>
  <c r="BN4057" i="1" s="1"/>
  <c r="BK4059" i="1"/>
  <c r="BL4059" i="1" l="1"/>
  <c r="BM4058" i="1" s="1"/>
  <c r="BN4058" i="1" s="1"/>
  <c r="BK4060" i="1"/>
  <c r="BL4060" i="1" l="1"/>
  <c r="BM4059" i="1" s="1"/>
  <c r="BN4059" i="1" s="1"/>
  <c r="BK4061" i="1"/>
  <c r="BL4061" i="1" l="1"/>
  <c r="BM4060" i="1" s="1"/>
  <c r="BN4060" i="1" s="1"/>
  <c r="BK4062" i="1"/>
  <c r="BL4062" i="1" l="1"/>
  <c r="BM4061" i="1" s="1"/>
  <c r="BN4061" i="1" s="1"/>
  <c r="BK4063" i="1"/>
  <c r="BL4063" i="1" l="1"/>
  <c r="BM4062" i="1" s="1"/>
  <c r="BN4062" i="1" s="1"/>
  <c r="BK4064" i="1"/>
  <c r="BL4064" i="1" l="1"/>
  <c r="BM4063" i="1" s="1"/>
  <c r="BN4063" i="1" s="1"/>
  <c r="BK4065" i="1"/>
  <c r="BL4065" i="1" l="1"/>
  <c r="BM4064" i="1" s="1"/>
  <c r="BN4064" i="1" s="1"/>
  <c r="BK4066" i="1"/>
  <c r="BL4066" i="1" l="1"/>
  <c r="BM4065" i="1" s="1"/>
  <c r="BN4065" i="1" s="1"/>
  <c r="BK4067" i="1"/>
  <c r="BL4067" i="1" l="1"/>
  <c r="BM4066" i="1" s="1"/>
  <c r="BN4066" i="1" s="1"/>
  <c r="BK4068" i="1"/>
  <c r="BL4068" i="1" l="1"/>
  <c r="BM4067" i="1" s="1"/>
  <c r="BN4067" i="1" s="1"/>
  <c r="BK4069" i="1"/>
  <c r="BL4069" i="1" l="1"/>
  <c r="BM4068" i="1" s="1"/>
  <c r="BN4068" i="1" s="1"/>
  <c r="BK4070" i="1"/>
  <c r="BL4070" i="1" l="1"/>
  <c r="BM4069" i="1" s="1"/>
  <c r="BN4069" i="1" s="1"/>
  <c r="BK4071" i="1"/>
  <c r="BL4071" i="1" l="1"/>
  <c r="BM4070" i="1" s="1"/>
  <c r="BN4070" i="1" s="1"/>
  <c r="BK4072" i="1"/>
  <c r="BL4072" i="1" l="1"/>
  <c r="BM4071" i="1" s="1"/>
  <c r="BN4071" i="1" s="1"/>
  <c r="BK4073" i="1"/>
  <c r="BL4073" i="1" l="1"/>
  <c r="BM4072" i="1" s="1"/>
  <c r="BN4072" i="1" s="1"/>
  <c r="BK4074" i="1"/>
  <c r="BL4074" i="1" l="1"/>
  <c r="BM4073" i="1" s="1"/>
  <c r="BN4073" i="1" s="1"/>
  <c r="BK4075" i="1"/>
  <c r="BL4075" i="1" l="1"/>
  <c r="BM4074" i="1" s="1"/>
  <c r="BN4074" i="1" s="1"/>
  <c r="BK4076" i="1"/>
  <c r="BL4076" i="1" l="1"/>
  <c r="BM4075" i="1" s="1"/>
  <c r="BN4075" i="1" s="1"/>
  <c r="BK4077" i="1"/>
  <c r="BL4077" i="1" l="1"/>
  <c r="BM4076" i="1" s="1"/>
  <c r="BN4076" i="1" s="1"/>
  <c r="BK4078" i="1"/>
  <c r="BL4078" i="1" l="1"/>
  <c r="BM4077" i="1" s="1"/>
  <c r="BN4077" i="1" s="1"/>
  <c r="BK4079" i="1"/>
  <c r="BL4079" i="1" l="1"/>
  <c r="BM4078" i="1" s="1"/>
  <c r="BN4078" i="1" s="1"/>
  <c r="BK4080" i="1"/>
  <c r="BL4080" i="1" l="1"/>
  <c r="BM4079" i="1" s="1"/>
  <c r="BN4079" i="1" s="1"/>
  <c r="BK4081" i="1"/>
  <c r="BL4081" i="1" l="1"/>
  <c r="BM4080" i="1" s="1"/>
  <c r="BN4080" i="1" s="1"/>
  <c r="BK4082" i="1"/>
  <c r="BL4082" i="1" l="1"/>
  <c r="BM4081" i="1" s="1"/>
  <c r="BN4081" i="1" s="1"/>
  <c r="BK4083" i="1"/>
  <c r="BL4083" i="1" l="1"/>
  <c r="BM4082" i="1" s="1"/>
  <c r="BN4082" i="1" s="1"/>
  <c r="BK4084" i="1"/>
  <c r="BL4084" i="1" l="1"/>
  <c r="BM4083" i="1" s="1"/>
  <c r="BN4083" i="1" s="1"/>
  <c r="BK4085" i="1"/>
  <c r="BL4085" i="1" l="1"/>
  <c r="BM4084" i="1" s="1"/>
  <c r="BN4084" i="1" s="1"/>
  <c r="BK4086" i="1"/>
  <c r="BL4086" i="1" l="1"/>
  <c r="BM4085" i="1" s="1"/>
  <c r="BN4085" i="1" s="1"/>
  <c r="BK4087" i="1"/>
  <c r="BL4087" i="1" l="1"/>
  <c r="BM4086" i="1" s="1"/>
  <c r="BN4086" i="1" s="1"/>
  <c r="BK4088" i="1"/>
  <c r="BL4088" i="1" l="1"/>
  <c r="BM4087" i="1" s="1"/>
  <c r="BN4087" i="1" s="1"/>
  <c r="BK4089" i="1"/>
  <c r="BL4089" i="1" l="1"/>
  <c r="BM4088" i="1" s="1"/>
  <c r="BN4088" i="1" s="1"/>
  <c r="BK4090" i="1"/>
  <c r="BL4090" i="1" l="1"/>
  <c r="BM4089" i="1" s="1"/>
  <c r="BN4089" i="1" s="1"/>
  <c r="BK4091" i="1"/>
  <c r="BL4091" i="1" l="1"/>
  <c r="BM4090" i="1" s="1"/>
  <c r="BN4090" i="1" s="1"/>
  <c r="BK4092" i="1"/>
  <c r="BL4092" i="1" l="1"/>
  <c r="BM4091" i="1" s="1"/>
  <c r="BN4091" i="1" s="1"/>
  <c r="BK4093" i="1"/>
  <c r="BL4093" i="1" l="1"/>
  <c r="BM4092" i="1" s="1"/>
  <c r="BN4092" i="1" s="1"/>
  <c r="BK4094" i="1"/>
  <c r="BL4094" i="1" l="1"/>
  <c r="BM4093" i="1" s="1"/>
  <c r="BN4093" i="1" s="1"/>
  <c r="BK4095" i="1"/>
  <c r="BL4095" i="1" l="1"/>
  <c r="BM4094" i="1" s="1"/>
  <c r="BN4094" i="1" s="1"/>
  <c r="BK4096" i="1"/>
  <c r="BL4096" i="1" l="1"/>
  <c r="BM4095" i="1" s="1"/>
  <c r="BN4095" i="1" s="1"/>
  <c r="BK4097" i="1"/>
  <c r="BL4097" i="1" l="1"/>
  <c r="BM4096" i="1" s="1"/>
  <c r="BN4096" i="1" s="1"/>
  <c r="BK4098" i="1"/>
  <c r="BL4098" i="1" l="1"/>
  <c r="BM4097" i="1" s="1"/>
  <c r="BN4097" i="1" s="1"/>
  <c r="BK4099" i="1"/>
  <c r="BL4099" i="1" l="1"/>
  <c r="BM4098" i="1" s="1"/>
  <c r="BN4098" i="1" s="1"/>
  <c r="BK4100" i="1"/>
  <c r="BL4100" i="1" l="1"/>
  <c r="BM4099" i="1" s="1"/>
  <c r="BN4099" i="1" s="1"/>
  <c r="BK4101" i="1"/>
  <c r="BL4101" i="1" l="1"/>
  <c r="BM4100" i="1" s="1"/>
  <c r="BN4100" i="1" s="1"/>
  <c r="BK4102" i="1"/>
  <c r="BL4102" i="1" l="1"/>
  <c r="BM4101" i="1" s="1"/>
  <c r="BN4101" i="1" s="1"/>
  <c r="BK4103" i="1"/>
  <c r="BL4103" i="1" l="1"/>
  <c r="BM4102" i="1" s="1"/>
  <c r="BN4102" i="1" s="1"/>
  <c r="BK4104" i="1"/>
  <c r="BL4104" i="1" l="1"/>
  <c r="BM4103" i="1" s="1"/>
  <c r="BN4103" i="1" s="1"/>
  <c r="BK4105" i="1"/>
  <c r="BL4105" i="1" l="1"/>
  <c r="BM4104" i="1" s="1"/>
  <c r="BN4104" i="1" s="1"/>
  <c r="BK4106" i="1"/>
  <c r="BL4106" i="1" l="1"/>
  <c r="BM4105" i="1" s="1"/>
  <c r="BN4105" i="1" s="1"/>
  <c r="BK4107" i="1"/>
  <c r="BL4107" i="1" l="1"/>
  <c r="BM4106" i="1" s="1"/>
  <c r="BN4106" i="1" s="1"/>
  <c r="BK4108" i="1"/>
  <c r="BL4108" i="1" l="1"/>
  <c r="BM4107" i="1" s="1"/>
  <c r="BN4107" i="1" s="1"/>
  <c r="BK4109" i="1"/>
  <c r="BL4109" i="1" l="1"/>
  <c r="BM4108" i="1" s="1"/>
  <c r="BN4108" i="1" s="1"/>
  <c r="BK4110" i="1"/>
  <c r="BL4110" i="1" l="1"/>
  <c r="BM4109" i="1" s="1"/>
  <c r="BN4109" i="1" s="1"/>
  <c r="BK4111" i="1"/>
  <c r="BL4111" i="1" l="1"/>
  <c r="BM4110" i="1" s="1"/>
  <c r="BN4110" i="1" s="1"/>
  <c r="BK4112" i="1"/>
  <c r="BL4112" i="1" l="1"/>
  <c r="BM4111" i="1" s="1"/>
  <c r="BN4111" i="1" s="1"/>
  <c r="BK4113" i="1"/>
  <c r="BL4113" i="1" l="1"/>
  <c r="BM4112" i="1" s="1"/>
  <c r="BN4112" i="1" s="1"/>
  <c r="BK4114" i="1"/>
  <c r="BL4114" i="1" l="1"/>
  <c r="BM4113" i="1" s="1"/>
  <c r="BN4113" i="1" s="1"/>
  <c r="BK4115" i="1"/>
  <c r="BL4115" i="1" l="1"/>
  <c r="BM4114" i="1" s="1"/>
  <c r="BN4114" i="1" s="1"/>
  <c r="BK4116" i="1"/>
  <c r="BL4116" i="1" l="1"/>
  <c r="BM4115" i="1" s="1"/>
  <c r="BN4115" i="1" s="1"/>
  <c r="BK4117" i="1"/>
  <c r="BL4117" i="1" l="1"/>
  <c r="BM4116" i="1" s="1"/>
  <c r="BN4116" i="1" s="1"/>
  <c r="BK4118" i="1"/>
  <c r="BL4118" i="1" l="1"/>
  <c r="BM4117" i="1" s="1"/>
  <c r="BN4117" i="1" s="1"/>
  <c r="BK4119" i="1"/>
  <c r="BL4119" i="1" l="1"/>
  <c r="BM4118" i="1" s="1"/>
  <c r="BN4118" i="1" s="1"/>
  <c r="BK4120" i="1"/>
  <c r="BL4120" i="1" l="1"/>
  <c r="BM4119" i="1" s="1"/>
  <c r="BN4119" i="1" s="1"/>
  <c r="BK4121" i="1"/>
  <c r="BL4121" i="1" l="1"/>
  <c r="BM4120" i="1" s="1"/>
  <c r="BN4120" i="1" s="1"/>
  <c r="BK4122" i="1"/>
  <c r="BL4122" i="1" l="1"/>
  <c r="BM4121" i="1" s="1"/>
  <c r="BN4121" i="1" s="1"/>
  <c r="BK4123" i="1"/>
  <c r="BL4123" i="1" l="1"/>
  <c r="BM4122" i="1" s="1"/>
  <c r="BN4122" i="1" s="1"/>
  <c r="BK4124" i="1"/>
  <c r="BL4124" i="1" l="1"/>
  <c r="BM4123" i="1" s="1"/>
  <c r="BN4123" i="1" s="1"/>
  <c r="BK4125" i="1"/>
  <c r="BL4125" i="1" l="1"/>
  <c r="BM4124" i="1" s="1"/>
  <c r="BN4124" i="1" s="1"/>
  <c r="BK4126" i="1"/>
  <c r="BL4126" i="1" l="1"/>
  <c r="BM4125" i="1" s="1"/>
  <c r="BN4125" i="1" s="1"/>
  <c r="BK4127" i="1"/>
  <c r="BL4127" i="1" l="1"/>
  <c r="BM4126" i="1" s="1"/>
  <c r="BN4126" i="1" s="1"/>
  <c r="BK4128" i="1"/>
  <c r="BL4128" i="1" l="1"/>
  <c r="BM4127" i="1" s="1"/>
  <c r="BN4127" i="1" s="1"/>
  <c r="BK4129" i="1"/>
  <c r="BL4129" i="1" l="1"/>
  <c r="BM4128" i="1" s="1"/>
  <c r="BN4128" i="1" s="1"/>
  <c r="BK4130" i="1"/>
  <c r="BL4130" i="1" l="1"/>
  <c r="BM4129" i="1" s="1"/>
  <c r="BN4129" i="1" s="1"/>
  <c r="BK4131" i="1"/>
  <c r="BL4131" i="1" l="1"/>
  <c r="BM4130" i="1" s="1"/>
  <c r="BN4130" i="1" s="1"/>
  <c r="BK4132" i="1"/>
  <c r="BL4132" i="1" l="1"/>
  <c r="BM4131" i="1" s="1"/>
  <c r="BN4131" i="1" s="1"/>
  <c r="BK4133" i="1"/>
  <c r="BL4133" i="1" l="1"/>
  <c r="BM4132" i="1" s="1"/>
  <c r="BN4132" i="1" s="1"/>
  <c r="BK4134" i="1"/>
  <c r="BL4134" i="1" l="1"/>
  <c r="BM4133" i="1" s="1"/>
  <c r="BN4133" i="1" s="1"/>
  <c r="BK4135" i="1"/>
  <c r="BL4135" i="1" l="1"/>
  <c r="BM4134" i="1" s="1"/>
  <c r="BN4134" i="1" s="1"/>
  <c r="BK4136" i="1"/>
  <c r="BL4136" i="1" l="1"/>
  <c r="BM4135" i="1" s="1"/>
  <c r="BN4135" i="1" s="1"/>
  <c r="BK4137" i="1"/>
  <c r="BL4137" i="1" l="1"/>
  <c r="BM4136" i="1" s="1"/>
  <c r="BN4136" i="1" s="1"/>
  <c r="BK4138" i="1"/>
  <c r="BL4138" i="1" l="1"/>
  <c r="BM4137" i="1" s="1"/>
  <c r="BN4137" i="1" s="1"/>
  <c r="BK4139" i="1"/>
  <c r="BL4139" i="1" l="1"/>
  <c r="BM4138" i="1" s="1"/>
  <c r="BN4138" i="1" s="1"/>
  <c r="BK4140" i="1"/>
  <c r="BL4140" i="1" l="1"/>
  <c r="BM4139" i="1" s="1"/>
  <c r="BN4139" i="1" s="1"/>
  <c r="BK4141" i="1"/>
  <c r="BL4141" i="1" l="1"/>
  <c r="BM4140" i="1" s="1"/>
  <c r="BN4140" i="1" s="1"/>
  <c r="BK4142" i="1"/>
  <c r="BL4142" i="1" l="1"/>
  <c r="BM4141" i="1" s="1"/>
  <c r="BN4141" i="1" s="1"/>
  <c r="BK4143" i="1"/>
  <c r="BL4143" i="1" l="1"/>
  <c r="BM4142" i="1" s="1"/>
  <c r="BN4142" i="1" s="1"/>
  <c r="BK4144" i="1"/>
  <c r="BL4144" i="1" l="1"/>
  <c r="BM4143" i="1" s="1"/>
  <c r="BN4143" i="1" s="1"/>
  <c r="BK4145" i="1"/>
  <c r="BL4145" i="1" l="1"/>
  <c r="BM4144" i="1" s="1"/>
  <c r="BN4144" i="1" s="1"/>
  <c r="BK4146" i="1"/>
  <c r="BL4146" i="1" l="1"/>
  <c r="BM4145" i="1" s="1"/>
  <c r="BN4145" i="1" s="1"/>
  <c r="BK4147" i="1"/>
  <c r="BL4147" i="1" l="1"/>
  <c r="BM4146" i="1" s="1"/>
  <c r="BN4146" i="1" s="1"/>
  <c r="BK4148" i="1"/>
  <c r="BL4148" i="1" l="1"/>
  <c r="BM4147" i="1" s="1"/>
  <c r="BN4147" i="1" s="1"/>
  <c r="BK4149" i="1"/>
  <c r="BL4149" i="1" l="1"/>
  <c r="BM4148" i="1" s="1"/>
  <c r="BN4148" i="1" s="1"/>
  <c r="BK4150" i="1"/>
  <c r="BL4150" i="1" l="1"/>
  <c r="BM4149" i="1" s="1"/>
  <c r="BN4149" i="1" s="1"/>
  <c r="BK4151" i="1"/>
  <c r="BL4151" i="1" l="1"/>
  <c r="BM4150" i="1" s="1"/>
  <c r="BN4150" i="1" s="1"/>
  <c r="BK4152" i="1"/>
  <c r="BL4152" i="1" l="1"/>
  <c r="BM4151" i="1" s="1"/>
  <c r="BN4151" i="1" s="1"/>
  <c r="BK4153" i="1"/>
  <c r="BL4153" i="1" l="1"/>
  <c r="BM4152" i="1" s="1"/>
  <c r="BN4152" i="1" s="1"/>
  <c r="BK4154" i="1"/>
  <c r="BL4154" i="1" l="1"/>
  <c r="BM4153" i="1" s="1"/>
  <c r="BN4153" i="1" s="1"/>
  <c r="BK4155" i="1"/>
  <c r="BL4155" i="1" l="1"/>
  <c r="BM4154" i="1" s="1"/>
  <c r="BN4154" i="1" s="1"/>
  <c r="BK4156" i="1"/>
  <c r="BL4156" i="1" l="1"/>
  <c r="BM4155" i="1" s="1"/>
  <c r="BN4155" i="1" s="1"/>
  <c r="BK4157" i="1"/>
  <c r="BL4157" i="1" l="1"/>
  <c r="BM4156" i="1" s="1"/>
  <c r="BN4156" i="1" s="1"/>
  <c r="BK4158" i="1"/>
  <c r="BL4158" i="1" l="1"/>
  <c r="BM4157" i="1" s="1"/>
  <c r="BN4157" i="1" s="1"/>
  <c r="BK4159" i="1"/>
  <c r="BL4159" i="1" l="1"/>
  <c r="BM4158" i="1" s="1"/>
  <c r="BN4158" i="1" s="1"/>
  <c r="BK4160" i="1"/>
  <c r="BL4160" i="1" l="1"/>
  <c r="BM4159" i="1" s="1"/>
  <c r="BN4159" i="1" s="1"/>
  <c r="BK4161" i="1"/>
  <c r="BL4161" i="1" l="1"/>
  <c r="BM4160" i="1" s="1"/>
  <c r="BN4160" i="1" s="1"/>
  <c r="BK4162" i="1"/>
  <c r="BL4162" i="1" l="1"/>
  <c r="BM4161" i="1" s="1"/>
  <c r="BN4161" i="1" s="1"/>
  <c r="BK4163" i="1"/>
  <c r="BL4163" i="1" l="1"/>
  <c r="BM4162" i="1" s="1"/>
  <c r="BN4162" i="1" s="1"/>
  <c r="BK4164" i="1"/>
  <c r="BL4164" i="1" l="1"/>
  <c r="BM4163" i="1" s="1"/>
  <c r="BN4163" i="1" s="1"/>
  <c r="BK4165" i="1"/>
  <c r="BL4165" i="1" l="1"/>
  <c r="BM4164" i="1" s="1"/>
  <c r="BN4164" i="1" s="1"/>
  <c r="BK4166" i="1"/>
  <c r="BL4166" i="1" l="1"/>
  <c r="BM4165" i="1" s="1"/>
  <c r="BN4165" i="1" s="1"/>
  <c r="BK4167" i="1"/>
  <c r="BL4167" i="1" l="1"/>
  <c r="BM4166" i="1" s="1"/>
  <c r="BN4166" i="1" s="1"/>
  <c r="BK4168" i="1"/>
  <c r="BL4168" i="1" l="1"/>
  <c r="BM4167" i="1" s="1"/>
  <c r="BN4167" i="1" s="1"/>
  <c r="BK4169" i="1"/>
  <c r="BL4169" i="1" l="1"/>
  <c r="BM4168" i="1" s="1"/>
  <c r="BN4168" i="1" s="1"/>
  <c r="BK4170" i="1"/>
  <c r="BL4170" i="1" l="1"/>
  <c r="BM4169" i="1" s="1"/>
  <c r="BN4169" i="1" s="1"/>
  <c r="BK4171" i="1"/>
  <c r="BL4171" i="1" l="1"/>
  <c r="BM4170" i="1" s="1"/>
  <c r="BN4170" i="1" s="1"/>
  <c r="BK4172" i="1"/>
  <c r="BL4172" i="1" l="1"/>
  <c r="BM4171" i="1" s="1"/>
  <c r="BN4171" i="1" s="1"/>
  <c r="BK4173" i="1"/>
  <c r="BL4173" i="1" l="1"/>
  <c r="BM4172" i="1" s="1"/>
  <c r="BN4172" i="1" s="1"/>
  <c r="BK4174" i="1"/>
  <c r="BL4174" i="1" l="1"/>
  <c r="BM4173" i="1" s="1"/>
  <c r="BN4173" i="1" s="1"/>
  <c r="BK4175" i="1"/>
  <c r="BL4175" i="1" l="1"/>
  <c r="BM4174" i="1" s="1"/>
  <c r="BN4174" i="1" s="1"/>
  <c r="BK4176" i="1"/>
  <c r="BL4176" i="1" l="1"/>
  <c r="BM4175" i="1" s="1"/>
  <c r="BN4175" i="1" s="1"/>
  <c r="BK4177" i="1"/>
  <c r="BL4177" i="1" l="1"/>
  <c r="BM4176" i="1" s="1"/>
  <c r="BN4176" i="1" s="1"/>
  <c r="BK4178" i="1"/>
  <c r="BL4178" i="1" l="1"/>
  <c r="BM4177" i="1" s="1"/>
  <c r="BN4177" i="1" s="1"/>
  <c r="BK4179" i="1"/>
  <c r="BL4179" i="1" l="1"/>
  <c r="BM4178" i="1" s="1"/>
  <c r="BN4178" i="1" s="1"/>
  <c r="BK4180" i="1"/>
  <c r="BL4180" i="1" l="1"/>
  <c r="BM4179" i="1" s="1"/>
  <c r="BN4179" i="1" s="1"/>
  <c r="BK4181" i="1"/>
  <c r="BL4181" i="1" l="1"/>
  <c r="BM4180" i="1" s="1"/>
  <c r="BN4180" i="1" s="1"/>
  <c r="BK4182" i="1"/>
  <c r="BL4182" i="1" l="1"/>
  <c r="BM4181" i="1" s="1"/>
  <c r="BN4181" i="1" s="1"/>
  <c r="BK4183" i="1"/>
  <c r="BL4183" i="1" l="1"/>
  <c r="BM4182" i="1" s="1"/>
  <c r="BN4182" i="1" s="1"/>
  <c r="BK4184" i="1"/>
  <c r="BL4184" i="1" l="1"/>
  <c r="BM4183" i="1" s="1"/>
  <c r="BN4183" i="1" s="1"/>
  <c r="BK4185" i="1"/>
  <c r="BL4185" i="1" l="1"/>
  <c r="BM4184" i="1" s="1"/>
  <c r="BN4184" i="1" s="1"/>
  <c r="BK4186" i="1"/>
  <c r="BL4186" i="1" l="1"/>
  <c r="BM4185" i="1" s="1"/>
  <c r="BN4185" i="1" s="1"/>
  <c r="BK4187" i="1"/>
  <c r="BL4187" i="1" l="1"/>
  <c r="BM4186" i="1" s="1"/>
  <c r="BN4186" i="1" s="1"/>
  <c r="BK4188" i="1"/>
  <c r="BL4188" i="1" l="1"/>
  <c r="BM4187" i="1" s="1"/>
  <c r="BN4187" i="1" s="1"/>
  <c r="BK4189" i="1"/>
  <c r="BL4189" i="1" l="1"/>
  <c r="BM4188" i="1" s="1"/>
  <c r="BN4188" i="1" s="1"/>
  <c r="BK4190" i="1"/>
  <c r="BL4190" i="1" l="1"/>
  <c r="BM4189" i="1" s="1"/>
  <c r="BN4189" i="1" s="1"/>
  <c r="BK4191" i="1"/>
  <c r="BL4191" i="1" l="1"/>
  <c r="BM4190" i="1" s="1"/>
  <c r="BN4190" i="1" s="1"/>
  <c r="BK4192" i="1"/>
  <c r="BL4192" i="1" l="1"/>
  <c r="BM4191" i="1" s="1"/>
  <c r="BN4191" i="1" s="1"/>
  <c r="BK4193" i="1"/>
  <c r="BL4193" i="1" l="1"/>
  <c r="BM4192" i="1" s="1"/>
  <c r="BN4192" i="1" s="1"/>
  <c r="BK4194" i="1"/>
  <c r="BL4194" i="1" l="1"/>
  <c r="BM4193" i="1" s="1"/>
  <c r="BN4193" i="1" s="1"/>
  <c r="BK4195" i="1"/>
  <c r="BL4195" i="1" l="1"/>
  <c r="BM4194" i="1" s="1"/>
  <c r="BN4194" i="1" s="1"/>
  <c r="BK4196" i="1"/>
  <c r="BL4196" i="1" l="1"/>
  <c r="BM4195" i="1" s="1"/>
  <c r="BN4195" i="1" s="1"/>
  <c r="BK4197" i="1"/>
  <c r="BL4197" i="1" l="1"/>
  <c r="BM4196" i="1" s="1"/>
  <c r="BN4196" i="1" s="1"/>
  <c r="BK4198" i="1"/>
  <c r="BL4198" i="1" l="1"/>
  <c r="BM4197" i="1" s="1"/>
  <c r="BN4197" i="1" s="1"/>
  <c r="BK4199" i="1"/>
  <c r="BL4199" i="1" l="1"/>
  <c r="BM4198" i="1" s="1"/>
  <c r="BN4198" i="1" s="1"/>
  <c r="BK4200" i="1"/>
  <c r="BL4200" i="1" l="1"/>
  <c r="BM4199" i="1" s="1"/>
  <c r="BN4199" i="1" s="1"/>
  <c r="BK4201" i="1"/>
  <c r="BL4201" i="1" l="1"/>
  <c r="BM4200" i="1" s="1"/>
  <c r="BN4200" i="1" s="1"/>
  <c r="BK4202" i="1"/>
  <c r="BL4202" i="1" l="1"/>
  <c r="BM4201" i="1" s="1"/>
  <c r="BN4201" i="1" s="1"/>
  <c r="BK4203" i="1"/>
  <c r="BL4203" i="1" l="1"/>
  <c r="BM4202" i="1" s="1"/>
  <c r="BN4202" i="1" s="1"/>
  <c r="BK4204" i="1"/>
  <c r="BL4204" i="1" l="1"/>
  <c r="BM4203" i="1" s="1"/>
  <c r="BN4203" i="1" s="1"/>
  <c r="BK4205" i="1"/>
  <c r="BL4205" i="1" l="1"/>
  <c r="BM4204" i="1" s="1"/>
  <c r="BN4204" i="1" s="1"/>
  <c r="BK4206" i="1"/>
  <c r="BL4206" i="1" l="1"/>
  <c r="BM4205" i="1" s="1"/>
  <c r="BN4205" i="1" s="1"/>
  <c r="BK4207" i="1"/>
  <c r="BL4207" i="1" l="1"/>
  <c r="BK4208" i="1"/>
  <c r="BM4206" i="1" l="1"/>
  <c r="BN4206" i="1" s="1"/>
  <c r="BL4208" i="1"/>
  <c r="BK4209" i="1"/>
  <c r="BL4209" i="1" l="1"/>
  <c r="BM4208" i="1" s="1"/>
  <c r="BN4208" i="1" s="1"/>
  <c r="BK4210" i="1"/>
  <c r="BM4207" i="1"/>
  <c r="BN4207" i="1" s="1"/>
  <c r="BL4210" i="1" l="1"/>
  <c r="BM4209" i="1" s="1"/>
  <c r="BN4209" i="1" s="1"/>
  <c r="BK4211" i="1"/>
  <c r="BL4211" i="1" l="1"/>
  <c r="BM4210" i="1" s="1"/>
  <c r="BN4210" i="1" s="1"/>
  <c r="BK4212" i="1"/>
  <c r="BL4212" i="1" l="1"/>
  <c r="BM4211" i="1" s="1"/>
  <c r="BN4211" i="1" s="1"/>
  <c r="BK4213" i="1"/>
  <c r="BL4213" i="1" l="1"/>
  <c r="BM4212" i="1" s="1"/>
  <c r="BN4212" i="1" s="1"/>
  <c r="BK4214" i="1"/>
  <c r="BL4214" i="1" l="1"/>
  <c r="BM4213" i="1" s="1"/>
  <c r="BN4213" i="1" s="1"/>
  <c r="BK4215" i="1"/>
  <c r="BL4215" i="1" l="1"/>
  <c r="BM4214" i="1" s="1"/>
  <c r="BN4214" i="1" s="1"/>
  <c r="BK4216" i="1"/>
  <c r="BL4216" i="1" l="1"/>
  <c r="BM4215" i="1" s="1"/>
  <c r="BN4215" i="1" s="1"/>
  <c r="BK4217" i="1"/>
  <c r="BL4217" i="1" l="1"/>
  <c r="BM4216" i="1" s="1"/>
  <c r="BN4216" i="1" s="1"/>
  <c r="BK4218" i="1"/>
  <c r="BL4218" i="1" l="1"/>
  <c r="BM4217" i="1" s="1"/>
  <c r="BN4217" i="1" s="1"/>
  <c r="BK4219" i="1"/>
  <c r="BL4219" i="1" l="1"/>
  <c r="BM4218" i="1" s="1"/>
  <c r="BN4218" i="1" s="1"/>
  <c r="BK4220" i="1"/>
  <c r="BL4220" i="1" l="1"/>
  <c r="BM4219" i="1" s="1"/>
  <c r="BN4219" i="1" s="1"/>
  <c r="BK4221" i="1"/>
  <c r="BL4221" i="1" l="1"/>
  <c r="BM4220" i="1" s="1"/>
  <c r="BN4220" i="1" s="1"/>
  <c r="BK4222" i="1"/>
  <c r="BL4222" i="1" l="1"/>
  <c r="BM4221" i="1" s="1"/>
  <c r="BN4221" i="1" s="1"/>
  <c r="BK4223" i="1"/>
  <c r="BL4223" i="1" l="1"/>
  <c r="BM4222" i="1" s="1"/>
  <c r="BN4222" i="1" s="1"/>
  <c r="BK4224" i="1"/>
  <c r="BL4224" i="1" l="1"/>
  <c r="BM4223" i="1" s="1"/>
  <c r="BN4223" i="1" s="1"/>
  <c r="BK4225" i="1"/>
  <c r="BL4225" i="1" l="1"/>
  <c r="BM4224" i="1" s="1"/>
  <c r="BN4224" i="1" s="1"/>
  <c r="BK4226" i="1"/>
  <c r="BL4226" i="1" l="1"/>
  <c r="BM4225" i="1" s="1"/>
  <c r="BN4225" i="1" s="1"/>
  <c r="BK4227" i="1"/>
  <c r="BL4227" i="1" l="1"/>
  <c r="BM4226" i="1" s="1"/>
  <c r="BN4226" i="1" s="1"/>
  <c r="BK4228" i="1"/>
  <c r="BL4228" i="1" l="1"/>
  <c r="BM4227" i="1" s="1"/>
  <c r="BN4227" i="1" s="1"/>
  <c r="BK4229" i="1"/>
  <c r="BL4229" i="1" l="1"/>
  <c r="BM4228" i="1" s="1"/>
  <c r="BN4228" i="1" s="1"/>
  <c r="BK4230" i="1"/>
  <c r="BL4230" i="1" l="1"/>
  <c r="BM4229" i="1" s="1"/>
  <c r="BN4229" i="1" s="1"/>
  <c r="BK4231" i="1"/>
  <c r="BL4231" i="1" l="1"/>
  <c r="BM4230" i="1" s="1"/>
  <c r="BN4230" i="1" s="1"/>
  <c r="BK4232" i="1"/>
  <c r="BL4232" i="1" l="1"/>
  <c r="BM4231" i="1" s="1"/>
  <c r="BN4231" i="1" s="1"/>
  <c r="BK4233" i="1"/>
  <c r="BL4233" i="1" l="1"/>
  <c r="BM4232" i="1" s="1"/>
  <c r="BN4232" i="1" s="1"/>
  <c r="BK4234" i="1"/>
  <c r="BL4234" i="1" l="1"/>
  <c r="BM4233" i="1" s="1"/>
  <c r="BN4233" i="1" s="1"/>
  <c r="BK4235" i="1"/>
  <c r="BL4235" i="1" l="1"/>
  <c r="BM4234" i="1" s="1"/>
  <c r="BN4234" i="1" s="1"/>
  <c r="BK4236" i="1"/>
  <c r="BL4236" i="1" l="1"/>
  <c r="BM4235" i="1" s="1"/>
  <c r="BN4235" i="1" s="1"/>
  <c r="BK4237" i="1"/>
  <c r="BL4237" i="1" l="1"/>
  <c r="BM4236" i="1" s="1"/>
  <c r="BN4236" i="1" s="1"/>
  <c r="BK4238" i="1"/>
  <c r="BL4238" i="1" l="1"/>
  <c r="BM4237" i="1" s="1"/>
  <c r="BN4237" i="1" s="1"/>
  <c r="BK4239" i="1"/>
  <c r="BL4239" i="1" l="1"/>
  <c r="BM4238" i="1" s="1"/>
  <c r="BN4238" i="1" s="1"/>
  <c r="BK4240" i="1"/>
  <c r="BL4240" i="1" l="1"/>
  <c r="BM4239" i="1" s="1"/>
  <c r="BN4239" i="1" s="1"/>
  <c r="BK4241" i="1"/>
  <c r="BL4241" i="1" l="1"/>
  <c r="BM4240" i="1" s="1"/>
  <c r="BN4240" i="1" s="1"/>
  <c r="BK4242" i="1"/>
  <c r="BL4242" i="1" l="1"/>
  <c r="BM4241" i="1" s="1"/>
  <c r="BN4241" i="1" s="1"/>
  <c r="BK4243" i="1"/>
  <c r="BL4243" i="1" l="1"/>
  <c r="BM4242" i="1" s="1"/>
  <c r="BN4242" i="1" s="1"/>
  <c r="BK4244" i="1"/>
  <c r="BL4244" i="1" l="1"/>
  <c r="BM4243" i="1" s="1"/>
  <c r="BN4243" i="1" s="1"/>
  <c r="BK4245" i="1"/>
  <c r="BL4245" i="1" l="1"/>
  <c r="BM4244" i="1" s="1"/>
  <c r="BN4244" i="1" s="1"/>
  <c r="BK4246" i="1"/>
  <c r="BL4246" i="1" l="1"/>
  <c r="BM4245" i="1" s="1"/>
  <c r="BN4245" i="1" s="1"/>
  <c r="BK4247" i="1"/>
  <c r="BL4247" i="1" l="1"/>
  <c r="BM4246" i="1" s="1"/>
  <c r="BN4246" i="1" s="1"/>
  <c r="BK4248" i="1"/>
  <c r="BL4248" i="1" l="1"/>
  <c r="BM4247" i="1" s="1"/>
  <c r="BN4247" i="1" s="1"/>
  <c r="BK4249" i="1"/>
  <c r="BL4249" i="1" l="1"/>
  <c r="BM4248" i="1" s="1"/>
  <c r="BN4248" i="1" s="1"/>
  <c r="BK4250" i="1"/>
  <c r="BL4250" i="1" l="1"/>
  <c r="BM4249" i="1" s="1"/>
  <c r="BN4249" i="1" s="1"/>
  <c r="BK4251" i="1"/>
  <c r="BL4251" i="1" l="1"/>
  <c r="BM4250" i="1" s="1"/>
  <c r="BN4250" i="1" s="1"/>
  <c r="BK4252" i="1"/>
  <c r="BL4252" i="1" l="1"/>
  <c r="BM4251" i="1" s="1"/>
  <c r="BN4251" i="1" s="1"/>
  <c r="BK4253" i="1"/>
  <c r="BL4253" i="1" l="1"/>
  <c r="BM4252" i="1" s="1"/>
  <c r="BN4252" i="1" s="1"/>
  <c r="BK4254" i="1"/>
  <c r="BL4254" i="1" l="1"/>
  <c r="BM4253" i="1" s="1"/>
  <c r="BN4253" i="1" s="1"/>
  <c r="BK4255" i="1"/>
  <c r="BL4255" i="1" l="1"/>
  <c r="BM4254" i="1" s="1"/>
  <c r="BN4254" i="1" s="1"/>
  <c r="BK4256" i="1"/>
  <c r="BL4256" i="1" l="1"/>
  <c r="BM4255" i="1" s="1"/>
  <c r="BN4255" i="1" s="1"/>
  <c r="BK4257" i="1"/>
  <c r="BL4257" i="1" l="1"/>
  <c r="BM4256" i="1" s="1"/>
  <c r="BN4256" i="1" s="1"/>
  <c r="BK4258" i="1"/>
  <c r="BL4258" i="1" l="1"/>
  <c r="BM4257" i="1" s="1"/>
  <c r="BN4257" i="1" s="1"/>
  <c r="BK4259" i="1"/>
  <c r="BL4259" i="1" l="1"/>
  <c r="BM4258" i="1" s="1"/>
  <c r="BN4258" i="1" s="1"/>
  <c r="BK4260" i="1"/>
  <c r="BL4260" i="1" l="1"/>
  <c r="BM4259" i="1" s="1"/>
  <c r="BN4259" i="1" s="1"/>
  <c r="BK4261" i="1"/>
  <c r="BL4261" i="1" l="1"/>
  <c r="BM4260" i="1" s="1"/>
  <c r="BN4260" i="1" s="1"/>
  <c r="BK4262" i="1"/>
  <c r="BL4262" i="1" l="1"/>
  <c r="BM4261" i="1" s="1"/>
  <c r="BN4261" i="1" s="1"/>
  <c r="BK4263" i="1"/>
  <c r="BL4263" i="1" l="1"/>
  <c r="BM4262" i="1" s="1"/>
  <c r="BN4262" i="1" s="1"/>
  <c r="BK4264" i="1"/>
  <c r="BL4264" i="1" l="1"/>
  <c r="BM4263" i="1" s="1"/>
  <c r="BN4263" i="1" s="1"/>
  <c r="BK4265" i="1"/>
  <c r="BL4265" i="1" l="1"/>
  <c r="BM4264" i="1" s="1"/>
  <c r="BN4264" i="1" s="1"/>
  <c r="BK4266" i="1"/>
  <c r="BL4266" i="1" l="1"/>
  <c r="BM4265" i="1" s="1"/>
  <c r="BN4265" i="1" s="1"/>
  <c r="BK4267" i="1"/>
  <c r="BL4267" i="1" l="1"/>
  <c r="BM4266" i="1" s="1"/>
  <c r="BN4266" i="1" s="1"/>
  <c r="BK4268" i="1"/>
  <c r="BL4268" i="1" l="1"/>
  <c r="BM4267" i="1" s="1"/>
  <c r="BN4267" i="1" s="1"/>
  <c r="BK4269" i="1"/>
  <c r="BL4269" i="1" l="1"/>
  <c r="BM4268" i="1" s="1"/>
  <c r="BN4268" i="1" s="1"/>
  <c r="BK4270" i="1"/>
  <c r="BL4270" i="1" l="1"/>
  <c r="BM4269" i="1" s="1"/>
  <c r="BN4269" i="1" s="1"/>
  <c r="BK4271" i="1"/>
  <c r="BL4271" i="1" l="1"/>
  <c r="BM4270" i="1" s="1"/>
  <c r="BN4270" i="1" s="1"/>
  <c r="BK4272" i="1"/>
  <c r="BL4272" i="1" l="1"/>
  <c r="BM4271" i="1" s="1"/>
  <c r="BN4271" i="1" s="1"/>
  <c r="BK4273" i="1"/>
  <c r="BL4273" i="1" l="1"/>
  <c r="BM4272" i="1" s="1"/>
  <c r="BN4272" i="1" s="1"/>
  <c r="BK4274" i="1"/>
  <c r="BL4274" i="1" l="1"/>
  <c r="BM4273" i="1" s="1"/>
  <c r="BN4273" i="1" s="1"/>
  <c r="BK4275" i="1"/>
  <c r="BL4275" i="1" l="1"/>
  <c r="BM4274" i="1" s="1"/>
  <c r="BN4274" i="1" s="1"/>
  <c r="BK4276" i="1"/>
  <c r="BL4276" i="1" l="1"/>
  <c r="BM4275" i="1" s="1"/>
  <c r="BN4275" i="1" s="1"/>
  <c r="BK4277" i="1"/>
  <c r="BL4277" i="1" l="1"/>
  <c r="BM4276" i="1" s="1"/>
  <c r="BN4276" i="1" s="1"/>
  <c r="BK4278" i="1"/>
  <c r="BL4278" i="1" l="1"/>
  <c r="BM4277" i="1" s="1"/>
  <c r="BN4277" i="1" s="1"/>
  <c r="BK4279" i="1"/>
  <c r="BL4279" i="1" l="1"/>
  <c r="BM4278" i="1" s="1"/>
  <c r="BN4278" i="1" s="1"/>
  <c r="BK4280" i="1"/>
  <c r="BK4281" i="1" l="1"/>
  <c r="BL4280" i="1"/>
  <c r="BM4279" i="1" s="1"/>
  <c r="BN4279" i="1" s="1"/>
  <c r="BL4281" i="1" l="1"/>
  <c r="BK4282" i="1"/>
  <c r="BL4282" i="1" l="1"/>
  <c r="BM4281" i="1" s="1"/>
  <c r="BN4281" i="1" s="1"/>
  <c r="BK4283" i="1"/>
  <c r="BM4280" i="1"/>
  <c r="BN4280" i="1" s="1"/>
  <c r="BL4283" i="1" l="1"/>
  <c r="BM4282" i="1" s="1"/>
  <c r="BN4282" i="1" s="1"/>
  <c r="BK4284" i="1"/>
  <c r="BL4284" i="1" l="1"/>
  <c r="BM4283" i="1" s="1"/>
  <c r="BN4283" i="1" s="1"/>
  <c r="BK4285" i="1"/>
  <c r="BL4285" i="1" l="1"/>
  <c r="BM4284" i="1" s="1"/>
  <c r="BN4284" i="1" s="1"/>
  <c r="BK4286" i="1"/>
  <c r="BL4286" i="1" l="1"/>
  <c r="BM4285" i="1" s="1"/>
  <c r="BN4285" i="1" s="1"/>
  <c r="BK4287" i="1"/>
  <c r="BL4287" i="1" l="1"/>
  <c r="BM4286" i="1" s="1"/>
  <c r="BN4286" i="1" s="1"/>
  <c r="BK4288" i="1"/>
  <c r="BL4288" i="1" l="1"/>
  <c r="BM4287" i="1" s="1"/>
  <c r="BN4287" i="1" s="1"/>
  <c r="BK4289" i="1"/>
  <c r="BL4289" i="1" l="1"/>
  <c r="BM4288" i="1" s="1"/>
  <c r="BN4288" i="1" s="1"/>
  <c r="BK4290" i="1"/>
  <c r="BL4290" i="1" l="1"/>
  <c r="BM4289" i="1" s="1"/>
  <c r="BN4289" i="1" s="1"/>
  <c r="BK4291" i="1"/>
  <c r="BL4291" i="1" l="1"/>
  <c r="BM4290" i="1" s="1"/>
  <c r="BN4290" i="1" s="1"/>
  <c r="BK4292" i="1"/>
  <c r="BL4292" i="1" l="1"/>
  <c r="BM4291" i="1" s="1"/>
  <c r="BN4291" i="1" s="1"/>
  <c r="BK4293" i="1"/>
  <c r="BL4293" i="1" l="1"/>
  <c r="BM4292" i="1" s="1"/>
  <c r="BN4292" i="1" s="1"/>
  <c r="BK4294" i="1"/>
  <c r="BL4294" i="1" l="1"/>
  <c r="BM4293" i="1" s="1"/>
  <c r="BN4293" i="1" s="1"/>
  <c r="BK4295" i="1"/>
  <c r="BL4295" i="1" l="1"/>
  <c r="BM4294" i="1" s="1"/>
  <c r="BN4294" i="1" s="1"/>
  <c r="BK4296" i="1"/>
  <c r="BL4296" i="1" l="1"/>
  <c r="BM4295" i="1" s="1"/>
  <c r="BN4295" i="1" s="1"/>
  <c r="BK4297" i="1"/>
  <c r="BL4297" i="1" l="1"/>
  <c r="BM4296" i="1" s="1"/>
  <c r="BN4296" i="1" s="1"/>
  <c r="BK4298" i="1"/>
  <c r="BL4298" i="1" l="1"/>
  <c r="BM4297" i="1" s="1"/>
  <c r="BN4297" i="1" s="1"/>
  <c r="BK4299" i="1"/>
  <c r="BL4299" i="1" l="1"/>
  <c r="BM4298" i="1" s="1"/>
  <c r="BN4298" i="1" s="1"/>
  <c r="BK4300" i="1"/>
  <c r="BL4300" i="1" l="1"/>
  <c r="BM4299" i="1" s="1"/>
  <c r="BN4299" i="1" s="1"/>
  <c r="BK4301" i="1"/>
  <c r="BL4301" i="1" l="1"/>
  <c r="BM4300" i="1" s="1"/>
  <c r="BN4300" i="1" s="1"/>
  <c r="BK4302" i="1"/>
  <c r="BL4302" i="1" l="1"/>
  <c r="BM4301" i="1" s="1"/>
  <c r="BN4301" i="1" s="1"/>
  <c r="BK4303" i="1"/>
  <c r="BL4303" i="1" l="1"/>
  <c r="BM4302" i="1" s="1"/>
  <c r="BN4302" i="1" s="1"/>
  <c r="BK4304" i="1"/>
  <c r="BL4304" i="1" l="1"/>
  <c r="BM4303" i="1" s="1"/>
  <c r="BN4303" i="1" s="1"/>
  <c r="BK4305" i="1"/>
  <c r="BL4305" i="1" l="1"/>
  <c r="BM4304" i="1" s="1"/>
  <c r="BN4304" i="1" s="1"/>
  <c r="BK4306" i="1"/>
  <c r="BL4306" i="1" l="1"/>
  <c r="BM4305" i="1" s="1"/>
  <c r="BN4305" i="1" s="1"/>
  <c r="BK4307" i="1"/>
  <c r="BL4307" i="1" l="1"/>
  <c r="BM4306" i="1" s="1"/>
  <c r="BN4306" i="1" s="1"/>
  <c r="BK4308" i="1"/>
  <c r="BL4308" i="1" l="1"/>
  <c r="BM4307" i="1" s="1"/>
  <c r="BN4307" i="1" s="1"/>
  <c r="BK4309" i="1"/>
  <c r="BL4309" i="1" l="1"/>
  <c r="BM4308" i="1" s="1"/>
  <c r="BN4308" i="1" s="1"/>
  <c r="BK4310" i="1"/>
  <c r="BL4310" i="1" l="1"/>
  <c r="BM4309" i="1" s="1"/>
  <c r="BN4309" i="1" s="1"/>
  <c r="BK4311" i="1"/>
  <c r="BL4311" i="1" l="1"/>
  <c r="BM4310" i="1" s="1"/>
  <c r="BN4310" i="1" s="1"/>
  <c r="BK4312" i="1"/>
  <c r="BL4312" i="1" l="1"/>
  <c r="BM4311" i="1" s="1"/>
  <c r="BN4311" i="1" s="1"/>
  <c r="BK4313" i="1"/>
  <c r="BL4313" i="1" l="1"/>
  <c r="BM4312" i="1" s="1"/>
  <c r="BN4312" i="1" s="1"/>
  <c r="BK4314" i="1"/>
  <c r="BL4314" i="1" l="1"/>
  <c r="BM4313" i="1" s="1"/>
  <c r="BN4313" i="1" s="1"/>
  <c r="BK4315" i="1"/>
  <c r="BL4315" i="1" l="1"/>
  <c r="BM4314" i="1" s="1"/>
  <c r="BN4314" i="1" s="1"/>
  <c r="BK4316" i="1"/>
  <c r="BL4316" i="1" l="1"/>
  <c r="BM4315" i="1" s="1"/>
  <c r="BN4315" i="1" s="1"/>
  <c r="BK4317" i="1"/>
  <c r="BL4317" i="1" l="1"/>
  <c r="BM4316" i="1" s="1"/>
  <c r="BN4316" i="1" s="1"/>
  <c r="BK4318" i="1"/>
  <c r="BL4318" i="1" l="1"/>
  <c r="BM4317" i="1" s="1"/>
  <c r="BN4317" i="1" s="1"/>
  <c r="BK4319" i="1"/>
  <c r="BL4319" i="1" l="1"/>
  <c r="BM4318" i="1" s="1"/>
  <c r="BN4318" i="1" s="1"/>
  <c r="BK4320" i="1"/>
  <c r="BL4320" i="1" l="1"/>
  <c r="BM4319" i="1" s="1"/>
  <c r="BN4319" i="1" s="1"/>
  <c r="BK4321" i="1"/>
  <c r="BL4321" i="1" l="1"/>
  <c r="BM4320" i="1" s="1"/>
  <c r="BN4320" i="1" s="1"/>
  <c r="BK4322" i="1"/>
  <c r="BL4322" i="1" l="1"/>
  <c r="BM4321" i="1" s="1"/>
  <c r="BN4321" i="1" s="1"/>
  <c r="BK4323" i="1"/>
  <c r="BL4323" i="1" l="1"/>
  <c r="BM4322" i="1" s="1"/>
  <c r="BN4322" i="1" s="1"/>
  <c r="BK4324" i="1"/>
  <c r="BL4324" i="1" l="1"/>
  <c r="BM4323" i="1" s="1"/>
  <c r="BN4323" i="1" s="1"/>
  <c r="BK4325" i="1"/>
  <c r="BL4325" i="1" l="1"/>
  <c r="BM4324" i="1" s="1"/>
  <c r="BN4324" i="1" s="1"/>
  <c r="BK4326" i="1"/>
  <c r="BL4326" i="1" l="1"/>
  <c r="BM4325" i="1" s="1"/>
  <c r="BN4325" i="1" s="1"/>
  <c r="BK4327" i="1"/>
  <c r="BL4327" i="1" l="1"/>
  <c r="BM4326" i="1" s="1"/>
  <c r="BN4326" i="1" s="1"/>
  <c r="BK4328" i="1"/>
  <c r="BL4328" i="1" l="1"/>
  <c r="BM4327" i="1" s="1"/>
  <c r="BN4327" i="1" s="1"/>
  <c r="BK4329" i="1"/>
  <c r="BL4329" i="1" l="1"/>
  <c r="BM4328" i="1" s="1"/>
  <c r="BN4328" i="1" s="1"/>
  <c r="BK4330" i="1"/>
  <c r="BL4330" i="1" l="1"/>
  <c r="BM4329" i="1" s="1"/>
  <c r="BN4329" i="1" s="1"/>
  <c r="BK4331" i="1"/>
  <c r="BL4331" i="1" l="1"/>
  <c r="BM4330" i="1" s="1"/>
  <c r="BN4330" i="1" s="1"/>
  <c r="BK4332" i="1"/>
  <c r="BL4332" i="1" l="1"/>
  <c r="BM4331" i="1" s="1"/>
  <c r="BN4331" i="1" s="1"/>
  <c r="BK4333" i="1"/>
  <c r="BL4333" i="1" l="1"/>
  <c r="BM4332" i="1" s="1"/>
  <c r="BN4332" i="1" s="1"/>
  <c r="BK4334" i="1"/>
  <c r="BL4334" i="1" l="1"/>
  <c r="BM4333" i="1" s="1"/>
  <c r="BN4333" i="1" s="1"/>
  <c r="BK4335" i="1"/>
  <c r="BL4335" i="1" l="1"/>
  <c r="BM4334" i="1" s="1"/>
  <c r="BN4334" i="1" s="1"/>
  <c r="BK4336" i="1"/>
  <c r="BL4336" i="1" l="1"/>
  <c r="BM4335" i="1" s="1"/>
  <c r="BN4335" i="1" s="1"/>
  <c r="BK4337" i="1"/>
  <c r="BL4337" i="1" l="1"/>
  <c r="BM4336" i="1" s="1"/>
  <c r="BN4336" i="1" s="1"/>
  <c r="BK4338" i="1"/>
  <c r="BL4338" i="1" l="1"/>
  <c r="BM4337" i="1" s="1"/>
  <c r="BN4337" i="1" s="1"/>
  <c r="BK4339" i="1"/>
  <c r="BL4339" i="1" l="1"/>
  <c r="BM4338" i="1" s="1"/>
  <c r="BN4338" i="1" s="1"/>
  <c r="BK4340" i="1"/>
  <c r="BL4340" i="1" l="1"/>
  <c r="BM4339" i="1" s="1"/>
  <c r="BN4339" i="1" s="1"/>
  <c r="BK4341" i="1"/>
  <c r="BL4341" i="1" l="1"/>
  <c r="BM4340" i="1" s="1"/>
  <c r="BN4340" i="1" s="1"/>
  <c r="BK4342" i="1"/>
  <c r="BL4342" i="1" l="1"/>
  <c r="BM4341" i="1" s="1"/>
  <c r="BN4341" i="1" s="1"/>
  <c r="BK4343" i="1"/>
  <c r="BL4343" i="1" l="1"/>
  <c r="BM4342" i="1" s="1"/>
  <c r="BN4342" i="1" s="1"/>
  <c r="BK4344" i="1"/>
  <c r="BL4344" i="1" l="1"/>
  <c r="BM4343" i="1" s="1"/>
  <c r="BN4343" i="1" s="1"/>
  <c r="BK4345" i="1"/>
  <c r="BL4345" i="1" l="1"/>
  <c r="BM4344" i="1" s="1"/>
  <c r="BN4344" i="1" s="1"/>
  <c r="BK4346" i="1"/>
  <c r="BL4346" i="1" l="1"/>
  <c r="BM4345" i="1" s="1"/>
  <c r="BN4345" i="1" s="1"/>
  <c r="BK4347" i="1"/>
  <c r="BL4347" i="1" l="1"/>
  <c r="BM4346" i="1" s="1"/>
  <c r="BN4346" i="1" s="1"/>
  <c r="BK4348" i="1"/>
  <c r="BL4348" i="1" l="1"/>
  <c r="BM4347" i="1" s="1"/>
  <c r="BN4347" i="1" s="1"/>
  <c r="BK4349" i="1"/>
  <c r="BL4349" i="1" l="1"/>
  <c r="BM4348" i="1" s="1"/>
  <c r="BN4348" i="1" s="1"/>
  <c r="BK4350" i="1"/>
  <c r="BL4350" i="1" l="1"/>
  <c r="BM4349" i="1" s="1"/>
  <c r="BN4349" i="1" s="1"/>
  <c r="BK4351" i="1"/>
  <c r="BL4351" i="1" l="1"/>
  <c r="BM4350" i="1" s="1"/>
  <c r="BN4350" i="1" s="1"/>
  <c r="BK4352" i="1"/>
  <c r="BL4352" i="1" l="1"/>
  <c r="BM4351" i="1" s="1"/>
  <c r="BN4351" i="1" s="1"/>
  <c r="BK4353" i="1"/>
  <c r="BL4353" i="1" l="1"/>
  <c r="BM4352" i="1" s="1"/>
  <c r="BN4352" i="1" s="1"/>
  <c r="BK4354" i="1"/>
  <c r="BL4354" i="1" l="1"/>
  <c r="BM4353" i="1" s="1"/>
  <c r="BN4353" i="1" s="1"/>
  <c r="BK4355" i="1"/>
  <c r="BL4355" i="1" l="1"/>
  <c r="BM4354" i="1" s="1"/>
  <c r="BN4354" i="1" s="1"/>
  <c r="BK4356" i="1"/>
  <c r="BL4356" i="1" l="1"/>
  <c r="BM4355" i="1" s="1"/>
  <c r="BN4355" i="1" s="1"/>
  <c r="BK4357" i="1"/>
  <c r="BL4357" i="1" l="1"/>
  <c r="BM4356" i="1" s="1"/>
  <c r="BN4356" i="1" s="1"/>
  <c r="BK4358" i="1"/>
  <c r="BL4358" i="1" l="1"/>
  <c r="BM4357" i="1" s="1"/>
  <c r="BN4357" i="1" s="1"/>
  <c r="BK4359" i="1"/>
  <c r="BL4359" i="1" l="1"/>
  <c r="BM4358" i="1" s="1"/>
  <c r="BN4358" i="1" s="1"/>
  <c r="BK4360" i="1"/>
  <c r="BL4360" i="1" l="1"/>
  <c r="BM4359" i="1" s="1"/>
  <c r="BN4359" i="1" s="1"/>
  <c r="BK4361" i="1"/>
  <c r="BL4361" i="1" l="1"/>
  <c r="BM4360" i="1" s="1"/>
  <c r="BN4360" i="1" s="1"/>
  <c r="BK4362" i="1"/>
  <c r="BL4362" i="1" l="1"/>
  <c r="BM4361" i="1" s="1"/>
  <c r="BN4361" i="1" s="1"/>
  <c r="BK4363" i="1"/>
  <c r="BL4363" i="1" l="1"/>
  <c r="BM4362" i="1" s="1"/>
  <c r="BN4362" i="1" s="1"/>
  <c r="BK4364" i="1"/>
  <c r="BL4364" i="1" l="1"/>
  <c r="BM4363" i="1" s="1"/>
  <c r="BN4363" i="1" s="1"/>
  <c r="BK4365" i="1"/>
  <c r="BL4365" i="1" l="1"/>
  <c r="BM4364" i="1" s="1"/>
  <c r="BN4364" i="1" s="1"/>
  <c r="BK4366" i="1"/>
  <c r="BL4366" i="1" l="1"/>
  <c r="BM4365" i="1" s="1"/>
  <c r="BN4365" i="1" s="1"/>
  <c r="BK4367" i="1"/>
  <c r="BL4367" i="1" l="1"/>
  <c r="BM4366" i="1" s="1"/>
  <c r="BN4366" i="1" s="1"/>
  <c r="BK4368" i="1"/>
  <c r="BL4368" i="1" l="1"/>
  <c r="BM4367" i="1" s="1"/>
  <c r="BN4367" i="1" s="1"/>
  <c r="BK4369" i="1"/>
  <c r="BL4369" i="1" l="1"/>
  <c r="BM4368" i="1" s="1"/>
  <c r="BN4368" i="1" s="1"/>
  <c r="BK4370" i="1"/>
  <c r="BL4370" i="1" l="1"/>
  <c r="BM4369" i="1" s="1"/>
  <c r="BN4369" i="1" s="1"/>
  <c r="BK4371" i="1"/>
  <c r="BL4371" i="1" l="1"/>
  <c r="BM4370" i="1" s="1"/>
  <c r="BN4370" i="1" s="1"/>
  <c r="BK4372" i="1"/>
  <c r="BL4372" i="1" l="1"/>
  <c r="BM4371" i="1" s="1"/>
  <c r="BN4371" i="1" s="1"/>
  <c r="BK4373" i="1"/>
  <c r="BL4373" i="1" l="1"/>
  <c r="BM4372" i="1" s="1"/>
  <c r="BN4372" i="1" s="1"/>
  <c r="BK4374" i="1"/>
  <c r="BL4374" i="1" l="1"/>
  <c r="BM4373" i="1" s="1"/>
  <c r="BN4373" i="1" s="1"/>
  <c r="BK4375" i="1"/>
  <c r="BL4375" i="1" l="1"/>
  <c r="BM4374" i="1" s="1"/>
  <c r="BN4374" i="1" s="1"/>
  <c r="BK4376" i="1"/>
  <c r="BL4376" i="1" l="1"/>
  <c r="BM4375" i="1" s="1"/>
  <c r="BN4375" i="1" s="1"/>
  <c r="BK4377" i="1"/>
  <c r="BL4377" i="1" l="1"/>
  <c r="BM4376" i="1" s="1"/>
  <c r="BN4376" i="1" s="1"/>
  <c r="BK4378" i="1"/>
  <c r="BL4378" i="1" l="1"/>
  <c r="BM4377" i="1" s="1"/>
  <c r="BN4377" i="1" s="1"/>
  <c r="BK4379" i="1"/>
  <c r="BL4379" i="1" l="1"/>
  <c r="BM4378" i="1" s="1"/>
  <c r="BN4378" i="1" s="1"/>
  <c r="BK4380" i="1"/>
  <c r="BL4380" i="1" l="1"/>
  <c r="BM4379" i="1" s="1"/>
  <c r="BN4379" i="1" s="1"/>
  <c r="BK4381" i="1"/>
  <c r="BL4381" i="1" l="1"/>
  <c r="BM4380" i="1" s="1"/>
  <c r="BN4380" i="1" s="1"/>
  <c r="BK4382" i="1"/>
  <c r="BL4382" i="1" l="1"/>
  <c r="BM4381" i="1" s="1"/>
  <c r="BN4381" i="1" s="1"/>
  <c r="BK4383" i="1"/>
  <c r="BL4383" i="1" l="1"/>
  <c r="BM4382" i="1" s="1"/>
  <c r="BN4382" i="1" s="1"/>
  <c r="BK4384" i="1"/>
  <c r="BL4384" i="1" l="1"/>
  <c r="BM4383" i="1" s="1"/>
  <c r="BN4383" i="1" s="1"/>
  <c r="BK4385" i="1"/>
  <c r="BL4385" i="1" l="1"/>
  <c r="BM4384" i="1" s="1"/>
  <c r="BN4384" i="1" s="1"/>
  <c r="BK4386" i="1"/>
  <c r="BL4386" i="1" l="1"/>
  <c r="BM4385" i="1" s="1"/>
  <c r="BN4385" i="1" s="1"/>
  <c r="BK4387" i="1"/>
  <c r="BL4387" i="1" l="1"/>
  <c r="BM4386" i="1" s="1"/>
  <c r="BN4386" i="1" s="1"/>
  <c r="BK4388" i="1"/>
  <c r="BL4388" i="1" l="1"/>
  <c r="BM4387" i="1" s="1"/>
  <c r="BN4387" i="1" s="1"/>
  <c r="BK4389" i="1"/>
  <c r="BL4389" i="1" l="1"/>
  <c r="BM4388" i="1" s="1"/>
  <c r="BN4388" i="1" s="1"/>
  <c r="BK4390" i="1"/>
  <c r="BL4390" i="1" l="1"/>
  <c r="BM4389" i="1" s="1"/>
  <c r="BN4389" i="1" s="1"/>
  <c r="BK4391" i="1"/>
  <c r="BL4391" i="1" l="1"/>
  <c r="BM4390" i="1" s="1"/>
  <c r="BN4390" i="1" s="1"/>
  <c r="BK4392" i="1"/>
  <c r="BL4392" i="1" l="1"/>
  <c r="BM4391" i="1" s="1"/>
  <c r="BN4391" i="1" s="1"/>
  <c r="BK4393" i="1"/>
  <c r="BL4393" i="1" l="1"/>
  <c r="BM4392" i="1" s="1"/>
  <c r="BN4392" i="1" s="1"/>
  <c r="BK4394" i="1"/>
  <c r="BL4394" i="1" l="1"/>
  <c r="BM4393" i="1" s="1"/>
  <c r="BN4393" i="1" s="1"/>
  <c r="BK4395" i="1"/>
  <c r="BL4395" i="1" l="1"/>
  <c r="BM4394" i="1" s="1"/>
  <c r="BN4394" i="1" s="1"/>
  <c r="BK4396" i="1"/>
  <c r="BL4396" i="1" l="1"/>
  <c r="BM4395" i="1" s="1"/>
  <c r="BN4395" i="1" s="1"/>
  <c r="BK4397" i="1"/>
  <c r="BL4397" i="1" l="1"/>
  <c r="BM4396" i="1" s="1"/>
  <c r="BN4396" i="1" s="1"/>
  <c r="BK4398" i="1"/>
  <c r="BL4398" i="1" l="1"/>
  <c r="BM4397" i="1" s="1"/>
  <c r="BN4397" i="1" s="1"/>
  <c r="BK4399" i="1"/>
  <c r="BL4399" i="1" l="1"/>
  <c r="BM4398" i="1" s="1"/>
  <c r="BN4398" i="1" s="1"/>
  <c r="BK4400" i="1"/>
  <c r="BL4400" i="1" l="1"/>
  <c r="BM4399" i="1" s="1"/>
  <c r="BN4399" i="1" s="1"/>
  <c r="BK4401" i="1"/>
  <c r="BL4401" i="1" l="1"/>
  <c r="BM4400" i="1" s="1"/>
  <c r="BN4400" i="1" s="1"/>
  <c r="BK4402" i="1"/>
  <c r="BL4402" i="1" l="1"/>
  <c r="BM4401" i="1" s="1"/>
  <c r="BN4401" i="1" s="1"/>
  <c r="BK4403" i="1"/>
  <c r="BL4403" i="1" l="1"/>
  <c r="BM4402" i="1" s="1"/>
  <c r="BN4402" i="1" s="1"/>
  <c r="BK4404" i="1"/>
  <c r="BL4404" i="1" l="1"/>
  <c r="BM4403" i="1" s="1"/>
  <c r="BN4403" i="1" s="1"/>
  <c r="BK4405" i="1"/>
  <c r="BL4405" i="1" l="1"/>
  <c r="BM4404" i="1" s="1"/>
  <c r="BN4404" i="1" s="1"/>
  <c r="BK4406" i="1"/>
  <c r="BL4406" i="1" l="1"/>
  <c r="BM4405" i="1" s="1"/>
  <c r="BN4405" i="1" s="1"/>
  <c r="BK4407" i="1"/>
  <c r="BL4407" i="1" l="1"/>
  <c r="BM4406" i="1" s="1"/>
  <c r="BN4406" i="1" s="1"/>
  <c r="BK4408" i="1"/>
  <c r="BL4408" i="1" l="1"/>
  <c r="BM4407" i="1" s="1"/>
  <c r="BN4407" i="1" s="1"/>
  <c r="BK4409" i="1"/>
  <c r="BL4409" i="1" l="1"/>
  <c r="BM4408" i="1" s="1"/>
  <c r="BN4408" i="1" s="1"/>
  <c r="BK4410" i="1"/>
  <c r="BL4410" i="1" l="1"/>
  <c r="BM4409" i="1" s="1"/>
  <c r="BN4409" i="1" s="1"/>
  <c r="BK4411" i="1"/>
  <c r="BL4411" i="1" l="1"/>
  <c r="BM4410" i="1" s="1"/>
  <c r="BN4410" i="1" s="1"/>
  <c r="BK4412" i="1"/>
  <c r="BL4412" i="1" l="1"/>
  <c r="BM4411" i="1" s="1"/>
  <c r="BN4411" i="1" s="1"/>
  <c r="BK4413" i="1"/>
  <c r="BL4413" i="1" l="1"/>
  <c r="BM4412" i="1" s="1"/>
  <c r="BN4412" i="1" s="1"/>
  <c r="BK4414" i="1"/>
  <c r="BL4414" i="1" l="1"/>
  <c r="BM4413" i="1" s="1"/>
  <c r="BN4413" i="1" s="1"/>
  <c r="BK4415" i="1"/>
  <c r="BL4415" i="1" l="1"/>
  <c r="BM4414" i="1" s="1"/>
  <c r="BN4414" i="1" s="1"/>
  <c r="BK4416" i="1"/>
  <c r="BL4416" i="1" l="1"/>
  <c r="BM4415" i="1" s="1"/>
  <c r="BN4415" i="1" s="1"/>
  <c r="BK4417" i="1"/>
  <c r="BL4417" i="1" l="1"/>
  <c r="BM4416" i="1" s="1"/>
  <c r="BN4416" i="1" s="1"/>
  <c r="BK4418" i="1"/>
  <c r="BL4418" i="1" l="1"/>
  <c r="BM4417" i="1" s="1"/>
  <c r="BN4417" i="1" s="1"/>
  <c r="BK4419" i="1"/>
  <c r="BL4419" i="1" l="1"/>
  <c r="BM4418" i="1" s="1"/>
  <c r="BN4418" i="1" s="1"/>
  <c r="BK4420" i="1"/>
  <c r="BL4420" i="1" l="1"/>
  <c r="BM4419" i="1" s="1"/>
  <c r="BN4419" i="1" s="1"/>
  <c r="BK4421" i="1"/>
  <c r="BL4421" i="1" l="1"/>
  <c r="BM4420" i="1" s="1"/>
  <c r="BN4420" i="1" s="1"/>
  <c r="BK4422" i="1"/>
  <c r="BL4422" i="1" l="1"/>
  <c r="BM4421" i="1" s="1"/>
  <c r="BN4421" i="1" s="1"/>
  <c r="BK4423" i="1"/>
  <c r="BL4423" i="1" l="1"/>
  <c r="BM4422" i="1" s="1"/>
  <c r="BN4422" i="1" s="1"/>
  <c r="BK4424" i="1"/>
  <c r="BL4424" i="1" l="1"/>
  <c r="BM4423" i="1" s="1"/>
  <c r="BN4423" i="1" s="1"/>
  <c r="BK4425" i="1"/>
  <c r="BL4425" i="1" l="1"/>
  <c r="BM4424" i="1" s="1"/>
  <c r="BN4424" i="1" s="1"/>
  <c r="BK4426" i="1"/>
  <c r="BL4426" i="1" l="1"/>
  <c r="BM4425" i="1" s="1"/>
  <c r="BN4425" i="1" s="1"/>
  <c r="BK4427" i="1"/>
  <c r="BL4427" i="1" l="1"/>
  <c r="BM4426" i="1" s="1"/>
  <c r="BN4426" i="1" s="1"/>
  <c r="BK4428" i="1"/>
  <c r="BL4428" i="1" l="1"/>
  <c r="BM4427" i="1" s="1"/>
  <c r="BN4427" i="1" s="1"/>
  <c r="BK4429" i="1"/>
  <c r="BL4429" i="1" l="1"/>
  <c r="BM4428" i="1" s="1"/>
  <c r="BN4428" i="1" s="1"/>
  <c r="BK4430" i="1"/>
  <c r="BL4430" i="1" l="1"/>
  <c r="BM4429" i="1" s="1"/>
  <c r="BN4429" i="1" s="1"/>
  <c r="BK4431" i="1"/>
  <c r="BL4431" i="1" l="1"/>
  <c r="BM4430" i="1" s="1"/>
  <c r="BN4430" i="1" s="1"/>
  <c r="BK4432" i="1"/>
  <c r="BL4432" i="1" l="1"/>
  <c r="BM4431" i="1" s="1"/>
  <c r="BN4431" i="1" s="1"/>
  <c r="BK4433" i="1"/>
  <c r="BL4433" i="1" l="1"/>
  <c r="BM4432" i="1" s="1"/>
  <c r="BN4432" i="1" s="1"/>
  <c r="BK4434" i="1"/>
  <c r="BL4434" i="1" l="1"/>
  <c r="BM4433" i="1" s="1"/>
  <c r="BN4433" i="1" s="1"/>
  <c r="BK4435" i="1"/>
  <c r="BL4435" i="1" l="1"/>
  <c r="BM4434" i="1" s="1"/>
  <c r="BN4434" i="1" s="1"/>
  <c r="BK4436" i="1"/>
  <c r="BL4436" i="1" l="1"/>
  <c r="BM4435" i="1" s="1"/>
  <c r="BN4435" i="1" s="1"/>
  <c r="BK4437" i="1"/>
  <c r="BL4437" i="1" l="1"/>
  <c r="BM4436" i="1" s="1"/>
  <c r="BN4436" i="1" s="1"/>
  <c r="BK4438" i="1"/>
  <c r="BL4438" i="1" l="1"/>
  <c r="BM4437" i="1" s="1"/>
  <c r="BN4437" i="1" s="1"/>
  <c r="BK4439" i="1"/>
  <c r="BL4439" i="1" l="1"/>
  <c r="BM4438" i="1" s="1"/>
  <c r="BN4438" i="1" s="1"/>
  <c r="BK4440" i="1"/>
  <c r="BL4440" i="1" l="1"/>
  <c r="BM4439" i="1" s="1"/>
  <c r="BN4439" i="1" s="1"/>
  <c r="BK4441" i="1"/>
  <c r="BL4441" i="1" l="1"/>
  <c r="BM4440" i="1" s="1"/>
  <c r="BN4440" i="1" s="1"/>
  <c r="BK4442" i="1"/>
  <c r="BL4442" i="1" l="1"/>
  <c r="BM4441" i="1" s="1"/>
  <c r="BN4441" i="1" s="1"/>
  <c r="BK4443" i="1"/>
  <c r="BL4443" i="1" l="1"/>
  <c r="BM4442" i="1" s="1"/>
  <c r="BN4442" i="1" s="1"/>
  <c r="BK4444" i="1"/>
  <c r="BL4444" i="1" l="1"/>
  <c r="BM4443" i="1" s="1"/>
  <c r="BN4443" i="1" s="1"/>
  <c r="BK4445" i="1"/>
  <c r="BL4445" i="1" l="1"/>
  <c r="BM4444" i="1" s="1"/>
  <c r="BN4444" i="1" s="1"/>
  <c r="BK4446" i="1"/>
  <c r="BL4446" i="1" l="1"/>
  <c r="BM4445" i="1" s="1"/>
  <c r="BN4445" i="1" s="1"/>
  <c r="BK4447" i="1"/>
  <c r="BL4447" i="1" l="1"/>
  <c r="BM4446" i="1" s="1"/>
  <c r="BN4446" i="1" s="1"/>
  <c r="BK4448" i="1"/>
  <c r="BL4448" i="1" l="1"/>
  <c r="BM4447" i="1" s="1"/>
  <c r="BN4447" i="1" s="1"/>
  <c r="BK4449" i="1"/>
  <c r="BL4449" i="1" l="1"/>
  <c r="BM4448" i="1" s="1"/>
  <c r="BN4448" i="1" s="1"/>
  <c r="BK4450" i="1"/>
  <c r="BL4450" i="1" l="1"/>
  <c r="BM4449" i="1" s="1"/>
  <c r="BN4449" i="1" s="1"/>
  <c r="BK4451" i="1"/>
  <c r="BL4451" i="1" l="1"/>
  <c r="BM4450" i="1" s="1"/>
  <c r="BN4450" i="1" s="1"/>
  <c r="BK4452" i="1"/>
  <c r="BL4452" i="1" l="1"/>
  <c r="BM4451" i="1" s="1"/>
  <c r="BN4451" i="1" s="1"/>
  <c r="BK4453" i="1"/>
  <c r="BL4453" i="1" l="1"/>
  <c r="BM4452" i="1" s="1"/>
  <c r="BN4452" i="1" s="1"/>
  <c r="BK4454" i="1"/>
  <c r="BL4454" i="1" l="1"/>
  <c r="BM4453" i="1" s="1"/>
  <c r="BN4453" i="1" s="1"/>
  <c r="BK4455" i="1"/>
  <c r="BL4455" i="1" l="1"/>
  <c r="BM4454" i="1" s="1"/>
  <c r="BN4454" i="1" s="1"/>
  <c r="BK4456" i="1"/>
  <c r="BL4456" i="1" l="1"/>
  <c r="BM4455" i="1" s="1"/>
  <c r="BN4455" i="1" s="1"/>
  <c r="BK4457" i="1"/>
  <c r="BL4457" i="1" l="1"/>
  <c r="BM4456" i="1" s="1"/>
  <c r="BN4456" i="1" s="1"/>
  <c r="BK4458" i="1"/>
  <c r="BL4458" i="1" l="1"/>
  <c r="BM4457" i="1" s="1"/>
  <c r="BN4457" i="1" s="1"/>
  <c r="BK4459" i="1"/>
  <c r="BL4459" i="1" l="1"/>
  <c r="BM4458" i="1" s="1"/>
  <c r="BN4458" i="1" s="1"/>
  <c r="BK4460" i="1"/>
  <c r="BL4460" i="1" l="1"/>
  <c r="BM4459" i="1" s="1"/>
  <c r="BN4459" i="1" s="1"/>
  <c r="BK4461" i="1"/>
  <c r="BL4461" i="1" l="1"/>
  <c r="BM4460" i="1" s="1"/>
  <c r="BN4460" i="1" s="1"/>
  <c r="BK4462" i="1"/>
  <c r="BL4462" i="1" l="1"/>
  <c r="BM4461" i="1" s="1"/>
  <c r="BN4461" i="1" s="1"/>
  <c r="BK4463" i="1"/>
  <c r="BL4463" i="1" l="1"/>
  <c r="BM4462" i="1" s="1"/>
  <c r="BN4462" i="1" s="1"/>
  <c r="BK4464" i="1"/>
  <c r="BL4464" i="1" l="1"/>
  <c r="BM4463" i="1" s="1"/>
  <c r="BN4463" i="1" s="1"/>
  <c r="BK4465" i="1"/>
  <c r="BL4465" i="1" l="1"/>
  <c r="BM4464" i="1" s="1"/>
  <c r="BN4464" i="1" s="1"/>
  <c r="BK4466" i="1"/>
  <c r="BL4466" i="1" l="1"/>
  <c r="BM4465" i="1" s="1"/>
  <c r="BN4465" i="1" s="1"/>
  <c r="BK4467" i="1"/>
  <c r="BL4467" i="1" l="1"/>
  <c r="BM4466" i="1" s="1"/>
  <c r="BN4466" i="1" s="1"/>
  <c r="BK4468" i="1"/>
  <c r="BL4468" i="1" l="1"/>
  <c r="BM4467" i="1" s="1"/>
  <c r="BN4467" i="1" s="1"/>
  <c r="BK4469" i="1"/>
  <c r="BL4469" i="1" l="1"/>
  <c r="BM4468" i="1" s="1"/>
  <c r="BN4468" i="1" s="1"/>
  <c r="BK4470" i="1"/>
  <c r="BL4470" i="1" l="1"/>
  <c r="BM4469" i="1" s="1"/>
  <c r="BN4469" i="1" s="1"/>
  <c r="BK4471" i="1"/>
  <c r="BL4471" i="1" l="1"/>
  <c r="BM4470" i="1" s="1"/>
  <c r="BN4470" i="1" s="1"/>
  <c r="BK4472" i="1"/>
  <c r="BL4472" i="1" l="1"/>
  <c r="BM4471" i="1" s="1"/>
  <c r="BN4471" i="1" s="1"/>
  <c r="BK4473" i="1"/>
  <c r="BL4473" i="1" l="1"/>
  <c r="BM4472" i="1" s="1"/>
  <c r="BN4472" i="1" s="1"/>
  <c r="BK4474" i="1"/>
  <c r="BL4474" i="1" l="1"/>
  <c r="BM4473" i="1" s="1"/>
  <c r="BN4473" i="1" s="1"/>
  <c r="BK4475" i="1"/>
  <c r="BL4475" i="1" l="1"/>
  <c r="BM4474" i="1" s="1"/>
  <c r="BN4474" i="1" s="1"/>
  <c r="BK4476" i="1"/>
  <c r="BL4476" i="1" l="1"/>
  <c r="BM4475" i="1" s="1"/>
  <c r="BN4475" i="1" s="1"/>
  <c r="BK4477" i="1"/>
  <c r="BL4477" i="1" l="1"/>
  <c r="BM4476" i="1" s="1"/>
  <c r="BN4476" i="1" s="1"/>
  <c r="BK4478" i="1"/>
  <c r="BL4478" i="1" l="1"/>
  <c r="BM4477" i="1" s="1"/>
  <c r="BN4477" i="1" s="1"/>
  <c r="BK4479" i="1"/>
  <c r="BL4479" i="1" l="1"/>
  <c r="BM4478" i="1" s="1"/>
  <c r="BN4478" i="1" s="1"/>
  <c r="BK4480" i="1"/>
  <c r="BL4480" i="1" l="1"/>
  <c r="BM4479" i="1" s="1"/>
  <c r="BN4479" i="1" s="1"/>
  <c r="BK4481" i="1"/>
  <c r="BL4481" i="1" l="1"/>
  <c r="BM4480" i="1" s="1"/>
  <c r="BN4480" i="1" s="1"/>
  <c r="BK4482" i="1"/>
  <c r="BL4482" i="1" l="1"/>
  <c r="BM4481" i="1" s="1"/>
  <c r="BN4481" i="1" s="1"/>
  <c r="BK4483" i="1"/>
  <c r="BL4483" i="1" l="1"/>
  <c r="BM4482" i="1" s="1"/>
  <c r="BN4482" i="1" s="1"/>
  <c r="BK4484" i="1"/>
  <c r="BL4484" i="1" l="1"/>
  <c r="BM4483" i="1" s="1"/>
  <c r="BN4483" i="1" s="1"/>
  <c r="BK4485" i="1"/>
  <c r="BL4485" i="1" l="1"/>
  <c r="BM4484" i="1" s="1"/>
  <c r="BN4484" i="1" s="1"/>
  <c r="BK4486" i="1"/>
  <c r="BL4486" i="1" l="1"/>
  <c r="BM4485" i="1" s="1"/>
  <c r="BN4485" i="1" s="1"/>
  <c r="BK4487" i="1"/>
  <c r="BL4487" i="1" l="1"/>
  <c r="BM4486" i="1" s="1"/>
  <c r="BN4486" i="1" s="1"/>
  <c r="BK4488" i="1"/>
  <c r="BL4488" i="1" l="1"/>
  <c r="BM4487" i="1" s="1"/>
  <c r="BN4487" i="1" s="1"/>
  <c r="BK4489" i="1"/>
  <c r="BL4489" i="1" l="1"/>
  <c r="BM4488" i="1" s="1"/>
  <c r="BN4488" i="1" s="1"/>
  <c r="BK4490" i="1"/>
  <c r="BL4490" i="1" l="1"/>
  <c r="BM4489" i="1" s="1"/>
  <c r="BN4489" i="1" s="1"/>
  <c r="BK4491" i="1"/>
  <c r="BL4491" i="1" l="1"/>
  <c r="BM4490" i="1" s="1"/>
  <c r="BN4490" i="1" s="1"/>
  <c r="BK4492" i="1"/>
  <c r="BL4492" i="1" l="1"/>
  <c r="BM4491" i="1" s="1"/>
  <c r="BN4491" i="1" s="1"/>
  <c r="BK4493" i="1"/>
  <c r="BL4493" i="1" l="1"/>
  <c r="BM4492" i="1" s="1"/>
  <c r="BN4492" i="1" s="1"/>
  <c r="BK4494" i="1"/>
  <c r="BL4494" i="1" l="1"/>
  <c r="BM4493" i="1" s="1"/>
  <c r="BN4493" i="1" s="1"/>
  <c r="BK4495" i="1"/>
  <c r="BL4495" i="1" l="1"/>
  <c r="BM4494" i="1" s="1"/>
  <c r="BN4494" i="1" s="1"/>
  <c r="BK4496" i="1"/>
  <c r="BL4496" i="1" l="1"/>
  <c r="BM4495" i="1" s="1"/>
  <c r="BN4495" i="1" s="1"/>
  <c r="BK4497" i="1"/>
  <c r="BL4497" i="1" l="1"/>
  <c r="BM4496" i="1" s="1"/>
  <c r="BN4496" i="1" s="1"/>
  <c r="BK4498" i="1"/>
  <c r="BL4498" i="1" l="1"/>
  <c r="BM4497" i="1" s="1"/>
  <c r="BN4497" i="1" s="1"/>
  <c r="BK4499" i="1"/>
  <c r="BL4499" i="1" l="1"/>
  <c r="BM4498" i="1" s="1"/>
  <c r="BN4498" i="1" s="1"/>
  <c r="BK4500" i="1"/>
  <c r="BL4500" i="1" l="1"/>
  <c r="BM4499" i="1" s="1"/>
  <c r="BN4499" i="1" s="1"/>
  <c r="BK4501" i="1"/>
  <c r="BL4501" i="1" l="1"/>
  <c r="BM4500" i="1" s="1"/>
  <c r="BN4500" i="1" s="1"/>
  <c r="BK4502" i="1"/>
  <c r="BL4502" i="1" l="1"/>
  <c r="BM4501" i="1" s="1"/>
  <c r="BN4501" i="1" s="1"/>
  <c r="BK4503" i="1"/>
  <c r="BL4503" i="1" l="1"/>
  <c r="BM4502" i="1" s="1"/>
  <c r="BN4502" i="1" s="1"/>
  <c r="BK4504" i="1"/>
  <c r="BL4504" i="1" l="1"/>
  <c r="BM4503" i="1" s="1"/>
  <c r="BN4503" i="1" s="1"/>
  <c r="BK4505" i="1"/>
  <c r="BL4505" i="1" l="1"/>
  <c r="BM4504" i="1" s="1"/>
  <c r="BN4504" i="1" s="1"/>
  <c r="BK4506" i="1"/>
  <c r="BL4506" i="1" l="1"/>
  <c r="BM4505" i="1" s="1"/>
  <c r="BN4505" i="1" s="1"/>
  <c r="BK4507" i="1"/>
  <c r="BL4507" i="1" l="1"/>
  <c r="BM4506" i="1" s="1"/>
  <c r="BN4506" i="1" s="1"/>
  <c r="BK4508" i="1"/>
  <c r="BL4508" i="1" l="1"/>
  <c r="BM4507" i="1" s="1"/>
  <c r="BN4507" i="1" s="1"/>
  <c r="BK4509" i="1"/>
  <c r="BL4509" i="1" l="1"/>
  <c r="BM4508" i="1" s="1"/>
  <c r="BN4508" i="1" s="1"/>
  <c r="BK4510" i="1"/>
  <c r="BL4510" i="1" l="1"/>
  <c r="BM4509" i="1" s="1"/>
  <c r="BN4509" i="1" s="1"/>
  <c r="BK4511" i="1"/>
  <c r="BL4511" i="1" l="1"/>
  <c r="BM4510" i="1" s="1"/>
  <c r="BN4510" i="1" s="1"/>
  <c r="BK4512" i="1"/>
  <c r="BL4512" i="1" l="1"/>
  <c r="BM4511" i="1" s="1"/>
  <c r="BN4511" i="1" s="1"/>
  <c r="BK4513" i="1"/>
  <c r="BL4513" i="1" l="1"/>
  <c r="BM4512" i="1" s="1"/>
  <c r="BN4512" i="1" s="1"/>
  <c r="BK4514" i="1"/>
  <c r="BL4514" i="1" l="1"/>
  <c r="BM4513" i="1" s="1"/>
  <c r="BN4513" i="1" s="1"/>
  <c r="BK4515" i="1"/>
  <c r="BL4515" i="1" l="1"/>
  <c r="BM4514" i="1" s="1"/>
  <c r="BN4514" i="1" s="1"/>
  <c r="BK4516" i="1"/>
  <c r="BL4516" i="1" l="1"/>
  <c r="BM4515" i="1" s="1"/>
  <c r="BN4515" i="1" s="1"/>
  <c r="BK4517" i="1"/>
  <c r="BL4517" i="1" l="1"/>
  <c r="BM4516" i="1" s="1"/>
  <c r="BN4516" i="1" s="1"/>
  <c r="BK4518" i="1"/>
  <c r="BL4518" i="1" l="1"/>
  <c r="BM4517" i="1" s="1"/>
  <c r="BN4517" i="1" s="1"/>
  <c r="BK4519" i="1"/>
  <c r="BL4519" i="1" l="1"/>
  <c r="BM4518" i="1" s="1"/>
  <c r="BN4518" i="1" s="1"/>
  <c r="BK4520" i="1"/>
  <c r="BL4520" i="1" l="1"/>
  <c r="BM4519" i="1" s="1"/>
  <c r="BN4519" i="1" s="1"/>
  <c r="BK4521" i="1"/>
  <c r="BL4521" i="1" l="1"/>
  <c r="BM4520" i="1" s="1"/>
  <c r="BN4520" i="1" s="1"/>
  <c r="BK4522" i="1"/>
  <c r="BL4522" i="1" l="1"/>
  <c r="BM4521" i="1" s="1"/>
  <c r="BN4521" i="1" s="1"/>
  <c r="BK4523" i="1"/>
  <c r="BL4523" i="1" l="1"/>
  <c r="BM4522" i="1" s="1"/>
  <c r="BN4522" i="1" s="1"/>
  <c r="BK4524" i="1"/>
  <c r="BL4524" i="1" l="1"/>
  <c r="BM4523" i="1" s="1"/>
  <c r="BN4523" i="1" s="1"/>
  <c r="BK4525" i="1"/>
  <c r="BL4525" i="1" l="1"/>
  <c r="BM4524" i="1" s="1"/>
  <c r="BN4524" i="1" s="1"/>
  <c r="BK4526" i="1"/>
  <c r="BL4526" i="1" l="1"/>
  <c r="BM4525" i="1" s="1"/>
  <c r="BN4525" i="1" s="1"/>
  <c r="BK4527" i="1"/>
  <c r="BL4527" i="1" l="1"/>
  <c r="BM4526" i="1" s="1"/>
  <c r="BN4526" i="1" s="1"/>
  <c r="BK4528" i="1"/>
  <c r="BL4528" i="1" l="1"/>
  <c r="BM4527" i="1" s="1"/>
  <c r="BN4527" i="1" s="1"/>
  <c r="BK4529" i="1"/>
  <c r="BL4529" i="1" l="1"/>
  <c r="BM4528" i="1" s="1"/>
  <c r="BN4528" i="1" s="1"/>
  <c r="BK4530" i="1"/>
  <c r="BL4530" i="1" l="1"/>
  <c r="BM4529" i="1" s="1"/>
  <c r="BN4529" i="1" s="1"/>
  <c r="BK4531" i="1"/>
  <c r="BL4531" i="1" l="1"/>
  <c r="BM4530" i="1" s="1"/>
  <c r="BN4530" i="1" s="1"/>
  <c r="BK4532" i="1"/>
  <c r="BL4532" i="1" l="1"/>
  <c r="BM4531" i="1" s="1"/>
  <c r="BN4531" i="1" s="1"/>
  <c r="BK4533" i="1"/>
  <c r="BL4533" i="1" l="1"/>
  <c r="BM4532" i="1" s="1"/>
  <c r="BN4532" i="1" s="1"/>
  <c r="BK4534" i="1"/>
  <c r="BL4534" i="1" l="1"/>
  <c r="BM4533" i="1" s="1"/>
  <c r="BN4533" i="1" s="1"/>
  <c r="BK4535" i="1"/>
  <c r="BL4535" i="1" l="1"/>
  <c r="BM4534" i="1" s="1"/>
  <c r="BN4534" i="1" s="1"/>
  <c r="BK4536" i="1"/>
  <c r="BL4536" i="1" l="1"/>
  <c r="BM4535" i="1" s="1"/>
  <c r="BN4535" i="1" s="1"/>
  <c r="BK4537" i="1"/>
  <c r="BL4537" i="1" l="1"/>
  <c r="BM4536" i="1" s="1"/>
  <c r="BN4536" i="1" s="1"/>
  <c r="BK4538" i="1"/>
  <c r="BL4538" i="1" l="1"/>
  <c r="BM4537" i="1" s="1"/>
  <c r="BN4537" i="1" s="1"/>
  <c r="BK4539" i="1"/>
  <c r="BL4539" i="1" l="1"/>
  <c r="BM4538" i="1" s="1"/>
  <c r="BN4538" i="1" s="1"/>
  <c r="BK4540" i="1"/>
  <c r="BL4540" i="1" l="1"/>
  <c r="BM4539" i="1" s="1"/>
  <c r="BN4539" i="1" s="1"/>
  <c r="BK4541" i="1"/>
  <c r="BL4541" i="1" l="1"/>
  <c r="BM4540" i="1" s="1"/>
  <c r="BN4540" i="1" s="1"/>
  <c r="BK4542" i="1"/>
  <c r="BL4542" i="1" l="1"/>
  <c r="BM4541" i="1" s="1"/>
  <c r="BN4541" i="1" s="1"/>
  <c r="BK4543" i="1"/>
  <c r="BL4543" i="1" l="1"/>
  <c r="BM4542" i="1" s="1"/>
  <c r="BN4542" i="1" s="1"/>
  <c r="BK4544" i="1"/>
  <c r="BL4544" i="1" l="1"/>
  <c r="BM4543" i="1" s="1"/>
  <c r="BN4543" i="1" s="1"/>
  <c r="BK4545" i="1"/>
  <c r="BL4545" i="1" l="1"/>
  <c r="BM4544" i="1" s="1"/>
  <c r="BN4544" i="1" s="1"/>
  <c r="BK4546" i="1"/>
  <c r="BL4546" i="1" l="1"/>
  <c r="BM4545" i="1" s="1"/>
  <c r="BN4545" i="1" s="1"/>
  <c r="BK4547" i="1"/>
  <c r="BL4547" i="1" l="1"/>
  <c r="BM4546" i="1" s="1"/>
  <c r="BN4546" i="1" s="1"/>
  <c r="BK4548" i="1"/>
  <c r="BL4548" i="1" l="1"/>
  <c r="BM4547" i="1" s="1"/>
  <c r="BN4547" i="1" s="1"/>
  <c r="BK4549" i="1"/>
  <c r="BL4549" i="1" l="1"/>
  <c r="BM4548" i="1" s="1"/>
  <c r="BN4548" i="1" s="1"/>
  <c r="BK4550" i="1"/>
  <c r="BL4550" i="1" l="1"/>
  <c r="BM4549" i="1" s="1"/>
  <c r="BN4549" i="1" s="1"/>
  <c r="BK4551" i="1"/>
  <c r="BL4551" i="1" l="1"/>
  <c r="BM4550" i="1" s="1"/>
  <c r="BN4550" i="1" s="1"/>
  <c r="BK4552" i="1"/>
  <c r="BL4552" i="1" l="1"/>
  <c r="BM4551" i="1" s="1"/>
  <c r="BN4551" i="1" s="1"/>
  <c r="BK4553" i="1"/>
  <c r="BL4553" i="1" l="1"/>
  <c r="BM4552" i="1" s="1"/>
  <c r="BN4552" i="1" s="1"/>
  <c r="BK4554" i="1"/>
  <c r="BL4554" i="1" l="1"/>
  <c r="BM4553" i="1" s="1"/>
  <c r="BN4553" i="1" s="1"/>
  <c r="BK4555" i="1"/>
  <c r="BL4555" i="1" l="1"/>
  <c r="BM4554" i="1" s="1"/>
  <c r="BN4554" i="1" s="1"/>
  <c r="BK4556" i="1"/>
  <c r="BL4556" i="1" l="1"/>
  <c r="BM4555" i="1" s="1"/>
  <c r="BN4555" i="1" s="1"/>
  <c r="BK4557" i="1"/>
  <c r="BL4557" i="1" l="1"/>
  <c r="BM4556" i="1" s="1"/>
  <c r="BN4556" i="1" s="1"/>
  <c r="BK4558" i="1"/>
  <c r="BL4558" i="1" l="1"/>
  <c r="BM4557" i="1" s="1"/>
  <c r="BN4557" i="1" s="1"/>
  <c r="BK4559" i="1"/>
  <c r="BL4559" i="1" l="1"/>
  <c r="BM4558" i="1" s="1"/>
  <c r="BN4558" i="1" s="1"/>
  <c r="BK4560" i="1"/>
  <c r="BL4560" i="1" l="1"/>
  <c r="BM4559" i="1" s="1"/>
  <c r="BN4559" i="1" s="1"/>
  <c r="BK4561" i="1"/>
  <c r="BL4561" i="1" l="1"/>
  <c r="BM4560" i="1" s="1"/>
  <c r="BN4560" i="1" s="1"/>
  <c r="BK4562" i="1"/>
  <c r="BL4562" i="1" l="1"/>
  <c r="BM4561" i="1" s="1"/>
  <c r="BN4561" i="1" s="1"/>
  <c r="BK4563" i="1"/>
  <c r="BL4563" i="1" l="1"/>
  <c r="BM4562" i="1" s="1"/>
  <c r="BN4562" i="1" s="1"/>
  <c r="BK4564" i="1"/>
  <c r="BL4564" i="1" l="1"/>
  <c r="BM4563" i="1" s="1"/>
  <c r="BN4563" i="1" s="1"/>
  <c r="BK4565" i="1"/>
  <c r="BL4565" i="1" l="1"/>
  <c r="BM4564" i="1" s="1"/>
  <c r="BN4564" i="1" s="1"/>
  <c r="BK4566" i="1"/>
  <c r="BL4566" i="1" l="1"/>
  <c r="BM4565" i="1" s="1"/>
  <c r="BN4565" i="1" s="1"/>
  <c r="BK4567" i="1"/>
  <c r="BL4567" i="1" l="1"/>
  <c r="BM4566" i="1" s="1"/>
  <c r="BN4566" i="1" s="1"/>
  <c r="BK4568" i="1"/>
  <c r="BL4568" i="1" l="1"/>
  <c r="BM4567" i="1" s="1"/>
  <c r="BN4567" i="1" s="1"/>
  <c r="BK4569" i="1"/>
  <c r="BL4569" i="1" l="1"/>
  <c r="BM4568" i="1" s="1"/>
  <c r="BN4568" i="1" s="1"/>
  <c r="BK4570" i="1"/>
  <c r="BL4570" i="1" l="1"/>
  <c r="BM4569" i="1" s="1"/>
  <c r="BN4569" i="1" s="1"/>
  <c r="BK4571" i="1"/>
  <c r="BL4571" i="1" l="1"/>
  <c r="BM4570" i="1" s="1"/>
  <c r="BN4570" i="1" s="1"/>
  <c r="BK4572" i="1"/>
  <c r="BL4572" i="1" l="1"/>
  <c r="BM4571" i="1" s="1"/>
  <c r="BN4571" i="1" s="1"/>
  <c r="BK4573" i="1"/>
  <c r="BL4573" i="1" l="1"/>
  <c r="BM4572" i="1" s="1"/>
  <c r="BN4572" i="1" s="1"/>
  <c r="BK4574" i="1"/>
  <c r="BL4574" i="1" l="1"/>
  <c r="BM4573" i="1" s="1"/>
  <c r="BN4573" i="1" s="1"/>
  <c r="BK4575" i="1"/>
  <c r="BL4575" i="1" l="1"/>
  <c r="BM4574" i="1" s="1"/>
  <c r="BN4574" i="1" s="1"/>
  <c r="BK4576" i="1"/>
  <c r="BL4576" i="1" l="1"/>
  <c r="BM4575" i="1" s="1"/>
  <c r="BN4575" i="1" s="1"/>
  <c r="BK4577" i="1"/>
  <c r="BL4577" i="1" l="1"/>
  <c r="BM4576" i="1" s="1"/>
  <c r="BN4576" i="1" s="1"/>
  <c r="BK4578" i="1"/>
  <c r="BL4578" i="1" l="1"/>
  <c r="BM4577" i="1" s="1"/>
  <c r="BN4577" i="1" s="1"/>
  <c r="BK4579" i="1"/>
  <c r="BL4579" i="1" l="1"/>
  <c r="BM4578" i="1" s="1"/>
  <c r="BN4578" i="1" s="1"/>
  <c r="BK4580" i="1"/>
  <c r="BL4580" i="1" l="1"/>
  <c r="BM4579" i="1" s="1"/>
  <c r="BN4579" i="1" s="1"/>
  <c r="BK4581" i="1"/>
  <c r="BL4581" i="1" l="1"/>
  <c r="BM4580" i="1" s="1"/>
  <c r="BN4580" i="1" s="1"/>
  <c r="BK4582" i="1"/>
  <c r="BL4582" i="1" l="1"/>
  <c r="BM4581" i="1" s="1"/>
  <c r="BN4581" i="1" s="1"/>
  <c r="BK4583" i="1"/>
  <c r="BL4583" i="1" l="1"/>
  <c r="BM4582" i="1" s="1"/>
  <c r="BN4582" i="1" s="1"/>
  <c r="BK4584" i="1"/>
  <c r="BL4584" i="1" l="1"/>
  <c r="BM4583" i="1" s="1"/>
  <c r="BN4583" i="1" s="1"/>
  <c r="BK4585" i="1"/>
  <c r="BL4585" i="1" l="1"/>
  <c r="BM4584" i="1" s="1"/>
  <c r="BN4584" i="1" s="1"/>
  <c r="BK4586" i="1"/>
  <c r="BL4586" i="1" l="1"/>
  <c r="BM4585" i="1" s="1"/>
  <c r="BN4585" i="1" s="1"/>
  <c r="BK4587" i="1"/>
  <c r="BL4587" i="1" l="1"/>
  <c r="BM4586" i="1" s="1"/>
  <c r="BN4586" i="1" s="1"/>
  <c r="BK4588" i="1"/>
  <c r="BL4588" i="1" l="1"/>
  <c r="BM4587" i="1" s="1"/>
  <c r="BN4587" i="1" s="1"/>
  <c r="BK4589" i="1"/>
  <c r="BL4589" i="1" l="1"/>
  <c r="BM4588" i="1" s="1"/>
  <c r="BN4588" i="1" s="1"/>
  <c r="BK4590" i="1"/>
  <c r="BL4590" i="1" l="1"/>
  <c r="BM4589" i="1" s="1"/>
  <c r="BN4589" i="1" s="1"/>
  <c r="BK4591" i="1"/>
  <c r="BL4591" i="1" l="1"/>
  <c r="BM4590" i="1" s="1"/>
  <c r="BN4590" i="1" s="1"/>
  <c r="BK4592" i="1"/>
  <c r="BL4592" i="1" l="1"/>
  <c r="BM4591" i="1" s="1"/>
  <c r="BN4591" i="1" s="1"/>
  <c r="BK4593" i="1"/>
  <c r="BL4593" i="1" l="1"/>
  <c r="BM4592" i="1" s="1"/>
  <c r="BN4592" i="1" s="1"/>
  <c r="BK4594" i="1"/>
  <c r="BL4594" i="1" l="1"/>
  <c r="BM4593" i="1" s="1"/>
  <c r="BN4593" i="1" s="1"/>
  <c r="BK4595" i="1"/>
  <c r="BL4595" i="1" l="1"/>
  <c r="BM4594" i="1" s="1"/>
  <c r="BN4594" i="1" s="1"/>
  <c r="BK4596" i="1"/>
  <c r="BL4596" i="1" l="1"/>
  <c r="BM4595" i="1" s="1"/>
  <c r="BN4595" i="1" s="1"/>
  <c r="BK4597" i="1"/>
  <c r="BL4597" i="1" l="1"/>
  <c r="BM4596" i="1" s="1"/>
  <c r="BN4596" i="1" s="1"/>
  <c r="BK4598" i="1"/>
  <c r="BL4598" i="1" l="1"/>
  <c r="BM4597" i="1" s="1"/>
  <c r="BN4597" i="1" s="1"/>
  <c r="BK4599" i="1"/>
  <c r="BL4599" i="1" l="1"/>
  <c r="BM4598" i="1" s="1"/>
  <c r="BN4598" i="1" s="1"/>
  <c r="BK4600" i="1"/>
  <c r="BL4600" i="1" l="1"/>
  <c r="BM4599" i="1" s="1"/>
  <c r="BN4599" i="1" s="1"/>
  <c r="BK4601" i="1"/>
  <c r="BL4601" i="1" l="1"/>
  <c r="BM4600" i="1" s="1"/>
  <c r="BN4600" i="1" s="1"/>
  <c r="BK4602" i="1"/>
  <c r="BL4602" i="1" l="1"/>
  <c r="BM4601" i="1" s="1"/>
  <c r="BN4601" i="1" s="1"/>
  <c r="BK4603" i="1"/>
  <c r="BL4603" i="1" l="1"/>
  <c r="BM4602" i="1" s="1"/>
  <c r="BN4602" i="1" s="1"/>
  <c r="BK4604" i="1"/>
  <c r="BL4604" i="1" l="1"/>
  <c r="BM4603" i="1" s="1"/>
  <c r="BN4603" i="1" s="1"/>
  <c r="BK4605" i="1"/>
  <c r="BL4605" i="1" l="1"/>
  <c r="BM4604" i="1" s="1"/>
  <c r="BN4604" i="1" s="1"/>
  <c r="BK4606" i="1"/>
  <c r="BL4606" i="1" l="1"/>
  <c r="BM4605" i="1" s="1"/>
  <c r="BN4605" i="1" s="1"/>
  <c r="BK4607" i="1"/>
  <c r="BL4607" i="1" l="1"/>
  <c r="BM4606" i="1" s="1"/>
  <c r="BN4606" i="1" s="1"/>
  <c r="BK4608" i="1"/>
  <c r="BL4608" i="1" l="1"/>
  <c r="BM4607" i="1" s="1"/>
  <c r="BN4607" i="1" s="1"/>
  <c r="BK4609" i="1"/>
  <c r="BL4609" i="1" l="1"/>
  <c r="BM4608" i="1" s="1"/>
  <c r="BN4608" i="1" s="1"/>
  <c r="BK4610" i="1"/>
  <c r="BL4610" i="1" l="1"/>
  <c r="BM4609" i="1" s="1"/>
  <c r="BN4609" i="1" s="1"/>
  <c r="BK4611" i="1"/>
  <c r="BL4611" i="1" l="1"/>
  <c r="BM4610" i="1" s="1"/>
  <c r="BN4610" i="1" s="1"/>
  <c r="BK4612" i="1"/>
  <c r="BL4612" i="1" l="1"/>
  <c r="BM4611" i="1" s="1"/>
  <c r="BN4611" i="1" s="1"/>
  <c r="BK4613" i="1"/>
  <c r="BL4613" i="1" l="1"/>
  <c r="BM4612" i="1" s="1"/>
  <c r="BN4612" i="1" s="1"/>
  <c r="BK4614" i="1"/>
  <c r="BL4614" i="1" l="1"/>
  <c r="BM4613" i="1" s="1"/>
  <c r="BN4613" i="1" s="1"/>
  <c r="BK4615" i="1"/>
  <c r="BL4615" i="1" l="1"/>
  <c r="BM4614" i="1" s="1"/>
  <c r="BN4614" i="1" s="1"/>
  <c r="BK4616" i="1"/>
  <c r="BL4616" i="1" l="1"/>
  <c r="BM4615" i="1" s="1"/>
  <c r="BN4615" i="1" s="1"/>
  <c r="BK4617" i="1"/>
  <c r="BL4617" i="1" l="1"/>
  <c r="BM4616" i="1" s="1"/>
  <c r="BN4616" i="1" s="1"/>
  <c r="BK4618" i="1"/>
  <c r="BL4618" i="1" l="1"/>
  <c r="BM4617" i="1" s="1"/>
  <c r="BN4617" i="1" s="1"/>
  <c r="BK4619" i="1"/>
  <c r="BL4619" i="1" l="1"/>
  <c r="BM4618" i="1" s="1"/>
  <c r="BN4618" i="1" s="1"/>
  <c r="BK4620" i="1"/>
  <c r="BL4620" i="1" l="1"/>
  <c r="BM4619" i="1" s="1"/>
  <c r="BN4619" i="1" s="1"/>
  <c r="BK4621" i="1"/>
  <c r="BL4621" i="1" l="1"/>
  <c r="BM4620" i="1" s="1"/>
  <c r="BN4620" i="1" s="1"/>
  <c r="BK4622" i="1"/>
  <c r="BL4622" i="1" l="1"/>
  <c r="BM4621" i="1" s="1"/>
  <c r="BN4621" i="1" s="1"/>
  <c r="BK4623" i="1"/>
  <c r="BL4623" i="1" l="1"/>
  <c r="BM4622" i="1" s="1"/>
  <c r="BN4622" i="1" s="1"/>
  <c r="BK4624" i="1"/>
  <c r="BL4624" i="1" l="1"/>
  <c r="BM4623" i="1" s="1"/>
  <c r="BN4623" i="1" s="1"/>
  <c r="BK4625" i="1"/>
  <c r="BL4625" i="1" l="1"/>
  <c r="BM4624" i="1" s="1"/>
  <c r="BN4624" i="1" s="1"/>
  <c r="BK4626" i="1"/>
  <c r="BL4626" i="1" l="1"/>
  <c r="BM4625" i="1" s="1"/>
  <c r="BN4625" i="1" s="1"/>
  <c r="BK4627" i="1"/>
  <c r="BL4627" i="1" l="1"/>
  <c r="BM4626" i="1" s="1"/>
  <c r="BN4626" i="1" s="1"/>
  <c r="BK4628" i="1"/>
  <c r="BL4628" i="1" l="1"/>
  <c r="BM4627" i="1" s="1"/>
  <c r="BN4627" i="1" s="1"/>
  <c r="BK4629" i="1"/>
  <c r="BL4629" i="1" l="1"/>
  <c r="BM4628" i="1" s="1"/>
  <c r="BN4628" i="1" s="1"/>
  <c r="BK4630" i="1"/>
  <c r="BL4630" i="1" l="1"/>
  <c r="BM4629" i="1" s="1"/>
  <c r="BN4629" i="1" s="1"/>
  <c r="BK4631" i="1"/>
  <c r="BL4631" i="1" l="1"/>
  <c r="BM4630" i="1" s="1"/>
  <c r="BN4630" i="1" s="1"/>
  <c r="BK4632" i="1"/>
  <c r="BL4632" i="1" l="1"/>
  <c r="BM4631" i="1" s="1"/>
  <c r="BN4631" i="1" s="1"/>
  <c r="BK4633" i="1"/>
  <c r="BL4633" i="1" l="1"/>
  <c r="BM4632" i="1" s="1"/>
  <c r="BN4632" i="1" s="1"/>
  <c r="BK4634" i="1"/>
  <c r="BL4634" i="1" l="1"/>
  <c r="BM4633" i="1" s="1"/>
  <c r="BN4633" i="1" s="1"/>
  <c r="BK4635" i="1"/>
  <c r="BL4635" i="1" l="1"/>
  <c r="BM4634" i="1" s="1"/>
  <c r="BN4634" i="1" s="1"/>
  <c r="BK4636" i="1"/>
  <c r="BL4636" i="1" l="1"/>
  <c r="BM4635" i="1" s="1"/>
  <c r="BN4635" i="1" s="1"/>
  <c r="BK4637" i="1"/>
  <c r="BL4637" i="1" l="1"/>
  <c r="BM4636" i="1" s="1"/>
  <c r="BN4636" i="1" s="1"/>
  <c r="BK4638" i="1"/>
  <c r="BL4638" i="1" l="1"/>
  <c r="BM4637" i="1" s="1"/>
  <c r="BN4637" i="1" s="1"/>
  <c r="BK4639" i="1"/>
  <c r="BL4639" i="1" l="1"/>
  <c r="BM4638" i="1" s="1"/>
  <c r="BN4638" i="1" s="1"/>
  <c r="BK4640" i="1"/>
  <c r="BL4640" i="1" l="1"/>
  <c r="BM4639" i="1" s="1"/>
  <c r="BN4639" i="1" s="1"/>
  <c r="BK4641" i="1"/>
  <c r="BL4641" i="1" l="1"/>
  <c r="BM4640" i="1" s="1"/>
  <c r="BN4640" i="1" s="1"/>
  <c r="BK4642" i="1"/>
  <c r="BL4642" i="1" l="1"/>
  <c r="BM4641" i="1" s="1"/>
  <c r="BN4641" i="1" s="1"/>
  <c r="BK4643" i="1"/>
  <c r="BL4643" i="1" l="1"/>
  <c r="BM4642" i="1" s="1"/>
  <c r="BN4642" i="1" s="1"/>
  <c r="BK4644" i="1"/>
  <c r="BL4644" i="1" l="1"/>
  <c r="BM4643" i="1" s="1"/>
  <c r="BN4643" i="1" s="1"/>
  <c r="BK4645" i="1"/>
  <c r="BL4645" i="1" l="1"/>
  <c r="BM4644" i="1" s="1"/>
  <c r="BN4644" i="1" s="1"/>
  <c r="BK4646" i="1"/>
  <c r="BL4646" i="1" l="1"/>
  <c r="BM4645" i="1" s="1"/>
  <c r="BN4645" i="1" s="1"/>
  <c r="BK4647" i="1"/>
  <c r="BL4647" i="1" l="1"/>
  <c r="BM4646" i="1" s="1"/>
  <c r="BN4646" i="1" s="1"/>
  <c r="BK4648" i="1"/>
  <c r="BL4648" i="1" l="1"/>
  <c r="BM4647" i="1" s="1"/>
  <c r="BN4647" i="1" s="1"/>
  <c r="BK4649" i="1"/>
  <c r="BL4649" i="1" l="1"/>
  <c r="BM4648" i="1" s="1"/>
  <c r="BN4648" i="1" s="1"/>
  <c r="BK4650" i="1"/>
  <c r="BL4650" i="1" l="1"/>
  <c r="BM4649" i="1" s="1"/>
  <c r="BN4649" i="1" s="1"/>
  <c r="BK4651" i="1"/>
  <c r="BL4651" i="1" l="1"/>
  <c r="BM4650" i="1" s="1"/>
  <c r="BN4650" i="1" s="1"/>
  <c r="BK4652" i="1"/>
  <c r="BL4652" i="1" l="1"/>
  <c r="BM4651" i="1" s="1"/>
  <c r="BN4651" i="1" s="1"/>
  <c r="BK4653" i="1"/>
  <c r="BL4653" i="1" l="1"/>
  <c r="BM4652" i="1" s="1"/>
  <c r="BN4652" i="1" s="1"/>
  <c r="BK4654" i="1"/>
  <c r="BL4654" i="1" l="1"/>
  <c r="BM4653" i="1" s="1"/>
  <c r="BN4653" i="1" s="1"/>
  <c r="BK4655" i="1"/>
  <c r="BL4655" i="1" l="1"/>
  <c r="BM4654" i="1" s="1"/>
  <c r="BN4654" i="1" s="1"/>
  <c r="BK4656" i="1"/>
  <c r="BL4656" i="1" l="1"/>
  <c r="BM4655" i="1" s="1"/>
  <c r="BN4655" i="1" s="1"/>
  <c r="BK4657" i="1"/>
  <c r="BL4657" i="1" l="1"/>
  <c r="BM4656" i="1" s="1"/>
  <c r="BN4656" i="1" s="1"/>
  <c r="BK4658" i="1"/>
  <c r="BL4658" i="1" l="1"/>
  <c r="BM4657" i="1" s="1"/>
  <c r="BN4657" i="1" s="1"/>
  <c r="BK4659" i="1"/>
  <c r="BL4659" i="1" l="1"/>
  <c r="BM4658" i="1" s="1"/>
  <c r="BN4658" i="1" s="1"/>
  <c r="BK4660" i="1"/>
  <c r="BL4660" i="1" l="1"/>
  <c r="BM4659" i="1" s="1"/>
  <c r="BN4659" i="1" s="1"/>
  <c r="BK4661" i="1"/>
  <c r="BL4661" i="1" l="1"/>
  <c r="BM4660" i="1" s="1"/>
  <c r="BN4660" i="1" s="1"/>
  <c r="BK4662" i="1"/>
  <c r="BL4662" i="1" l="1"/>
  <c r="BM4661" i="1" s="1"/>
  <c r="BN4661" i="1" s="1"/>
  <c r="BK4663" i="1"/>
  <c r="BL4663" i="1" l="1"/>
  <c r="BM4662" i="1" s="1"/>
  <c r="BN4662" i="1" s="1"/>
  <c r="BK4664" i="1"/>
  <c r="BL4664" i="1" l="1"/>
  <c r="BM4663" i="1" s="1"/>
  <c r="BN4663" i="1" s="1"/>
  <c r="BK4665" i="1"/>
  <c r="BL4665" i="1" l="1"/>
  <c r="BM4664" i="1" s="1"/>
  <c r="BN4664" i="1" s="1"/>
  <c r="BK4666" i="1"/>
  <c r="BL4666" i="1" l="1"/>
  <c r="BM4665" i="1" s="1"/>
  <c r="BN4665" i="1" s="1"/>
  <c r="BK4667" i="1"/>
  <c r="BL4667" i="1" l="1"/>
  <c r="BM4666" i="1" s="1"/>
  <c r="BN4666" i="1" s="1"/>
  <c r="BK4668" i="1"/>
  <c r="BL4668" i="1" l="1"/>
  <c r="BM4667" i="1" s="1"/>
  <c r="BN4667" i="1" s="1"/>
  <c r="BK4669" i="1"/>
  <c r="BL4669" i="1" l="1"/>
  <c r="BM4668" i="1" s="1"/>
  <c r="BN4668" i="1" s="1"/>
  <c r="BK4670" i="1"/>
  <c r="BL4670" i="1" l="1"/>
  <c r="BM4669" i="1" s="1"/>
  <c r="BN4669" i="1" s="1"/>
  <c r="BK4671" i="1"/>
  <c r="BL4671" i="1" l="1"/>
  <c r="BM4670" i="1" s="1"/>
  <c r="BN4670" i="1" s="1"/>
  <c r="BK4672" i="1"/>
  <c r="BL4672" i="1" l="1"/>
  <c r="BM4671" i="1" s="1"/>
  <c r="BN4671" i="1" s="1"/>
  <c r="BK4673" i="1"/>
  <c r="BL4673" i="1" l="1"/>
  <c r="BM4672" i="1" s="1"/>
  <c r="BN4672" i="1" s="1"/>
  <c r="BK4674" i="1"/>
  <c r="BL4674" i="1" l="1"/>
  <c r="BM4673" i="1" s="1"/>
  <c r="BN4673" i="1" s="1"/>
  <c r="BK4675" i="1"/>
  <c r="BL4675" i="1" l="1"/>
  <c r="BM4674" i="1" s="1"/>
  <c r="BN4674" i="1" s="1"/>
  <c r="BK4676" i="1"/>
  <c r="BL4676" i="1" l="1"/>
  <c r="BM4675" i="1" s="1"/>
  <c r="BN4675" i="1" s="1"/>
  <c r="BK4677" i="1"/>
  <c r="BL4677" i="1" l="1"/>
  <c r="BM4676" i="1" s="1"/>
  <c r="BN4676" i="1" s="1"/>
  <c r="BK4678" i="1"/>
  <c r="BL4678" i="1" l="1"/>
  <c r="BK4679" i="1"/>
  <c r="BM4677" i="1" l="1"/>
  <c r="BN4677" i="1" s="1"/>
  <c r="BL4679" i="1"/>
  <c r="BK4680" i="1"/>
  <c r="BL4680" i="1" l="1"/>
  <c r="BK4681" i="1"/>
  <c r="BM4678" i="1"/>
  <c r="BN4678" i="1" s="1"/>
  <c r="BL4681" i="1" l="1"/>
  <c r="BM4680" i="1" s="1"/>
  <c r="BN4680" i="1" s="1"/>
  <c r="BK4682" i="1"/>
  <c r="BM4679" i="1"/>
  <c r="BN4679" i="1" s="1"/>
  <c r="BL4682" i="1" l="1"/>
  <c r="BM4681" i="1" s="1"/>
  <c r="BN4681" i="1" s="1"/>
  <c r="BK4683" i="1"/>
  <c r="BL4683" i="1" l="1"/>
  <c r="BM4682" i="1" s="1"/>
  <c r="BN4682" i="1" s="1"/>
  <c r="BK4684" i="1"/>
  <c r="BL4684" i="1" l="1"/>
  <c r="BM4683" i="1" s="1"/>
  <c r="BN4683" i="1" s="1"/>
  <c r="BK4685" i="1"/>
  <c r="BL4685" i="1" l="1"/>
  <c r="BM4684" i="1" s="1"/>
  <c r="BN4684" i="1" s="1"/>
  <c r="BK4686" i="1"/>
  <c r="BL4686" i="1" l="1"/>
  <c r="BM4685" i="1" s="1"/>
  <c r="BN4685" i="1" s="1"/>
  <c r="BK4687" i="1"/>
  <c r="BL4687" i="1" l="1"/>
  <c r="BM4686" i="1" s="1"/>
  <c r="BN4686" i="1" s="1"/>
  <c r="BK4688" i="1"/>
  <c r="BL4688" i="1" l="1"/>
  <c r="BM4687" i="1" s="1"/>
  <c r="BN4687" i="1" s="1"/>
  <c r="BK4689" i="1"/>
  <c r="BL4689" i="1" l="1"/>
  <c r="BM4688" i="1" s="1"/>
  <c r="BN4688" i="1" s="1"/>
  <c r="BK4690" i="1"/>
  <c r="BL4690" i="1" l="1"/>
  <c r="BM4689" i="1" s="1"/>
  <c r="BN4689" i="1" s="1"/>
  <c r="BK4691" i="1"/>
  <c r="BL4691" i="1" l="1"/>
  <c r="BM4690" i="1" s="1"/>
  <c r="BN4690" i="1" s="1"/>
  <c r="BK4692" i="1"/>
  <c r="BL4692" i="1" l="1"/>
  <c r="BM4691" i="1" s="1"/>
  <c r="BN4691" i="1" s="1"/>
  <c r="BK4693" i="1"/>
  <c r="BL4693" i="1" l="1"/>
  <c r="BM4692" i="1" s="1"/>
  <c r="BN4692" i="1" s="1"/>
  <c r="BK4694" i="1"/>
  <c r="BL4694" i="1" l="1"/>
  <c r="BM4693" i="1" s="1"/>
  <c r="BN4693" i="1" s="1"/>
  <c r="BK4695" i="1"/>
  <c r="BL4695" i="1" l="1"/>
  <c r="BM4694" i="1" s="1"/>
  <c r="BN4694" i="1" s="1"/>
  <c r="BK4696" i="1"/>
  <c r="BL4696" i="1" l="1"/>
  <c r="BM4695" i="1" s="1"/>
  <c r="BN4695" i="1" s="1"/>
  <c r="BK4697" i="1"/>
  <c r="BL4697" i="1" l="1"/>
  <c r="BM4696" i="1" s="1"/>
  <c r="BN4696" i="1" s="1"/>
  <c r="BK4698" i="1"/>
  <c r="BL4698" i="1" l="1"/>
  <c r="BM4697" i="1" s="1"/>
  <c r="BN4697" i="1" s="1"/>
  <c r="BK4699" i="1"/>
  <c r="BL4699" i="1" l="1"/>
  <c r="BM4698" i="1" s="1"/>
  <c r="BN4698" i="1" s="1"/>
  <c r="BK4700" i="1"/>
  <c r="BL4700" i="1" l="1"/>
  <c r="BM4699" i="1" s="1"/>
  <c r="BN4699" i="1" s="1"/>
  <c r="BK4701" i="1"/>
  <c r="BL4701" i="1" l="1"/>
  <c r="BM4700" i="1" s="1"/>
  <c r="BN4700" i="1" s="1"/>
  <c r="BK4702" i="1"/>
  <c r="BL4702" i="1" l="1"/>
  <c r="BM4701" i="1" s="1"/>
  <c r="BN4701" i="1" s="1"/>
  <c r="BK4703" i="1"/>
  <c r="BL4703" i="1" l="1"/>
  <c r="BM4702" i="1" s="1"/>
  <c r="BN4702" i="1" s="1"/>
  <c r="BK4704" i="1"/>
  <c r="BL4704" i="1" l="1"/>
  <c r="BM4703" i="1" s="1"/>
  <c r="BN4703" i="1" s="1"/>
  <c r="BK4705" i="1"/>
  <c r="BL4705" i="1" l="1"/>
  <c r="BM4704" i="1" s="1"/>
  <c r="BN4704" i="1" s="1"/>
  <c r="BK4706" i="1"/>
  <c r="BL4706" i="1" l="1"/>
  <c r="BM4705" i="1" s="1"/>
  <c r="BN4705" i="1" s="1"/>
  <c r="BK4707" i="1"/>
  <c r="BL4707" i="1" l="1"/>
  <c r="BM4706" i="1" s="1"/>
  <c r="BN4706" i="1" s="1"/>
  <c r="BK4708" i="1"/>
  <c r="BL4708" i="1" l="1"/>
  <c r="BM4707" i="1" s="1"/>
  <c r="BN4707" i="1" s="1"/>
  <c r="BK4709" i="1"/>
  <c r="BL4709" i="1" l="1"/>
  <c r="BM4708" i="1" s="1"/>
  <c r="BN4708" i="1" s="1"/>
  <c r="BK4710" i="1"/>
  <c r="BL4710" i="1" l="1"/>
  <c r="BM4709" i="1" s="1"/>
  <c r="BN4709" i="1" s="1"/>
  <c r="BK4711" i="1"/>
  <c r="BL4711" i="1" l="1"/>
  <c r="BM4710" i="1" s="1"/>
  <c r="BN4710" i="1" s="1"/>
  <c r="BK4712" i="1"/>
  <c r="BL4712" i="1" l="1"/>
  <c r="BM4711" i="1" s="1"/>
  <c r="BN4711" i="1" s="1"/>
  <c r="BK4713" i="1"/>
  <c r="BL4713" i="1" l="1"/>
  <c r="BM4712" i="1" s="1"/>
  <c r="BN4712" i="1" s="1"/>
  <c r="BK4714" i="1"/>
  <c r="BL4714" i="1" l="1"/>
  <c r="BM4713" i="1" s="1"/>
  <c r="BN4713" i="1" s="1"/>
  <c r="BK4715" i="1"/>
  <c r="BL4715" i="1" l="1"/>
  <c r="BM4714" i="1" s="1"/>
  <c r="BN4714" i="1" s="1"/>
  <c r="BK4716" i="1"/>
  <c r="BL4716" i="1" l="1"/>
  <c r="BM4715" i="1" s="1"/>
  <c r="BN4715" i="1" s="1"/>
  <c r="BK4717" i="1"/>
  <c r="BL4717" i="1" l="1"/>
  <c r="BM4716" i="1" s="1"/>
  <c r="BN4716" i="1" s="1"/>
  <c r="BK4718" i="1"/>
  <c r="BL4718" i="1" l="1"/>
  <c r="BM4717" i="1" s="1"/>
  <c r="BN4717" i="1" s="1"/>
  <c r="BK4719" i="1"/>
  <c r="BL4719" i="1" l="1"/>
  <c r="BM4718" i="1" s="1"/>
  <c r="BN4718" i="1" s="1"/>
  <c r="BK4720" i="1"/>
  <c r="BL4720" i="1" l="1"/>
  <c r="BM4719" i="1" s="1"/>
  <c r="BN4719" i="1" s="1"/>
  <c r="BK4721" i="1"/>
  <c r="BL4721" i="1" l="1"/>
  <c r="BM4720" i="1" s="1"/>
  <c r="BN4720" i="1" s="1"/>
  <c r="BK4722" i="1"/>
  <c r="BL4722" i="1" l="1"/>
  <c r="BM4721" i="1" s="1"/>
  <c r="BN4721" i="1" s="1"/>
  <c r="BK4723" i="1"/>
  <c r="BL4723" i="1" l="1"/>
  <c r="BM4722" i="1" s="1"/>
  <c r="BN4722" i="1" s="1"/>
  <c r="BK4724" i="1"/>
  <c r="BL4724" i="1" l="1"/>
  <c r="BM4723" i="1" s="1"/>
  <c r="BN4723" i="1" s="1"/>
  <c r="BK4725" i="1"/>
  <c r="BL4725" i="1" l="1"/>
  <c r="BM4724" i="1" s="1"/>
  <c r="BN4724" i="1" s="1"/>
  <c r="BK4726" i="1"/>
  <c r="BL4726" i="1" l="1"/>
  <c r="BM4725" i="1" s="1"/>
  <c r="BN4725" i="1" s="1"/>
  <c r="BK4727" i="1"/>
  <c r="BL4727" i="1" l="1"/>
  <c r="BM4726" i="1" s="1"/>
  <c r="BN4726" i="1" s="1"/>
  <c r="BK4728" i="1"/>
  <c r="BL4728" i="1" l="1"/>
  <c r="BM4727" i="1" s="1"/>
  <c r="BN4727" i="1" s="1"/>
  <c r="BK4729" i="1"/>
  <c r="BL4729" i="1" l="1"/>
  <c r="BM4728" i="1" s="1"/>
  <c r="BN4728" i="1" s="1"/>
  <c r="BK4730" i="1"/>
  <c r="BL4730" i="1" l="1"/>
  <c r="BM4729" i="1" s="1"/>
  <c r="BN4729" i="1" s="1"/>
  <c r="BK4731" i="1"/>
  <c r="BL4731" i="1" l="1"/>
  <c r="BM4730" i="1" s="1"/>
  <c r="BN4730" i="1" s="1"/>
  <c r="BK4732" i="1"/>
  <c r="BL4732" i="1" l="1"/>
  <c r="BM4731" i="1" s="1"/>
  <c r="BN4731" i="1" s="1"/>
  <c r="BK4733" i="1"/>
  <c r="BL4733" i="1" l="1"/>
  <c r="BM4732" i="1" s="1"/>
  <c r="BN4732" i="1" s="1"/>
  <c r="BK4734" i="1"/>
  <c r="BL4734" i="1" l="1"/>
  <c r="BM4733" i="1" s="1"/>
  <c r="BN4733" i="1" s="1"/>
  <c r="BK4735" i="1"/>
  <c r="BL4735" i="1" l="1"/>
  <c r="BM4734" i="1" s="1"/>
  <c r="BN4734" i="1" s="1"/>
  <c r="BK4736" i="1"/>
  <c r="BL4736" i="1" l="1"/>
  <c r="BM4735" i="1" s="1"/>
  <c r="BN4735" i="1" s="1"/>
  <c r="BK4737" i="1"/>
  <c r="BL4737" i="1" l="1"/>
  <c r="BM4736" i="1" s="1"/>
  <c r="BN4736" i="1" s="1"/>
  <c r="BK4738" i="1"/>
  <c r="BL4738" i="1" l="1"/>
  <c r="BM4737" i="1" s="1"/>
  <c r="BN4737" i="1" s="1"/>
  <c r="BK4739" i="1"/>
  <c r="BL4739" i="1" l="1"/>
  <c r="BM4738" i="1" s="1"/>
  <c r="BN4738" i="1" s="1"/>
  <c r="BK4740" i="1"/>
  <c r="BL4740" i="1" l="1"/>
  <c r="BM4739" i="1" s="1"/>
  <c r="BN4739" i="1" s="1"/>
  <c r="BK4741" i="1"/>
  <c r="BL4741" i="1" l="1"/>
  <c r="BM4740" i="1" s="1"/>
  <c r="BN4740" i="1" s="1"/>
  <c r="BK4742" i="1"/>
  <c r="BL4742" i="1" l="1"/>
  <c r="BM4741" i="1" s="1"/>
  <c r="BN4741" i="1" s="1"/>
  <c r="BK4743" i="1"/>
  <c r="BL4743" i="1" l="1"/>
  <c r="BM4742" i="1" s="1"/>
  <c r="BN4742" i="1" s="1"/>
  <c r="BK4744" i="1"/>
  <c r="BK4745" i="1" l="1"/>
  <c r="BL4744" i="1"/>
  <c r="BM4743" i="1" s="1"/>
  <c r="BN4743" i="1" s="1"/>
  <c r="BL4745" i="1" l="1"/>
  <c r="BK4746" i="1"/>
  <c r="BL4746" i="1" l="1"/>
  <c r="BM4745" i="1" s="1"/>
  <c r="BN4745" i="1" s="1"/>
  <c r="BK4747" i="1"/>
  <c r="BM4744" i="1"/>
  <c r="BN4744" i="1" s="1"/>
  <c r="BL4747" i="1" l="1"/>
  <c r="BM4746" i="1" s="1"/>
  <c r="BN4746" i="1" s="1"/>
  <c r="BK4748" i="1"/>
  <c r="BL4748" i="1" l="1"/>
  <c r="BM4747" i="1" s="1"/>
  <c r="BN4747" i="1" s="1"/>
  <c r="BK4749" i="1"/>
  <c r="BL4749" i="1" l="1"/>
  <c r="BM4748" i="1" s="1"/>
  <c r="BN4748" i="1" s="1"/>
  <c r="BK4750" i="1"/>
  <c r="BL4750" i="1" l="1"/>
  <c r="BM4749" i="1" s="1"/>
  <c r="BN4749" i="1" s="1"/>
  <c r="BK4751" i="1"/>
  <c r="BL4751" i="1" l="1"/>
  <c r="BM4750" i="1" s="1"/>
  <c r="BN4750" i="1" s="1"/>
  <c r="BK4752" i="1"/>
  <c r="BL4752" i="1" l="1"/>
  <c r="BM4751" i="1" s="1"/>
  <c r="BN4751" i="1" s="1"/>
  <c r="BK4753" i="1"/>
  <c r="BL4753" i="1" l="1"/>
  <c r="BM4752" i="1" s="1"/>
  <c r="BN4752" i="1" s="1"/>
  <c r="BK4754" i="1"/>
  <c r="BL4754" i="1" l="1"/>
  <c r="BM4753" i="1" s="1"/>
  <c r="BN4753" i="1" s="1"/>
  <c r="BK4755" i="1"/>
  <c r="BL4755" i="1" l="1"/>
  <c r="BM4754" i="1" s="1"/>
  <c r="BN4754" i="1" s="1"/>
  <c r="BK4756" i="1"/>
  <c r="BL4756" i="1" l="1"/>
  <c r="BM4755" i="1" s="1"/>
  <c r="BN4755" i="1" s="1"/>
  <c r="BK4757" i="1"/>
  <c r="BL4757" i="1" l="1"/>
  <c r="BM4756" i="1" s="1"/>
  <c r="BN4756" i="1" s="1"/>
  <c r="BK4758" i="1"/>
  <c r="BL4758" i="1" l="1"/>
  <c r="BM4757" i="1" s="1"/>
  <c r="BN4757" i="1" s="1"/>
  <c r="BK4759" i="1"/>
  <c r="BL4759" i="1" l="1"/>
  <c r="BM4758" i="1" s="1"/>
  <c r="BN4758" i="1" s="1"/>
  <c r="BK4760" i="1"/>
  <c r="BL4760" i="1" l="1"/>
  <c r="BM4759" i="1" s="1"/>
  <c r="BN4759" i="1" s="1"/>
  <c r="BK4761" i="1"/>
  <c r="BL4761" i="1" l="1"/>
  <c r="BM4760" i="1" s="1"/>
  <c r="BN4760" i="1" s="1"/>
  <c r="BK4762" i="1"/>
  <c r="BK4763" i="1" l="1"/>
  <c r="BL4762" i="1"/>
  <c r="BM4761" i="1" s="1"/>
  <c r="BN4761" i="1" s="1"/>
  <c r="BL4763" i="1" l="1"/>
  <c r="BK4764" i="1"/>
  <c r="BL4764" i="1" l="1"/>
  <c r="BM4763" i="1" s="1"/>
  <c r="BN4763" i="1" s="1"/>
  <c r="BK4765" i="1"/>
  <c r="BM4762" i="1"/>
  <c r="BN4762" i="1" s="1"/>
  <c r="BL4765" i="1" l="1"/>
  <c r="BM4764" i="1" s="1"/>
  <c r="BN4764" i="1" s="1"/>
  <c r="BK4766" i="1"/>
  <c r="BL4766" i="1" l="1"/>
  <c r="BM4765" i="1" s="1"/>
  <c r="BN4765" i="1" s="1"/>
  <c r="BK4767" i="1"/>
  <c r="BL4767" i="1" l="1"/>
  <c r="BM4766" i="1" s="1"/>
  <c r="BN4766" i="1" s="1"/>
  <c r="BK4768" i="1"/>
  <c r="BL4768" i="1" l="1"/>
  <c r="BM4767" i="1" s="1"/>
  <c r="BN4767" i="1" s="1"/>
  <c r="BK4769" i="1"/>
  <c r="BL4769" i="1" l="1"/>
  <c r="BM4768" i="1" s="1"/>
  <c r="BN4768" i="1" s="1"/>
  <c r="BK4770" i="1"/>
  <c r="BL4770" i="1" l="1"/>
  <c r="BM4769" i="1" s="1"/>
  <c r="BN4769" i="1" s="1"/>
  <c r="BK4771" i="1"/>
  <c r="BL4771" i="1" l="1"/>
  <c r="BM4770" i="1" s="1"/>
  <c r="BN4770" i="1" s="1"/>
  <c r="BK4772" i="1"/>
  <c r="BL4772" i="1" l="1"/>
  <c r="BM4771" i="1" s="1"/>
  <c r="BN4771" i="1" s="1"/>
  <c r="BK4773" i="1"/>
  <c r="BL4773" i="1" l="1"/>
  <c r="BM4772" i="1" s="1"/>
  <c r="BN4772" i="1" s="1"/>
  <c r="BK4774" i="1"/>
  <c r="BL4774" i="1" l="1"/>
  <c r="BM4773" i="1" s="1"/>
  <c r="BN4773" i="1" s="1"/>
  <c r="BK4775" i="1"/>
  <c r="BL4775" i="1" l="1"/>
  <c r="BM4774" i="1" s="1"/>
  <c r="BN4774" i="1" s="1"/>
  <c r="BK4776" i="1"/>
  <c r="BL4776" i="1" l="1"/>
  <c r="BM4775" i="1" s="1"/>
  <c r="BN4775" i="1" s="1"/>
  <c r="BK4777" i="1"/>
  <c r="BL4777" i="1" l="1"/>
  <c r="BM4776" i="1" s="1"/>
  <c r="BN4776" i="1" s="1"/>
  <c r="BK4778" i="1"/>
  <c r="BL4778" i="1" l="1"/>
  <c r="BM4777" i="1" s="1"/>
  <c r="BN4777" i="1" s="1"/>
  <c r="BK4779" i="1"/>
  <c r="BL4779" i="1" l="1"/>
  <c r="BM4778" i="1" s="1"/>
  <c r="BN4778" i="1" s="1"/>
  <c r="BK4780" i="1"/>
  <c r="BL4780" i="1" l="1"/>
  <c r="BM4779" i="1" s="1"/>
  <c r="BN4779" i="1" s="1"/>
  <c r="BK4781" i="1"/>
  <c r="BL4781" i="1" l="1"/>
  <c r="BM4780" i="1" s="1"/>
  <c r="BN4780" i="1" s="1"/>
  <c r="BK4782" i="1"/>
  <c r="BL4782" i="1" l="1"/>
  <c r="BM4781" i="1" s="1"/>
  <c r="BN4781" i="1" s="1"/>
  <c r="BK4783" i="1"/>
  <c r="BL4783" i="1" l="1"/>
  <c r="BM4782" i="1" s="1"/>
  <c r="BN4782" i="1" s="1"/>
  <c r="BK4784" i="1"/>
  <c r="BL4784" i="1" l="1"/>
  <c r="BM4783" i="1" s="1"/>
  <c r="BN4783" i="1" s="1"/>
  <c r="BK4785" i="1"/>
  <c r="BL4785" i="1" l="1"/>
  <c r="BM4784" i="1" s="1"/>
  <c r="BN4784" i="1" s="1"/>
  <c r="BK4786" i="1"/>
  <c r="BL4786" i="1" l="1"/>
  <c r="BM4785" i="1" s="1"/>
  <c r="BN4785" i="1" s="1"/>
  <c r="BK4787" i="1"/>
  <c r="BL4787" i="1" l="1"/>
  <c r="BM4786" i="1" s="1"/>
  <c r="BN4786" i="1" s="1"/>
  <c r="BK4788" i="1"/>
  <c r="BL4788" i="1" l="1"/>
  <c r="BM4787" i="1" s="1"/>
  <c r="BN4787" i="1" s="1"/>
  <c r="BK4789" i="1"/>
  <c r="BL4789" i="1" l="1"/>
  <c r="BM4788" i="1" s="1"/>
  <c r="BN4788" i="1" s="1"/>
  <c r="BK4790" i="1"/>
  <c r="BL4790" i="1" l="1"/>
  <c r="BM4789" i="1" s="1"/>
  <c r="BN4789" i="1" s="1"/>
  <c r="BK4791" i="1"/>
  <c r="BL4791" i="1" l="1"/>
  <c r="BM4790" i="1" s="1"/>
  <c r="BN4790" i="1" s="1"/>
  <c r="BK4792" i="1"/>
  <c r="BL4792" i="1" l="1"/>
  <c r="BM4791" i="1" s="1"/>
  <c r="BN4791" i="1" s="1"/>
  <c r="BK4793" i="1"/>
  <c r="BL4793" i="1" l="1"/>
  <c r="BM4792" i="1" s="1"/>
  <c r="BN4792" i="1" s="1"/>
  <c r="BK4794" i="1"/>
  <c r="BL4794" i="1" l="1"/>
  <c r="BM4793" i="1" s="1"/>
  <c r="BN4793" i="1" s="1"/>
  <c r="BK4795" i="1"/>
  <c r="BL4795" i="1" l="1"/>
  <c r="BM4794" i="1" s="1"/>
  <c r="BN4794" i="1" s="1"/>
  <c r="BK4796" i="1"/>
  <c r="BL4796" i="1" l="1"/>
  <c r="BM4795" i="1" s="1"/>
  <c r="BN4795" i="1" s="1"/>
  <c r="BK4797" i="1"/>
  <c r="BL4797" i="1" l="1"/>
  <c r="BM4796" i="1" s="1"/>
  <c r="BN4796" i="1" s="1"/>
  <c r="BK4798" i="1"/>
  <c r="BL4798" i="1" l="1"/>
  <c r="BM4797" i="1" s="1"/>
  <c r="BN4797" i="1" s="1"/>
  <c r="BK4799" i="1"/>
  <c r="BL4799" i="1" l="1"/>
  <c r="BM4798" i="1" s="1"/>
  <c r="BN4798" i="1" s="1"/>
  <c r="BK4800" i="1"/>
  <c r="BL4800" i="1" l="1"/>
  <c r="BM4799" i="1" s="1"/>
  <c r="BN4799" i="1" s="1"/>
  <c r="BK4801" i="1"/>
  <c r="BL4801" i="1" l="1"/>
  <c r="BM4800" i="1" s="1"/>
  <c r="BN4800" i="1" s="1"/>
  <c r="BK4802" i="1"/>
  <c r="BL4802" i="1" l="1"/>
  <c r="BM4801" i="1" s="1"/>
  <c r="BN4801" i="1" s="1"/>
  <c r="BK4803" i="1"/>
  <c r="BL4803" i="1" l="1"/>
  <c r="BM4802" i="1" s="1"/>
  <c r="BN4802" i="1" s="1"/>
  <c r="BK4804" i="1"/>
  <c r="BL4804" i="1" l="1"/>
  <c r="BM4803" i="1" s="1"/>
  <c r="BN4803" i="1" s="1"/>
  <c r="BK4805" i="1"/>
  <c r="BL4805" i="1" l="1"/>
  <c r="BM4804" i="1" s="1"/>
  <c r="BN4804" i="1" s="1"/>
  <c r="BK4806" i="1"/>
  <c r="BL4806" i="1" l="1"/>
  <c r="BM4805" i="1" s="1"/>
  <c r="BN4805" i="1" s="1"/>
  <c r="BK4807" i="1"/>
  <c r="BL4807" i="1" l="1"/>
  <c r="BM4806" i="1" s="1"/>
  <c r="BN4806" i="1" s="1"/>
  <c r="BK4808" i="1"/>
  <c r="BL4808" i="1" l="1"/>
  <c r="BM4807" i="1" s="1"/>
  <c r="BN4807" i="1" s="1"/>
  <c r="BK4809" i="1"/>
  <c r="BL4809" i="1" l="1"/>
  <c r="BM4808" i="1" s="1"/>
  <c r="BN4808" i="1" s="1"/>
  <c r="BK4810" i="1"/>
  <c r="BL4810" i="1" l="1"/>
  <c r="BM4809" i="1" s="1"/>
  <c r="BN4809" i="1" s="1"/>
  <c r="BK4811" i="1"/>
  <c r="BL4811" i="1" l="1"/>
  <c r="BM4810" i="1" s="1"/>
  <c r="BN4810" i="1" s="1"/>
  <c r="BK4812" i="1"/>
  <c r="BL4812" i="1" l="1"/>
  <c r="BM4811" i="1" s="1"/>
  <c r="BN4811" i="1" s="1"/>
  <c r="BK4813" i="1"/>
  <c r="BL4813" i="1" l="1"/>
  <c r="BM4812" i="1" s="1"/>
  <c r="BN4812" i="1" s="1"/>
  <c r="BK4814" i="1"/>
  <c r="BL4814" i="1" l="1"/>
  <c r="BM4813" i="1" s="1"/>
  <c r="BN4813" i="1" s="1"/>
  <c r="BK4815" i="1"/>
  <c r="BL4815" i="1" l="1"/>
  <c r="BM4814" i="1" s="1"/>
  <c r="BN4814" i="1" s="1"/>
  <c r="BK4816" i="1"/>
  <c r="BL4816" i="1" l="1"/>
  <c r="BM4815" i="1" s="1"/>
  <c r="BN4815" i="1" s="1"/>
  <c r="BK4817" i="1"/>
  <c r="BL4817" i="1" l="1"/>
  <c r="BM4816" i="1" s="1"/>
  <c r="BN4816" i="1" s="1"/>
  <c r="BK4818" i="1"/>
  <c r="BL4818" i="1" l="1"/>
  <c r="BM4817" i="1" s="1"/>
  <c r="BN4817" i="1" s="1"/>
  <c r="BK4819" i="1"/>
  <c r="BL4819" i="1" l="1"/>
  <c r="BM4818" i="1" s="1"/>
  <c r="BN4818" i="1" s="1"/>
  <c r="BK4820" i="1"/>
  <c r="BL4820" i="1" l="1"/>
  <c r="BM4819" i="1" s="1"/>
  <c r="BN4819" i="1" s="1"/>
  <c r="BK4821" i="1"/>
  <c r="BL4821" i="1" l="1"/>
  <c r="BM4820" i="1" s="1"/>
  <c r="BN4820" i="1" s="1"/>
  <c r="BK4822" i="1"/>
  <c r="BL4822" i="1" l="1"/>
  <c r="BM4821" i="1" s="1"/>
  <c r="BN4821" i="1" s="1"/>
  <c r="BK4823" i="1"/>
  <c r="BL4823" i="1" l="1"/>
  <c r="BM4822" i="1" s="1"/>
  <c r="BN4822" i="1" s="1"/>
  <c r="BK4824" i="1"/>
  <c r="BL4824" i="1" l="1"/>
  <c r="BM4823" i="1" s="1"/>
  <c r="BN4823" i="1" s="1"/>
  <c r="BK4825" i="1"/>
  <c r="BL4825" i="1" l="1"/>
  <c r="BM4824" i="1" s="1"/>
  <c r="BN4824" i="1" s="1"/>
  <c r="BK4826" i="1"/>
  <c r="BL4826" i="1" l="1"/>
  <c r="BM4825" i="1" s="1"/>
  <c r="BN4825" i="1" s="1"/>
  <c r="BK4827" i="1"/>
  <c r="BL4827" i="1" l="1"/>
  <c r="BM4826" i="1" s="1"/>
  <c r="BN4826" i="1" s="1"/>
  <c r="BK4828" i="1"/>
  <c r="BL4828" i="1" l="1"/>
  <c r="BM4827" i="1" s="1"/>
  <c r="BN4827" i="1" s="1"/>
  <c r="BK4829" i="1"/>
  <c r="BL4829" i="1" l="1"/>
  <c r="BM4828" i="1" s="1"/>
  <c r="BN4828" i="1" s="1"/>
  <c r="BK4830" i="1"/>
  <c r="BL4830" i="1" l="1"/>
  <c r="BM4829" i="1" s="1"/>
  <c r="BN4829" i="1" s="1"/>
  <c r="BK4831" i="1"/>
  <c r="BL4831" i="1" l="1"/>
  <c r="BM4830" i="1" s="1"/>
  <c r="BN4830" i="1" s="1"/>
  <c r="BK4832" i="1"/>
  <c r="BL4832" i="1" l="1"/>
  <c r="BM4831" i="1" s="1"/>
  <c r="BN4831" i="1" s="1"/>
  <c r="BK4833" i="1"/>
  <c r="BL4833" i="1" l="1"/>
  <c r="BM4832" i="1" s="1"/>
  <c r="BN4832" i="1" s="1"/>
  <c r="BK4834" i="1"/>
  <c r="BL4834" i="1" l="1"/>
  <c r="BM4833" i="1" s="1"/>
  <c r="BN4833" i="1" s="1"/>
  <c r="BK4835" i="1"/>
  <c r="BL4835" i="1" l="1"/>
  <c r="BM4834" i="1" s="1"/>
  <c r="BN4834" i="1" s="1"/>
  <c r="BK4836" i="1"/>
  <c r="BL4836" i="1" l="1"/>
  <c r="BM4835" i="1" s="1"/>
  <c r="BN4835" i="1" s="1"/>
  <c r="BK4837" i="1"/>
  <c r="BL4837" i="1" l="1"/>
  <c r="BM4836" i="1" s="1"/>
  <c r="BN4836" i="1" s="1"/>
  <c r="BK4838" i="1"/>
  <c r="BL4838" i="1" l="1"/>
  <c r="BM4837" i="1" s="1"/>
  <c r="BN4837" i="1" s="1"/>
  <c r="BK4839" i="1"/>
  <c r="BL4839" i="1" l="1"/>
  <c r="BM4838" i="1" s="1"/>
  <c r="BN4838" i="1" s="1"/>
  <c r="BK4840" i="1"/>
  <c r="BL4840" i="1" l="1"/>
  <c r="BM4839" i="1" s="1"/>
  <c r="BN4839" i="1" s="1"/>
  <c r="BK4841" i="1"/>
  <c r="BL4841" i="1" l="1"/>
  <c r="BM4840" i="1" s="1"/>
  <c r="BN4840" i="1" s="1"/>
  <c r="BK4842" i="1"/>
  <c r="BL4842" i="1" l="1"/>
  <c r="BM4841" i="1" s="1"/>
  <c r="BN4841" i="1" s="1"/>
  <c r="BK4843" i="1"/>
  <c r="BL4843" i="1" l="1"/>
  <c r="BM4842" i="1" s="1"/>
  <c r="BN4842" i="1" s="1"/>
  <c r="BK4844" i="1"/>
  <c r="BL4844" i="1" l="1"/>
  <c r="BM4843" i="1" s="1"/>
  <c r="BN4843" i="1" s="1"/>
  <c r="BK4845" i="1"/>
  <c r="BL4845" i="1" l="1"/>
  <c r="BM4844" i="1" s="1"/>
  <c r="BN4844" i="1" s="1"/>
  <c r="BK4846" i="1"/>
  <c r="BL4846" i="1" l="1"/>
  <c r="BM4845" i="1" s="1"/>
  <c r="BN4845" i="1" s="1"/>
  <c r="BK4847" i="1"/>
  <c r="BL4847" i="1" l="1"/>
  <c r="BM4846" i="1" s="1"/>
  <c r="BN4846" i="1" s="1"/>
  <c r="BK4848" i="1"/>
  <c r="BL4848" i="1" l="1"/>
  <c r="BM4847" i="1" s="1"/>
  <c r="BN4847" i="1" s="1"/>
  <c r="BK4849" i="1"/>
  <c r="BL4849" i="1" l="1"/>
  <c r="BM4848" i="1" s="1"/>
  <c r="BN4848" i="1" s="1"/>
  <c r="BK4850" i="1"/>
  <c r="BL4850" i="1" l="1"/>
  <c r="BM4849" i="1" s="1"/>
  <c r="BN4849" i="1" s="1"/>
  <c r="BK4851" i="1"/>
  <c r="BL4851" i="1" l="1"/>
  <c r="BM4850" i="1" s="1"/>
  <c r="BN4850" i="1" s="1"/>
  <c r="BK4852" i="1"/>
  <c r="BL4852" i="1" l="1"/>
  <c r="BM4851" i="1" s="1"/>
  <c r="BN4851" i="1" s="1"/>
  <c r="BK4853" i="1"/>
  <c r="BL4853" i="1" l="1"/>
  <c r="BM4852" i="1" s="1"/>
  <c r="BN4852" i="1" s="1"/>
  <c r="BK4854" i="1"/>
  <c r="BL4854" i="1" l="1"/>
  <c r="BM4853" i="1" s="1"/>
  <c r="BN4853" i="1" s="1"/>
  <c r="BK4855" i="1"/>
  <c r="BL4855" i="1" l="1"/>
  <c r="BM4854" i="1" s="1"/>
  <c r="BN4854" i="1" s="1"/>
  <c r="BK4856" i="1"/>
  <c r="BL4856" i="1" l="1"/>
  <c r="BM4855" i="1" s="1"/>
  <c r="BN4855" i="1" s="1"/>
  <c r="BK4857" i="1"/>
  <c r="BL4857" i="1" l="1"/>
  <c r="BM4856" i="1" s="1"/>
  <c r="BN4856" i="1" s="1"/>
  <c r="BK4858" i="1"/>
  <c r="BL4858" i="1" l="1"/>
  <c r="BM4857" i="1" s="1"/>
  <c r="BN4857" i="1" s="1"/>
  <c r="BK4859" i="1"/>
  <c r="BL4859" i="1" l="1"/>
  <c r="BM4858" i="1" s="1"/>
  <c r="BN4858" i="1" s="1"/>
  <c r="BK4860" i="1"/>
  <c r="BL4860" i="1" l="1"/>
  <c r="BM4859" i="1" s="1"/>
  <c r="BN4859" i="1" s="1"/>
  <c r="BK4861" i="1"/>
  <c r="BL4861" i="1" l="1"/>
  <c r="BM4860" i="1" s="1"/>
  <c r="BN4860" i="1" s="1"/>
  <c r="BK4862" i="1"/>
  <c r="BL4862" i="1" l="1"/>
  <c r="BM4861" i="1" s="1"/>
  <c r="BN4861" i="1" s="1"/>
  <c r="BK4863" i="1"/>
  <c r="BL4863" i="1" l="1"/>
  <c r="BM4862" i="1" s="1"/>
  <c r="BN4862" i="1" s="1"/>
  <c r="BK4864" i="1"/>
  <c r="BL4864" i="1" l="1"/>
  <c r="BM4863" i="1" s="1"/>
  <c r="BN4863" i="1" s="1"/>
  <c r="BK4865" i="1"/>
  <c r="BL4865" i="1" l="1"/>
  <c r="BM4864" i="1" s="1"/>
  <c r="BN4864" i="1" s="1"/>
  <c r="BK4866" i="1"/>
  <c r="BL4866" i="1" l="1"/>
  <c r="BM4865" i="1" s="1"/>
  <c r="BN4865" i="1" s="1"/>
  <c r="BK4867" i="1"/>
  <c r="BL4867" i="1" l="1"/>
  <c r="BM4866" i="1" s="1"/>
  <c r="BN4866" i="1" s="1"/>
  <c r="BK4868" i="1"/>
  <c r="BL4868" i="1" l="1"/>
  <c r="BM4867" i="1" s="1"/>
  <c r="BN4867" i="1" s="1"/>
  <c r="BK4869" i="1"/>
  <c r="BL4869" i="1" l="1"/>
  <c r="BM4868" i="1" s="1"/>
  <c r="BN4868" i="1" s="1"/>
  <c r="BK4870" i="1"/>
  <c r="BL4870" i="1" l="1"/>
  <c r="BM4869" i="1" s="1"/>
  <c r="BN4869" i="1" s="1"/>
  <c r="BK4871" i="1"/>
  <c r="BL4871" i="1" l="1"/>
  <c r="BM4870" i="1" s="1"/>
  <c r="BN4870" i="1" s="1"/>
  <c r="BK4872" i="1"/>
  <c r="BL4872" i="1" l="1"/>
  <c r="BM4871" i="1" s="1"/>
  <c r="BN4871" i="1" s="1"/>
  <c r="BK4873" i="1"/>
  <c r="BL4873" i="1" l="1"/>
  <c r="BM4872" i="1" s="1"/>
  <c r="BN4872" i="1" s="1"/>
  <c r="BK4874" i="1"/>
  <c r="BL4874" i="1" l="1"/>
  <c r="BM4873" i="1" s="1"/>
  <c r="BN4873" i="1" s="1"/>
  <c r="BK4875" i="1"/>
  <c r="BL4875" i="1" l="1"/>
  <c r="BM4874" i="1" s="1"/>
  <c r="BN4874" i="1" s="1"/>
  <c r="BK4876" i="1"/>
  <c r="BL4876" i="1" l="1"/>
  <c r="BM4875" i="1" s="1"/>
  <c r="BN4875" i="1" s="1"/>
  <c r="BK4877" i="1"/>
  <c r="BL4877" i="1" l="1"/>
  <c r="BM4876" i="1" s="1"/>
  <c r="BN4876" i="1" s="1"/>
  <c r="BK4878" i="1"/>
  <c r="BL4878" i="1" l="1"/>
  <c r="BM4877" i="1" s="1"/>
  <c r="BN4877" i="1" s="1"/>
  <c r="BK4879" i="1"/>
  <c r="BL4879" i="1" l="1"/>
  <c r="BM4878" i="1" s="1"/>
  <c r="BN4878" i="1" s="1"/>
  <c r="BK4880" i="1"/>
  <c r="BL4880" i="1" l="1"/>
  <c r="BM4879" i="1" s="1"/>
  <c r="BN4879" i="1" s="1"/>
  <c r="BK4881" i="1"/>
  <c r="BL4881" i="1" l="1"/>
  <c r="BM4880" i="1" s="1"/>
  <c r="BN4880" i="1" s="1"/>
  <c r="BK4882" i="1"/>
  <c r="BL4882" i="1" l="1"/>
  <c r="BM4881" i="1" s="1"/>
  <c r="BN4881" i="1" s="1"/>
  <c r="BK4883" i="1"/>
  <c r="BL4883" i="1" l="1"/>
  <c r="BM4882" i="1" s="1"/>
  <c r="BN4882" i="1" s="1"/>
  <c r="BK4884" i="1"/>
  <c r="BL4884" i="1" l="1"/>
  <c r="BM4883" i="1" s="1"/>
  <c r="BN4883" i="1" s="1"/>
  <c r="BK4885" i="1"/>
  <c r="BL4885" i="1" l="1"/>
  <c r="BM4884" i="1" s="1"/>
  <c r="BN4884" i="1" s="1"/>
  <c r="BK4886" i="1"/>
  <c r="BL4886" i="1" l="1"/>
  <c r="BM4885" i="1" s="1"/>
  <c r="BN4885" i="1" s="1"/>
  <c r="BK4887" i="1"/>
  <c r="BL4887" i="1" l="1"/>
  <c r="BM4886" i="1" s="1"/>
  <c r="BN4886" i="1" s="1"/>
  <c r="BK4888" i="1"/>
  <c r="BL4888" i="1" l="1"/>
  <c r="BM4887" i="1" s="1"/>
  <c r="BN4887" i="1" s="1"/>
  <c r="BK4889" i="1"/>
  <c r="BL4889" i="1" l="1"/>
  <c r="BM4888" i="1" s="1"/>
  <c r="BN4888" i="1" s="1"/>
  <c r="BK4890" i="1"/>
  <c r="BL4890" i="1" l="1"/>
  <c r="BM4889" i="1" s="1"/>
  <c r="BN4889" i="1" s="1"/>
  <c r="BK4891" i="1"/>
  <c r="BL4891" i="1" l="1"/>
  <c r="BM4890" i="1" s="1"/>
  <c r="BN4890" i="1" s="1"/>
  <c r="BK4892" i="1"/>
  <c r="BL4892" i="1" l="1"/>
  <c r="BM4891" i="1" s="1"/>
  <c r="BN4891" i="1" s="1"/>
  <c r="BK4893" i="1"/>
  <c r="BL4893" i="1" l="1"/>
  <c r="BM4892" i="1" s="1"/>
  <c r="BN4892" i="1" s="1"/>
  <c r="BK4894" i="1"/>
  <c r="BL4894" i="1" l="1"/>
  <c r="BM4893" i="1" s="1"/>
  <c r="BN4893" i="1" s="1"/>
  <c r="BK4895" i="1"/>
  <c r="BL4895" i="1" l="1"/>
  <c r="BM4894" i="1" s="1"/>
  <c r="BN4894" i="1" s="1"/>
  <c r="BK4896" i="1"/>
  <c r="BL4896" i="1" l="1"/>
  <c r="BM4895" i="1" s="1"/>
  <c r="BN4895" i="1" s="1"/>
  <c r="BK4897" i="1"/>
  <c r="BL4897" i="1" l="1"/>
  <c r="BM4896" i="1" s="1"/>
  <c r="BN4896" i="1" s="1"/>
  <c r="BK4898" i="1"/>
  <c r="BL4898" i="1" l="1"/>
  <c r="BM4897" i="1" s="1"/>
  <c r="BN4897" i="1" s="1"/>
  <c r="BK4899" i="1"/>
  <c r="BL4899" i="1" l="1"/>
  <c r="BM4898" i="1" s="1"/>
  <c r="BN4898" i="1" s="1"/>
  <c r="BK4900" i="1"/>
  <c r="BL4900" i="1" l="1"/>
  <c r="BM4899" i="1" s="1"/>
  <c r="BN4899" i="1" s="1"/>
  <c r="BK4901" i="1"/>
  <c r="BL4901" i="1" l="1"/>
  <c r="BM4900" i="1" s="1"/>
  <c r="BN4900" i="1" s="1"/>
  <c r="BK4902" i="1"/>
  <c r="BL4902" i="1" l="1"/>
  <c r="BM4901" i="1" s="1"/>
  <c r="BN4901" i="1" s="1"/>
  <c r="BK4903" i="1"/>
  <c r="BL4903" i="1" l="1"/>
  <c r="BM4902" i="1" s="1"/>
  <c r="BN4902" i="1" s="1"/>
  <c r="BK4904" i="1"/>
  <c r="BL4904" i="1" l="1"/>
  <c r="BM4903" i="1" s="1"/>
  <c r="BN4903" i="1" s="1"/>
  <c r="BK4905" i="1"/>
  <c r="BL4905" i="1" l="1"/>
  <c r="BM4904" i="1" s="1"/>
  <c r="BN4904" i="1" s="1"/>
  <c r="BK4906" i="1"/>
  <c r="BL4906" i="1" l="1"/>
  <c r="BM4905" i="1" s="1"/>
  <c r="BN4905" i="1" s="1"/>
  <c r="BK4907" i="1"/>
  <c r="BL4907" i="1" l="1"/>
  <c r="BM4906" i="1" s="1"/>
  <c r="BN4906" i="1" s="1"/>
  <c r="BK4908" i="1"/>
  <c r="BL4908" i="1" l="1"/>
  <c r="BM4907" i="1" s="1"/>
  <c r="BN4907" i="1" s="1"/>
  <c r="BK4909" i="1"/>
  <c r="BL4909" i="1" l="1"/>
  <c r="BM4908" i="1" s="1"/>
  <c r="BN4908" i="1" s="1"/>
  <c r="BK4910" i="1"/>
  <c r="BL4910" i="1" l="1"/>
  <c r="BM4909" i="1" s="1"/>
  <c r="BN4909" i="1" s="1"/>
  <c r="BK4911" i="1"/>
  <c r="BL4911" i="1" l="1"/>
  <c r="BM4910" i="1" s="1"/>
  <c r="BN4910" i="1" s="1"/>
  <c r="BK4912" i="1"/>
  <c r="BL4912" i="1" l="1"/>
  <c r="BM4911" i="1" s="1"/>
  <c r="BN4911" i="1" s="1"/>
  <c r="BK4913" i="1"/>
  <c r="BL4913" i="1" l="1"/>
  <c r="BM4912" i="1" s="1"/>
  <c r="BN4912" i="1" s="1"/>
  <c r="BK4914" i="1"/>
  <c r="BL4914" i="1" l="1"/>
  <c r="BM4913" i="1" s="1"/>
  <c r="BN4913" i="1" s="1"/>
  <c r="BK4915" i="1"/>
  <c r="BL4915" i="1" l="1"/>
  <c r="BM4914" i="1" s="1"/>
  <c r="BN4914" i="1" s="1"/>
  <c r="BK4916" i="1"/>
  <c r="BL4916" i="1" l="1"/>
  <c r="BM4915" i="1" s="1"/>
  <c r="BN4915" i="1" s="1"/>
  <c r="BK4917" i="1"/>
  <c r="BL4917" i="1" l="1"/>
  <c r="BM4916" i="1" s="1"/>
  <c r="BN4916" i="1" s="1"/>
  <c r="BK4918" i="1"/>
  <c r="BL4918" i="1" l="1"/>
  <c r="BM4917" i="1" s="1"/>
  <c r="BN4917" i="1" s="1"/>
  <c r="BK4919" i="1"/>
  <c r="BL4919" i="1" l="1"/>
  <c r="BM4918" i="1" s="1"/>
  <c r="BN4918" i="1" s="1"/>
  <c r="BK4920" i="1"/>
  <c r="BL4920" i="1" l="1"/>
  <c r="BM4919" i="1" s="1"/>
  <c r="BN4919" i="1" s="1"/>
  <c r="BK4921" i="1"/>
  <c r="BL4921" i="1" l="1"/>
  <c r="BM4920" i="1" s="1"/>
  <c r="BN4920" i="1" s="1"/>
  <c r="BK4922" i="1"/>
  <c r="BK4923" i="1" l="1"/>
  <c r="BL4922" i="1"/>
  <c r="BM4921" i="1" s="1"/>
  <c r="BN4921" i="1" s="1"/>
  <c r="BL4923" i="1" l="1"/>
  <c r="BK4924" i="1"/>
  <c r="BL4924" i="1" l="1"/>
  <c r="BM4923" i="1" s="1"/>
  <c r="BN4923" i="1" s="1"/>
  <c r="BK4925" i="1"/>
  <c r="BM4922" i="1"/>
  <c r="BN4922" i="1" s="1"/>
  <c r="BL4925" i="1" l="1"/>
  <c r="BM4924" i="1" s="1"/>
  <c r="BN4924" i="1" s="1"/>
  <c r="BK4926" i="1"/>
  <c r="BL4926" i="1" l="1"/>
  <c r="BM4925" i="1" s="1"/>
  <c r="BN4925" i="1" s="1"/>
  <c r="BK4927" i="1"/>
  <c r="BL4927" i="1" l="1"/>
  <c r="BM4926" i="1" s="1"/>
  <c r="BN4926" i="1" s="1"/>
  <c r="BK4928" i="1"/>
  <c r="BL4928" i="1" l="1"/>
  <c r="BM4927" i="1" s="1"/>
  <c r="BN4927" i="1" s="1"/>
  <c r="BK4929" i="1"/>
  <c r="BL4929" i="1" l="1"/>
  <c r="BM4928" i="1" s="1"/>
  <c r="BN4928" i="1" s="1"/>
  <c r="BK4930" i="1"/>
  <c r="BL4930" i="1" l="1"/>
  <c r="BM4929" i="1" s="1"/>
  <c r="BN4929" i="1" s="1"/>
  <c r="BK4931" i="1"/>
  <c r="BL4931" i="1" l="1"/>
  <c r="BM4930" i="1" s="1"/>
  <c r="BN4930" i="1" s="1"/>
  <c r="BK4932" i="1"/>
  <c r="BK4933" i="1" l="1"/>
  <c r="BL4932" i="1"/>
  <c r="BM4931" i="1" s="1"/>
  <c r="BN4931" i="1" s="1"/>
  <c r="BL4933" i="1" l="1"/>
  <c r="BK4934" i="1"/>
  <c r="BL4934" i="1" l="1"/>
  <c r="BM4933" i="1" s="1"/>
  <c r="BN4933" i="1" s="1"/>
  <c r="BK4935" i="1"/>
  <c r="BM4932" i="1"/>
  <c r="BN4932" i="1" s="1"/>
  <c r="BL4935" i="1" l="1"/>
  <c r="BM4934" i="1" s="1"/>
  <c r="BN4934" i="1" s="1"/>
  <c r="BK4936" i="1"/>
  <c r="BL4936" i="1" l="1"/>
  <c r="BM4935" i="1" s="1"/>
  <c r="BN4935" i="1" s="1"/>
  <c r="BK4937" i="1"/>
  <c r="BL4937" i="1" l="1"/>
  <c r="BM4936" i="1" s="1"/>
  <c r="BN4936" i="1" s="1"/>
  <c r="BK4938" i="1"/>
  <c r="BL4938" i="1" l="1"/>
  <c r="BM4937" i="1" s="1"/>
  <c r="BN4937" i="1" s="1"/>
  <c r="BK4939" i="1"/>
  <c r="BL4939" i="1" l="1"/>
  <c r="BM4938" i="1" s="1"/>
  <c r="BN4938" i="1" s="1"/>
  <c r="BK4940" i="1"/>
  <c r="BK4941" i="1" l="1"/>
  <c r="BL4940" i="1"/>
  <c r="BM4939" i="1" s="1"/>
  <c r="BN4939" i="1" s="1"/>
  <c r="BL4941" i="1" l="1"/>
  <c r="BK4942" i="1"/>
  <c r="BL4942" i="1" l="1"/>
  <c r="BM4941" i="1" s="1"/>
  <c r="BN4941" i="1" s="1"/>
  <c r="BK4943" i="1"/>
  <c r="BM4940" i="1"/>
  <c r="BN4940" i="1" s="1"/>
  <c r="BL4943" i="1" l="1"/>
  <c r="BM4942" i="1" s="1"/>
  <c r="BN4942" i="1" s="1"/>
  <c r="BK4944" i="1"/>
  <c r="BL4944" i="1" l="1"/>
  <c r="BM4943" i="1" s="1"/>
  <c r="BN4943" i="1" s="1"/>
  <c r="BK4945" i="1"/>
  <c r="BL4945" i="1" l="1"/>
  <c r="BM4944" i="1" s="1"/>
  <c r="BN4944" i="1" s="1"/>
  <c r="BK4946" i="1"/>
  <c r="BL4946" i="1" l="1"/>
  <c r="BM4945" i="1" s="1"/>
  <c r="BN4945" i="1" s="1"/>
  <c r="BK4947" i="1"/>
  <c r="BL4947" i="1" l="1"/>
  <c r="BM4946" i="1" s="1"/>
  <c r="BN4946" i="1" s="1"/>
  <c r="BK4948" i="1"/>
  <c r="BL4948" i="1" l="1"/>
  <c r="BM4947" i="1" s="1"/>
  <c r="BN4947" i="1" s="1"/>
  <c r="BK4949" i="1"/>
  <c r="BL4949" i="1" l="1"/>
  <c r="BM4948" i="1" s="1"/>
  <c r="BN4948" i="1" s="1"/>
  <c r="BK4950" i="1"/>
  <c r="BL4950" i="1" l="1"/>
  <c r="BM4949" i="1" s="1"/>
  <c r="BN4949" i="1" s="1"/>
  <c r="BK4951" i="1"/>
  <c r="BL4951" i="1" l="1"/>
  <c r="BM4950" i="1" s="1"/>
  <c r="BN4950" i="1" s="1"/>
  <c r="BK4952" i="1"/>
  <c r="BL4952" i="1" l="1"/>
  <c r="BM4951" i="1" s="1"/>
  <c r="BN4951" i="1" s="1"/>
  <c r="BK4953" i="1"/>
  <c r="BL4953" i="1" l="1"/>
  <c r="BM4952" i="1" s="1"/>
  <c r="BN4952" i="1" s="1"/>
  <c r="BK4954" i="1"/>
  <c r="BL4954" i="1" l="1"/>
  <c r="BM4953" i="1" s="1"/>
  <c r="BN4953" i="1" s="1"/>
  <c r="BK4955" i="1"/>
  <c r="BL4955" i="1" l="1"/>
  <c r="BM4954" i="1" s="1"/>
  <c r="BN4954" i="1" s="1"/>
  <c r="BK4956" i="1"/>
  <c r="BL4956" i="1" l="1"/>
  <c r="BM4955" i="1" s="1"/>
  <c r="BN4955" i="1" s="1"/>
  <c r="BK4957" i="1"/>
  <c r="BL4957" i="1" l="1"/>
  <c r="BM4956" i="1" s="1"/>
  <c r="BN4956" i="1" s="1"/>
  <c r="BK4958" i="1"/>
  <c r="BL4958" i="1" l="1"/>
  <c r="BM4957" i="1" s="1"/>
  <c r="BN4957" i="1" s="1"/>
  <c r="BK4959" i="1"/>
  <c r="BL4959" i="1" l="1"/>
  <c r="BM4958" i="1" s="1"/>
  <c r="BN4958" i="1" s="1"/>
  <c r="BK4960" i="1"/>
  <c r="BL4960" i="1" l="1"/>
  <c r="BM4959" i="1" s="1"/>
  <c r="BN4959" i="1" s="1"/>
  <c r="BK4961" i="1"/>
  <c r="BL4961" i="1" l="1"/>
  <c r="BM4960" i="1" s="1"/>
  <c r="BN4960" i="1" s="1"/>
  <c r="BK4962" i="1"/>
  <c r="BL4962" i="1" l="1"/>
  <c r="BM4961" i="1" s="1"/>
  <c r="BN4961" i="1" s="1"/>
  <c r="BK4963" i="1"/>
  <c r="BL4963" i="1" l="1"/>
  <c r="BM4962" i="1" s="1"/>
  <c r="BN4962" i="1" s="1"/>
  <c r="BK4964" i="1"/>
  <c r="BL4964" i="1" l="1"/>
  <c r="BM4963" i="1" s="1"/>
  <c r="BN4963" i="1" s="1"/>
  <c r="BK4965" i="1"/>
  <c r="BL4965" i="1" l="1"/>
  <c r="BM4964" i="1" s="1"/>
  <c r="BN4964" i="1" s="1"/>
  <c r="BK4966" i="1"/>
  <c r="BL4966" i="1" l="1"/>
  <c r="BM4965" i="1" s="1"/>
  <c r="BN4965" i="1" s="1"/>
  <c r="BK4967" i="1"/>
  <c r="BL4967" i="1" l="1"/>
  <c r="BM4966" i="1" s="1"/>
  <c r="BN4966" i="1" s="1"/>
  <c r="BK4968" i="1"/>
  <c r="BK4969" i="1" l="1"/>
  <c r="BL4968" i="1"/>
  <c r="BM4967" i="1" s="1"/>
  <c r="BN4967" i="1" s="1"/>
  <c r="BL4969" i="1" l="1"/>
  <c r="BK4970" i="1"/>
  <c r="BL4970" i="1" l="1"/>
  <c r="BM4969" i="1" s="1"/>
  <c r="BN4969" i="1" s="1"/>
  <c r="BK4971" i="1"/>
  <c r="BM4968" i="1"/>
  <c r="BN4968" i="1" s="1"/>
  <c r="BL4971" i="1" l="1"/>
  <c r="BM4970" i="1" s="1"/>
  <c r="BN4970" i="1" s="1"/>
  <c r="BK4972" i="1"/>
  <c r="BL4972" i="1" l="1"/>
  <c r="BM4971" i="1" s="1"/>
  <c r="BN4971" i="1" s="1"/>
  <c r="BK4973" i="1"/>
  <c r="BL4973" i="1" l="1"/>
  <c r="BM4972" i="1" s="1"/>
  <c r="BN4972" i="1" s="1"/>
  <c r="BK4974" i="1"/>
  <c r="BL4974" i="1" l="1"/>
  <c r="BM4973" i="1" s="1"/>
  <c r="BN4973" i="1" s="1"/>
  <c r="BK4975" i="1"/>
  <c r="BL4975" i="1" l="1"/>
  <c r="BM4974" i="1" s="1"/>
  <c r="BN4974" i="1" s="1"/>
  <c r="BK4976" i="1"/>
  <c r="BK4977" i="1" l="1"/>
  <c r="BL4976" i="1"/>
  <c r="BM4975" i="1" s="1"/>
  <c r="BN4975" i="1" s="1"/>
  <c r="BL4977" i="1" l="1"/>
  <c r="BM4976" i="1" s="1"/>
  <c r="BN4976" i="1" s="1"/>
  <c r="BK4978" i="1"/>
  <c r="BL4978" i="1" l="1"/>
  <c r="BM4977" i="1" s="1"/>
  <c r="BN4977" i="1" s="1"/>
  <c r="BK4979" i="1"/>
  <c r="BL4979" i="1" l="1"/>
  <c r="BM4978" i="1" s="1"/>
  <c r="BN4978" i="1" s="1"/>
  <c r="BK4980" i="1"/>
  <c r="BL4980" i="1" l="1"/>
  <c r="BM4979" i="1" s="1"/>
  <c r="BN4979" i="1" s="1"/>
  <c r="BK4981" i="1"/>
  <c r="BL4981" i="1" l="1"/>
  <c r="BM4980" i="1" s="1"/>
  <c r="BN4980" i="1" s="1"/>
  <c r="BK4982" i="1"/>
  <c r="BL4982" i="1" l="1"/>
  <c r="BM4981" i="1" s="1"/>
  <c r="BN4981" i="1" s="1"/>
  <c r="BK4983" i="1"/>
  <c r="BL4983" i="1" l="1"/>
  <c r="BM4982" i="1" s="1"/>
  <c r="BN4982" i="1" s="1"/>
  <c r="BK4984" i="1"/>
  <c r="BL4984" i="1" l="1"/>
  <c r="BM4983" i="1" s="1"/>
  <c r="BN4983" i="1" s="1"/>
  <c r="BK4985" i="1"/>
  <c r="BL4985" i="1" l="1"/>
  <c r="BM4984" i="1" s="1"/>
  <c r="BN4984" i="1" s="1"/>
  <c r="BK4986" i="1"/>
  <c r="BL4986" i="1" l="1"/>
  <c r="BM4985" i="1" s="1"/>
  <c r="BN4985" i="1" s="1"/>
  <c r="BK4987" i="1"/>
  <c r="BL4987" i="1" l="1"/>
  <c r="BM4986" i="1" s="1"/>
  <c r="BN4986" i="1" s="1"/>
  <c r="BK4988" i="1"/>
  <c r="BL4988" i="1" l="1"/>
  <c r="BM4987" i="1" s="1"/>
  <c r="BN4987" i="1" s="1"/>
  <c r="BK4989" i="1"/>
  <c r="BL4989" i="1" l="1"/>
  <c r="BM4988" i="1" s="1"/>
  <c r="BN4988" i="1" s="1"/>
  <c r="BK4990" i="1"/>
  <c r="BL4990" i="1" l="1"/>
  <c r="BM4989" i="1" s="1"/>
  <c r="BN4989" i="1" s="1"/>
  <c r="BK4991" i="1"/>
  <c r="BL4991" i="1" l="1"/>
  <c r="BM4990" i="1" s="1"/>
  <c r="BN4990" i="1" s="1"/>
  <c r="BK4992" i="1"/>
  <c r="BK4993" i="1" l="1"/>
  <c r="BL4992" i="1"/>
  <c r="BM4991" i="1" l="1"/>
  <c r="BN4991" i="1" s="1"/>
  <c r="BL4993" i="1"/>
  <c r="BK4994" i="1"/>
  <c r="BL4994" i="1" l="1"/>
  <c r="BM4993" i="1" s="1"/>
  <c r="BN4993" i="1" s="1"/>
  <c r="BK4995" i="1"/>
  <c r="BM4992" i="1"/>
  <c r="BN4992" i="1" s="1"/>
  <c r="BL4995" i="1" l="1"/>
  <c r="BM4994" i="1" s="1"/>
  <c r="BN4994" i="1" s="1"/>
  <c r="BK4996" i="1"/>
  <c r="BL4996" i="1" l="1"/>
  <c r="BM4995" i="1" s="1"/>
  <c r="BN4995" i="1" s="1"/>
  <c r="BK4997" i="1"/>
  <c r="BL4997" i="1" l="1"/>
  <c r="BM4996" i="1" s="1"/>
  <c r="BN4996" i="1" s="1"/>
  <c r="BK4998" i="1"/>
  <c r="BL4998" i="1" l="1"/>
  <c r="BM4997" i="1" s="1"/>
  <c r="BN4997" i="1" s="1"/>
  <c r="BK4999" i="1"/>
  <c r="BL4999" i="1" l="1"/>
  <c r="BM4998" i="1" s="1"/>
  <c r="BN4998" i="1" s="1"/>
  <c r="BK5000" i="1"/>
  <c r="BL5000" i="1" l="1"/>
  <c r="BM4999" i="1" s="1"/>
  <c r="BN4999" i="1" s="1"/>
  <c r="BK5001" i="1"/>
  <c r="BL5001" i="1" l="1"/>
  <c r="BM5000" i="1" s="1"/>
  <c r="BN5000" i="1" s="1"/>
  <c r="BK5002" i="1"/>
  <c r="BL5002" i="1" l="1"/>
  <c r="BM5001" i="1" s="1"/>
  <c r="BN5001" i="1" s="1"/>
  <c r="BK5003" i="1"/>
  <c r="BL5003" i="1" l="1"/>
  <c r="BM5002" i="1" s="1"/>
  <c r="BN5002" i="1" s="1"/>
  <c r="BK5004" i="1"/>
  <c r="BL5004" i="1" l="1"/>
  <c r="BM5003" i="1" s="1"/>
  <c r="BN5003" i="1" s="1"/>
  <c r="BK5005" i="1"/>
  <c r="BL5005" i="1" l="1"/>
  <c r="BM5004" i="1" s="1"/>
  <c r="BN5004" i="1" s="1"/>
  <c r="BK5006" i="1"/>
  <c r="BL5006" i="1" l="1"/>
  <c r="BM5005" i="1" s="1"/>
  <c r="BN5005" i="1" s="1"/>
  <c r="BK5007" i="1"/>
  <c r="BL5007" i="1" l="1"/>
  <c r="BM5006" i="1" s="1"/>
  <c r="BN5006" i="1" s="1"/>
  <c r="BK5008" i="1"/>
  <c r="BL5008" i="1" l="1"/>
  <c r="BM5007" i="1" s="1"/>
  <c r="BN5007" i="1" s="1"/>
  <c r="BK5009" i="1"/>
  <c r="BL5009" i="1" l="1"/>
  <c r="BM5008" i="1" s="1"/>
  <c r="BN5008" i="1" s="1"/>
  <c r="BK5010" i="1"/>
  <c r="BL5010" i="1" l="1"/>
  <c r="BM5009" i="1" s="1"/>
  <c r="BN5009" i="1" s="1"/>
  <c r="BK5011" i="1"/>
  <c r="BL5011" i="1" l="1"/>
  <c r="BM5010" i="1" s="1"/>
  <c r="BN5010" i="1" s="1"/>
  <c r="BK5012" i="1"/>
  <c r="BL5012" i="1" l="1"/>
  <c r="BM5011" i="1" s="1"/>
  <c r="BN5011" i="1" s="1"/>
  <c r="BK5013" i="1"/>
  <c r="BL5013" i="1" l="1"/>
  <c r="BM5012" i="1" s="1"/>
  <c r="BN5012" i="1" s="1"/>
  <c r="BK5014" i="1"/>
  <c r="BL5014" i="1" l="1"/>
  <c r="BM5013" i="1" s="1"/>
  <c r="BN5013" i="1" s="1"/>
  <c r="BK5015" i="1"/>
  <c r="BL5015" i="1" l="1"/>
  <c r="BM5014" i="1" s="1"/>
  <c r="BN5014" i="1" s="1"/>
  <c r="BK5016" i="1"/>
  <c r="BL5016" i="1" l="1"/>
  <c r="BM5015" i="1" s="1"/>
  <c r="BN5015" i="1" s="1"/>
  <c r="BK5017" i="1"/>
  <c r="BL5017" i="1" l="1"/>
  <c r="BM5016" i="1" s="1"/>
  <c r="BN5016" i="1" s="1"/>
  <c r="BK5018" i="1"/>
  <c r="BL5018" i="1" l="1"/>
  <c r="BM5017" i="1" s="1"/>
  <c r="BN5017" i="1" s="1"/>
  <c r="BK5019" i="1"/>
  <c r="BL5019" i="1" l="1"/>
  <c r="BM5018" i="1" s="1"/>
  <c r="BN5018" i="1" s="1"/>
  <c r="BK5020" i="1"/>
  <c r="BL5020" i="1" l="1"/>
  <c r="BM5019" i="1" s="1"/>
  <c r="BN5019" i="1" s="1"/>
  <c r="BK5021" i="1"/>
  <c r="BL5021" i="1" l="1"/>
  <c r="BM5020" i="1" s="1"/>
  <c r="BN5020" i="1" s="1"/>
  <c r="BK5022" i="1"/>
  <c r="BL5022" i="1" l="1"/>
  <c r="BM5021" i="1" s="1"/>
  <c r="BN5021" i="1" s="1"/>
  <c r="BK5023" i="1"/>
  <c r="BL5023" i="1" l="1"/>
  <c r="BM5022" i="1" s="1"/>
  <c r="BN5022" i="1" s="1"/>
  <c r="BK5024" i="1"/>
  <c r="BL5024" i="1" l="1"/>
  <c r="BM5023" i="1" s="1"/>
  <c r="BN5023" i="1" s="1"/>
  <c r="BK5025" i="1"/>
  <c r="BL5025" i="1" l="1"/>
  <c r="BM5024" i="1" s="1"/>
  <c r="BN5024" i="1" s="1"/>
  <c r="BK5026" i="1"/>
  <c r="BL5026" i="1" l="1"/>
  <c r="BM5025" i="1" s="1"/>
  <c r="BN5025" i="1" s="1"/>
  <c r="BK5027" i="1"/>
  <c r="BL5027" i="1" l="1"/>
  <c r="BM5026" i="1" s="1"/>
  <c r="BN5026" i="1" s="1"/>
  <c r="BK5028" i="1"/>
  <c r="BL5028" i="1" l="1"/>
  <c r="BM5027" i="1" s="1"/>
  <c r="BN5027" i="1" s="1"/>
  <c r="BK5029" i="1"/>
  <c r="BL5029" i="1" l="1"/>
  <c r="BM5028" i="1" s="1"/>
  <c r="BN5028" i="1" s="1"/>
  <c r="BK5030" i="1"/>
  <c r="BL5030" i="1" l="1"/>
  <c r="BM5029" i="1" s="1"/>
  <c r="BN5029" i="1" s="1"/>
  <c r="BK5031" i="1"/>
  <c r="BL5031" i="1" l="1"/>
  <c r="BM5030" i="1" s="1"/>
  <c r="BN5030" i="1" s="1"/>
  <c r="BK5032" i="1"/>
  <c r="BL5032" i="1" l="1"/>
  <c r="BM5031" i="1" s="1"/>
  <c r="BN5031" i="1" s="1"/>
  <c r="BK5033" i="1"/>
  <c r="BL5033" i="1" l="1"/>
  <c r="BM5032" i="1" s="1"/>
  <c r="BN5032" i="1" s="1"/>
  <c r="BK5034" i="1"/>
  <c r="BL5034" i="1" l="1"/>
  <c r="BM5033" i="1" s="1"/>
  <c r="BN5033" i="1" s="1"/>
  <c r="BK5035" i="1"/>
  <c r="BL5035" i="1" l="1"/>
  <c r="BM5034" i="1" s="1"/>
  <c r="BN5034" i="1" s="1"/>
  <c r="BK5036" i="1"/>
  <c r="BL5036" i="1" l="1"/>
  <c r="BM5035" i="1" s="1"/>
  <c r="BN5035" i="1" s="1"/>
  <c r="BK5037" i="1"/>
  <c r="BL5037" i="1" l="1"/>
  <c r="BM5036" i="1" s="1"/>
  <c r="BN5036" i="1" s="1"/>
  <c r="BK5038" i="1"/>
  <c r="BL5038" i="1" l="1"/>
  <c r="BM5037" i="1" s="1"/>
  <c r="BN5037" i="1" s="1"/>
  <c r="BK5039" i="1"/>
  <c r="BL5039" i="1" l="1"/>
  <c r="BM5038" i="1" s="1"/>
  <c r="BN5038" i="1" s="1"/>
  <c r="BK5040" i="1"/>
  <c r="BL5040" i="1" l="1"/>
  <c r="BM5039" i="1" s="1"/>
  <c r="BN5039" i="1" s="1"/>
  <c r="BK5041" i="1"/>
  <c r="BL5041" i="1" l="1"/>
  <c r="BM5040" i="1" s="1"/>
  <c r="BN5040" i="1" s="1"/>
  <c r="BK5042" i="1"/>
  <c r="BL5042" i="1" l="1"/>
  <c r="BM5041" i="1" s="1"/>
  <c r="BN5041" i="1" s="1"/>
  <c r="BK5043" i="1"/>
  <c r="BL5043" i="1" l="1"/>
  <c r="BM5042" i="1" s="1"/>
  <c r="BN5042" i="1" s="1"/>
  <c r="BK5044" i="1"/>
  <c r="BL5044" i="1" l="1"/>
  <c r="BM5043" i="1" s="1"/>
  <c r="BN5043" i="1" s="1"/>
  <c r="BK5045" i="1"/>
  <c r="BL5045" i="1" l="1"/>
  <c r="BM5044" i="1" s="1"/>
  <c r="BN5044" i="1" s="1"/>
  <c r="BK5046" i="1"/>
  <c r="BL5046" i="1" l="1"/>
  <c r="BM5045" i="1" s="1"/>
  <c r="BN5045" i="1" s="1"/>
  <c r="BK5047" i="1"/>
  <c r="BL5047" i="1" l="1"/>
  <c r="BM5046" i="1" s="1"/>
  <c r="BN5046" i="1" s="1"/>
  <c r="BK5048" i="1"/>
  <c r="BL5048" i="1" l="1"/>
  <c r="BM5047" i="1" s="1"/>
  <c r="BN5047" i="1" s="1"/>
  <c r="BK5049" i="1"/>
  <c r="BL5049" i="1" l="1"/>
  <c r="BM5048" i="1" s="1"/>
  <c r="BN5048" i="1" s="1"/>
  <c r="BK5050" i="1"/>
  <c r="BL5050" i="1" l="1"/>
  <c r="BM5049" i="1" s="1"/>
  <c r="BN5049" i="1" s="1"/>
  <c r="BK5051" i="1"/>
  <c r="BL5051" i="1" l="1"/>
  <c r="BM5050" i="1" s="1"/>
  <c r="BN5050" i="1" s="1"/>
  <c r="BK5052" i="1"/>
  <c r="BL5052" i="1" l="1"/>
  <c r="BM5051" i="1" s="1"/>
  <c r="BN5051" i="1" s="1"/>
  <c r="BK5053" i="1"/>
  <c r="BL5053" i="1" l="1"/>
  <c r="BM5052" i="1" s="1"/>
  <c r="BN5052" i="1" s="1"/>
  <c r="BK5054" i="1"/>
  <c r="BL5054" i="1" l="1"/>
  <c r="BM5053" i="1" s="1"/>
  <c r="BN5053" i="1" s="1"/>
  <c r="BK5055" i="1"/>
  <c r="BL5055" i="1" l="1"/>
  <c r="BM5054" i="1" s="1"/>
  <c r="BN5054" i="1" s="1"/>
  <c r="BK5056" i="1"/>
  <c r="BL5056" i="1" l="1"/>
  <c r="BM5055" i="1" s="1"/>
  <c r="BN5055" i="1" s="1"/>
  <c r="BK5057" i="1"/>
  <c r="BL5057" i="1" l="1"/>
  <c r="BM5056" i="1" s="1"/>
  <c r="BN5056" i="1" s="1"/>
  <c r="BK5058" i="1"/>
  <c r="BL5058" i="1" l="1"/>
  <c r="BM5057" i="1" s="1"/>
  <c r="BN5057" i="1" s="1"/>
  <c r="BK5059" i="1"/>
  <c r="BL5059" i="1" l="1"/>
  <c r="BM5058" i="1" s="1"/>
  <c r="BN5058" i="1" s="1"/>
  <c r="BK5060" i="1"/>
  <c r="BL5060" i="1" l="1"/>
  <c r="BM5059" i="1" s="1"/>
  <c r="BN5059" i="1" s="1"/>
  <c r="BK5061" i="1"/>
  <c r="BL5061" i="1" l="1"/>
  <c r="BM5060" i="1" s="1"/>
  <c r="BN5060" i="1" s="1"/>
  <c r="BK5062" i="1"/>
  <c r="BL5062" i="1" l="1"/>
  <c r="BM5061" i="1" s="1"/>
  <c r="BN5061" i="1" s="1"/>
  <c r="BK5063" i="1"/>
  <c r="BL5063" i="1" l="1"/>
  <c r="BM5062" i="1" s="1"/>
  <c r="BN5062" i="1" s="1"/>
  <c r="BK5064" i="1"/>
  <c r="BL5064" i="1" l="1"/>
  <c r="BM5063" i="1" s="1"/>
  <c r="BN5063" i="1" s="1"/>
  <c r="BK5065" i="1"/>
  <c r="BL5065" i="1" l="1"/>
  <c r="BM5064" i="1" s="1"/>
  <c r="BN5064" i="1" s="1"/>
  <c r="BK5066" i="1"/>
  <c r="BL5066" i="1" l="1"/>
  <c r="BM5065" i="1" s="1"/>
  <c r="BN5065" i="1" s="1"/>
  <c r="BK5067" i="1"/>
  <c r="BL5067" i="1" l="1"/>
  <c r="BM5066" i="1" s="1"/>
  <c r="BN5066" i="1" s="1"/>
  <c r="BK5068" i="1"/>
  <c r="BL5068" i="1" l="1"/>
  <c r="BM5067" i="1" s="1"/>
  <c r="BN5067" i="1" s="1"/>
  <c r="BK5069" i="1"/>
  <c r="BL5069" i="1" l="1"/>
  <c r="BM5068" i="1" s="1"/>
  <c r="BN5068" i="1" s="1"/>
  <c r="BK5070" i="1"/>
  <c r="BL5070" i="1" l="1"/>
  <c r="BM5069" i="1" s="1"/>
  <c r="BN5069" i="1" s="1"/>
  <c r="BK5071" i="1"/>
  <c r="BL5071" i="1" l="1"/>
  <c r="BM5070" i="1" s="1"/>
  <c r="BN5070" i="1" s="1"/>
  <c r="BK5072" i="1"/>
  <c r="BL5072" i="1" l="1"/>
  <c r="BM5071" i="1" s="1"/>
  <c r="BN5071" i="1" s="1"/>
  <c r="BK5073" i="1"/>
  <c r="BL5073" i="1" l="1"/>
  <c r="BM5072" i="1" s="1"/>
  <c r="BN5072" i="1" s="1"/>
  <c r="BK5074" i="1"/>
  <c r="BL5074" i="1" l="1"/>
  <c r="BM5073" i="1" s="1"/>
  <c r="BN5073" i="1" s="1"/>
  <c r="BK5075" i="1"/>
  <c r="BL5075" i="1" l="1"/>
  <c r="BM5074" i="1" s="1"/>
  <c r="BN5074" i="1" s="1"/>
  <c r="BK5076" i="1"/>
  <c r="BK5077" i="1" l="1"/>
  <c r="BL5076" i="1"/>
  <c r="BM5075" i="1" s="1"/>
  <c r="BN5075" i="1" s="1"/>
  <c r="BL5077" i="1" l="1"/>
  <c r="BK5078" i="1"/>
  <c r="BL5078" i="1" l="1"/>
  <c r="BM5077" i="1" s="1"/>
  <c r="BN5077" i="1" s="1"/>
  <c r="BK5079" i="1"/>
  <c r="BM5076" i="1"/>
  <c r="BN5076" i="1" s="1"/>
  <c r="BL5079" i="1" l="1"/>
  <c r="BM5078" i="1" s="1"/>
  <c r="BN5078" i="1" s="1"/>
  <c r="BK5080" i="1"/>
  <c r="BL5080" i="1" l="1"/>
  <c r="BM5079" i="1" s="1"/>
  <c r="BN5079" i="1" s="1"/>
  <c r="BK5081" i="1"/>
  <c r="BL5081" i="1" l="1"/>
  <c r="BM5080" i="1" s="1"/>
  <c r="BN5080" i="1" s="1"/>
  <c r="BK5082" i="1"/>
  <c r="BL5082" i="1" l="1"/>
  <c r="BM5081" i="1" s="1"/>
  <c r="BN5081" i="1" s="1"/>
  <c r="BK5083" i="1"/>
  <c r="BL5083" i="1" l="1"/>
  <c r="BM5082" i="1" s="1"/>
  <c r="BN5082" i="1" s="1"/>
  <c r="BK5084" i="1"/>
  <c r="BL5084" i="1" l="1"/>
  <c r="BM5083" i="1" s="1"/>
  <c r="BN5083" i="1" s="1"/>
  <c r="BK5085" i="1"/>
  <c r="BL5085" i="1" l="1"/>
  <c r="BM5084" i="1" s="1"/>
  <c r="BN5084" i="1" s="1"/>
  <c r="BK5086" i="1"/>
  <c r="BL5086" i="1" l="1"/>
  <c r="BM5085" i="1" s="1"/>
  <c r="BN5085" i="1" s="1"/>
  <c r="BK5087" i="1"/>
  <c r="BL5087" i="1" l="1"/>
  <c r="BM5086" i="1" s="1"/>
  <c r="BN5086" i="1" s="1"/>
  <c r="BK5088" i="1"/>
  <c r="BL5088" i="1" l="1"/>
  <c r="BM5087" i="1" s="1"/>
  <c r="BN5087" i="1" s="1"/>
  <c r="BK5089" i="1"/>
  <c r="BL5089" i="1" l="1"/>
  <c r="BM5088" i="1" s="1"/>
  <c r="BN5088" i="1" s="1"/>
  <c r="BK5090" i="1"/>
  <c r="BL5090" i="1" l="1"/>
  <c r="BM5089" i="1" s="1"/>
  <c r="BN5089" i="1" s="1"/>
  <c r="BK5091" i="1"/>
  <c r="BL5091" i="1" l="1"/>
  <c r="BM5090" i="1" s="1"/>
  <c r="BN5090" i="1" s="1"/>
  <c r="BK5092" i="1"/>
  <c r="BL5092" i="1" l="1"/>
  <c r="BM5091" i="1" s="1"/>
  <c r="BN5091" i="1" s="1"/>
  <c r="BK5093" i="1"/>
  <c r="BL5093" i="1" l="1"/>
  <c r="BM5092" i="1" s="1"/>
  <c r="BN5092" i="1" s="1"/>
  <c r="BK5094" i="1"/>
  <c r="BL5094" i="1" l="1"/>
  <c r="BM5093" i="1" s="1"/>
  <c r="BN5093" i="1" s="1"/>
  <c r="BK5095" i="1"/>
  <c r="BL5095" i="1" l="1"/>
  <c r="BM5094" i="1" s="1"/>
  <c r="BN5094" i="1" s="1"/>
  <c r="BK5096" i="1"/>
  <c r="BL5096" i="1" l="1"/>
  <c r="BM5095" i="1" s="1"/>
  <c r="BN5095" i="1" s="1"/>
  <c r="BK5097" i="1"/>
  <c r="BL5097" i="1" l="1"/>
  <c r="BM5096" i="1" s="1"/>
  <c r="BN5096" i="1" s="1"/>
  <c r="BK5098" i="1"/>
  <c r="BL5098" i="1" l="1"/>
  <c r="BM5097" i="1" s="1"/>
  <c r="BN5097" i="1" s="1"/>
  <c r="BK5099" i="1"/>
  <c r="BL5099" i="1" l="1"/>
  <c r="BM5098" i="1" s="1"/>
  <c r="BN5098" i="1" s="1"/>
  <c r="BK5100" i="1"/>
  <c r="BK5101" i="1" l="1"/>
  <c r="BL5100" i="1"/>
  <c r="BM5099" i="1" s="1"/>
  <c r="BN5099" i="1" s="1"/>
  <c r="BL5101" i="1" l="1"/>
  <c r="BK5102" i="1"/>
  <c r="BL5102" i="1" l="1"/>
  <c r="BM5101" i="1" s="1"/>
  <c r="BN5101" i="1" s="1"/>
  <c r="BK5103" i="1"/>
  <c r="BM5100" i="1"/>
  <c r="BN5100" i="1" s="1"/>
  <c r="BL5103" i="1" l="1"/>
  <c r="BM5102" i="1" s="1"/>
  <c r="BN5102" i="1" s="1"/>
  <c r="BK5104" i="1"/>
  <c r="BL5104" i="1" l="1"/>
  <c r="BM5103" i="1" s="1"/>
  <c r="BN5103" i="1" s="1"/>
  <c r="BK5105" i="1"/>
  <c r="BL5105" i="1" l="1"/>
  <c r="BM5104" i="1" s="1"/>
  <c r="BN5104" i="1" s="1"/>
  <c r="BK5106" i="1"/>
  <c r="BL5106" i="1" l="1"/>
  <c r="BM5105" i="1" s="1"/>
  <c r="BN5105" i="1" s="1"/>
  <c r="BK5107" i="1"/>
  <c r="BL5107" i="1" l="1"/>
  <c r="BM5106" i="1" s="1"/>
  <c r="BN5106" i="1" s="1"/>
  <c r="BK5108" i="1"/>
  <c r="BL5108" i="1" l="1"/>
  <c r="BM5107" i="1" s="1"/>
  <c r="BN5107" i="1" s="1"/>
  <c r="BK5109" i="1"/>
  <c r="BL5109" i="1" l="1"/>
  <c r="BM5108" i="1" s="1"/>
  <c r="BN5108" i="1" s="1"/>
  <c r="BK5110" i="1"/>
  <c r="BL5110" i="1" l="1"/>
  <c r="BM5109" i="1" s="1"/>
  <c r="BN5109" i="1" s="1"/>
  <c r="BK5111" i="1"/>
  <c r="BL5111" i="1" l="1"/>
  <c r="BM5110" i="1" s="1"/>
  <c r="BN5110" i="1" s="1"/>
  <c r="BK5112" i="1"/>
  <c r="BL5112" i="1" l="1"/>
  <c r="BM5111" i="1" s="1"/>
  <c r="BN5111" i="1" s="1"/>
  <c r="BK5113" i="1"/>
  <c r="BL5113" i="1" l="1"/>
  <c r="BM5112" i="1" s="1"/>
  <c r="BN5112" i="1" s="1"/>
  <c r="BK5114" i="1"/>
  <c r="BL5114" i="1" l="1"/>
  <c r="BM5113" i="1" s="1"/>
  <c r="BN5113" i="1" s="1"/>
  <c r="BK5115" i="1"/>
  <c r="BL5115" i="1" l="1"/>
  <c r="BM5114" i="1" s="1"/>
  <c r="BN5114" i="1" s="1"/>
  <c r="BK5116" i="1"/>
  <c r="BL5116" i="1" l="1"/>
  <c r="BM5115" i="1" s="1"/>
  <c r="BN5115" i="1" s="1"/>
  <c r="BK5117" i="1"/>
  <c r="BL5117" i="1" l="1"/>
  <c r="BM5116" i="1" s="1"/>
  <c r="BN5116" i="1" s="1"/>
  <c r="BK5118" i="1"/>
  <c r="BL5118" i="1" l="1"/>
  <c r="BM5117" i="1" s="1"/>
  <c r="BN5117" i="1" s="1"/>
  <c r="BK5119" i="1"/>
  <c r="BL5119" i="1" l="1"/>
  <c r="BM5118" i="1" s="1"/>
  <c r="BN5118" i="1" s="1"/>
  <c r="BK5120" i="1"/>
  <c r="BK5121" i="1" l="1"/>
  <c r="BL5120" i="1"/>
  <c r="BM5119" i="1" s="1"/>
  <c r="BN5119" i="1" s="1"/>
  <c r="BL5121" i="1" l="1"/>
  <c r="BK5122" i="1"/>
  <c r="BM5120" i="1" l="1"/>
  <c r="BN5120" i="1" s="1"/>
  <c r="BL5122" i="1"/>
  <c r="BK5123" i="1"/>
  <c r="BL5123" i="1" l="1"/>
  <c r="BM5122" i="1" s="1"/>
  <c r="BN5122" i="1" s="1"/>
  <c r="BK5124" i="1"/>
  <c r="BM5121" i="1"/>
  <c r="BN5121" i="1" s="1"/>
  <c r="BL5124" i="1" l="1"/>
  <c r="BM5123" i="1" s="1"/>
  <c r="BN5123" i="1" s="1"/>
  <c r="BK5125" i="1"/>
  <c r="BL5125" i="1" l="1"/>
  <c r="BM5124" i="1" s="1"/>
  <c r="BN5124" i="1" s="1"/>
  <c r="BK5126" i="1"/>
  <c r="BL5126" i="1" l="1"/>
  <c r="BM5125" i="1" s="1"/>
  <c r="BN5125" i="1" s="1"/>
  <c r="BK5127" i="1"/>
  <c r="BL5127" i="1" l="1"/>
  <c r="BM5126" i="1" s="1"/>
  <c r="BN5126" i="1" s="1"/>
  <c r="BK5128" i="1"/>
  <c r="BL5128" i="1" l="1"/>
  <c r="BM5127" i="1" s="1"/>
  <c r="BN5127" i="1" s="1"/>
  <c r="BK5129" i="1"/>
  <c r="BL5129" i="1" l="1"/>
  <c r="BM5128" i="1" s="1"/>
  <c r="BN5128" i="1" s="1"/>
  <c r="BK5130" i="1"/>
  <c r="BL5130" i="1" l="1"/>
  <c r="BM5129" i="1" s="1"/>
  <c r="BN5129" i="1" s="1"/>
  <c r="BK5131" i="1"/>
  <c r="BL5131" i="1" l="1"/>
  <c r="BM5130" i="1" s="1"/>
  <c r="BN5130" i="1" s="1"/>
  <c r="BK5132" i="1"/>
  <c r="BK5133" i="1" l="1"/>
  <c r="BL5132" i="1"/>
  <c r="BM5131" i="1" s="1"/>
  <c r="BN5131" i="1" s="1"/>
  <c r="BL5133" i="1" l="1"/>
  <c r="BK5134" i="1"/>
  <c r="BL5134" i="1" l="1"/>
  <c r="BM5133" i="1" s="1"/>
  <c r="BN5133" i="1" s="1"/>
  <c r="BK5135" i="1"/>
  <c r="BM5132" i="1"/>
  <c r="BN5132" i="1" s="1"/>
  <c r="BL5135" i="1" l="1"/>
  <c r="BM5134" i="1" s="1"/>
  <c r="BN5134" i="1" s="1"/>
  <c r="BK5136" i="1"/>
  <c r="BL5136" i="1" l="1"/>
  <c r="BM5135" i="1" s="1"/>
  <c r="BN5135" i="1" s="1"/>
  <c r="BK5137" i="1"/>
  <c r="BL5137" i="1" l="1"/>
  <c r="BM5136" i="1" s="1"/>
  <c r="BN5136" i="1" s="1"/>
  <c r="BK5138" i="1"/>
  <c r="BL5138" i="1" l="1"/>
  <c r="BM5137" i="1" s="1"/>
  <c r="BN5137" i="1" s="1"/>
  <c r="BK5139" i="1"/>
  <c r="BL5139" i="1" l="1"/>
  <c r="BM5138" i="1" s="1"/>
  <c r="BN5138" i="1" s="1"/>
  <c r="BK5140" i="1"/>
  <c r="BL5140" i="1" l="1"/>
  <c r="BM5139" i="1" s="1"/>
  <c r="BN5139" i="1" s="1"/>
  <c r="BK5141" i="1"/>
  <c r="BL5141" i="1" l="1"/>
  <c r="BM5140" i="1" s="1"/>
  <c r="BN5140" i="1" s="1"/>
  <c r="BK5142" i="1"/>
  <c r="BL5142" i="1" l="1"/>
  <c r="BM5141" i="1" s="1"/>
  <c r="BN5141" i="1" s="1"/>
  <c r="BK5143" i="1"/>
  <c r="BL5143" i="1" l="1"/>
  <c r="BM5142" i="1" s="1"/>
  <c r="BN5142" i="1" s="1"/>
  <c r="BK5144" i="1"/>
  <c r="BL5144" i="1" l="1"/>
  <c r="BM5143" i="1" s="1"/>
  <c r="BN5143" i="1" s="1"/>
  <c r="BK5145" i="1"/>
  <c r="BL5145" i="1" l="1"/>
  <c r="BM5144" i="1" s="1"/>
  <c r="BN5144" i="1" s="1"/>
  <c r="BK5146" i="1"/>
  <c r="BL5146" i="1" l="1"/>
  <c r="BM5145" i="1" s="1"/>
  <c r="BN5145" i="1" s="1"/>
  <c r="BK5147" i="1"/>
  <c r="BL5147" i="1" l="1"/>
  <c r="BM5146" i="1" s="1"/>
  <c r="BN5146" i="1" s="1"/>
  <c r="BK5148" i="1"/>
  <c r="BL5148" i="1" l="1"/>
  <c r="BM5147" i="1" s="1"/>
  <c r="BN5147" i="1" s="1"/>
  <c r="BK5149" i="1"/>
  <c r="BL5149" i="1" l="1"/>
  <c r="BM5148" i="1" s="1"/>
  <c r="BN5148" i="1" s="1"/>
  <c r="BK5150" i="1"/>
  <c r="BL5150" i="1" l="1"/>
  <c r="BM5149" i="1" s="1"/>
  <c r="BN5149" i="1" s="1"/>
  <c r="BK5151" i="1"/>
  <c r="BL5151" i="1" l="1"/>
  <c r="BM5150" i="1" s="1"/>
  <c r="BN5150" i="1" s="1"/>
  <c r="BK5152" i="1"/>
  <c r="BL5152" i="1" l="1"/>
  <c r="BM5151" i="1" s="1"/>
  <c r="BN5151" i="1" s="1"/>
  <c r="BK5153" i="1"/>
  <c r="BL5153" i="1" l="1"/>
  <c r="BM5152" i="1" s="1"/>
  <c r="BN5152" i="1" s="1"/>
  <c r="BK5154" i="1"/>
  <c r="BL5154" i="1" l="1"/>
  <c r="BM5153" i="1" s="1"/>
  <c r="BN5153" i="1" s="1"/>
  <c r="BK5155" i="1"/>
  <c r="BL5155" i="1" l="1"/>
  <c r="BM5154" i="1" s="1"/>
  <c r="BN5154" i="1" s="1"/>
  <c r="BK5156" i="1"/>
  <c r="BL5156" i="1" l="1"/>
  <c r="BM5155" i="1" s="1"/>
  <c r="BN5155" i="1" s="1"/>
  <c r="BK5157" i="1"/>
  <c r="BL5157" i="1" l="1"/>
  <c r="BM5156" i="1" s="1"/>
  <c r="BN5156" i="1" s="1"/>
  <c r="BK5158" i="1"/>
  <c r="BL5158" i="1" l="1"/>
  <c r="BM5157" i="1" s="1"/>
  <c r="BN5157" i="1" s="1"/>
  <c r="BK5159" i="1"/>
  <c r="BL5159" i="1" l="1"/>
  <c r="BM5158" i="1" s="1"/>
  <c r="BN5158" i="1" s="1"/>
  <c r="BK5160" i="1"/>
  <c r="BK5161" i="1" l="1"/>
  <c r="BL5160" i="1"/>
  <c r="BM5159" i="1" s="1"/>
  <c r="BN5159" i="1" s="1"/>
  <c r="BL5161" i="1" l="1"/>
  <c r="BK5162" i="1"/>
  <c r="BL5162" i="1" l="1"/>
  <c r="BM5161" i="1" s="1"/>
  <c r="BN5161" i="1" s="1"/>
  <c r="BK5163" i="1"/>
  <c r="BM5160" i="1"/>
  <c r="BN5160" i="1" s="1"/>
  <c r="BL5163" i="1" l="1"/>
  <c r="BM5162" i="1" s="1"/>
  <c r="BN5162" i="1" s="1"/>
  <c r="BK5164" i="1"/>
  <c r="BL5164" i="1" l="1"/>
  <c r="BM5163" i="1" s="1"/>
  <c r="BN5163" i="1" s="1"/>
  <c r="BK5165" i="1"/>
  <c r="BL5165" i="1" l="1"/>
  <c r="BM5164" i="1" s="1"/>
  <c r="BN5164" i="1" s="1"/>
  <c r="BK5166" i="1"/>
  <c r="BL5166" i="1" l="1"/>
  <c r="BM5165" i="1" s="1"/>
  <c r="BN5165" i="1" s="1"/>
  <c r="BK5167" i="1"/>
  <c r="BL5167" i="1" l="1"/>
  <c r="BM5166" i="1" s="1"/>
  <c r="BN5166" i="1" s="1"/>
  <c r="BK5168" i="1"/>
  <c r="BL5168" i="1" l="1"/>
  <c r="BM5167" i="1" s="1"/>
  <c r="BN5167" i="1" s="1"/>
  <c r="BK5169" i="1"/>
  <c r="BL5169" i="1" l="1"/>
  <c r="BM5168" i="1" s="1"/>
  <c r="BN5168" i="1" s="1"/>
  <c r="BK5170" i="1"/>
  <c r="BL5170" i="1" l="1"/>
  <c r="BM5169" i="1" s="1"/>
  <c r="BN5169" i="1" s="1"/>
  <c r="BK5171" i="1"/>
  <c r="BL5171" i="1" l="1"/>
  <c r="BM5170" i="1" s="1"/>
  <c r="BN5170" i="1" s="1"/>
  <c r="BK5172" i="1"/>
  <c r="BL5172" i="1" l="1"/>
  <c r="BM5171" i="1" s="1"/>
  <c r="BN5171" i="1" s="1"/>
  <c r="BK5173" i="1"/>
  <c r="BL5173" i="1" l="1"/>
  <c r="BM5172" i="1" s="1"/>
  <c r="BN5172" i="1" s="1"/>
  <c r="BK5174" i="1"/>
  <c r="BL5174" i="1" l="1"/>
  <c r="BM5173" i="1" s="1"/>
  <c r="BN5173" i="1" s="1"/>
  <c r="BK5175" i="1"/>
  <c r="BL5175" i="1" l="1"/>
  <c r="BM5174" i="1" s="1"/>
  <c r="BN5174" i="1" s="1"/>
  <c r="BK5176" i="1"/>
  <c r="BL5176" i="1" l="1"/>
  <c r="BM5175" i="1" s="1"/>
  <c r="BN5175" i="1" s="1"/>
  <c r="BK5177" i="1"/>
  <c r="BL5177" i="1" l="1"/>
  <c r="BM5176" i="1" s="1"/>
  <c r="BN5176" i="1" s="1"/>
  <c r="BK5178" i="1"/>
  <c r="BK5179" i="1" l="1"/>
  <c r="BL5178" i="1"/>
  <c r="BM5177" i="1" s="1"/>
  <c r="BN5177" i="1" s="1"/>
  <c r="BL5179" i="1" l="1"/>
  <c r="BK5180" i="1"/>
  <c r="BL5180" i="1" l="1"/>
  <c r="BM5179" i="1" s="1"/>
  <c r="BN5179" i="1" s="1"/>
  <c r="BK5181" i="1"/>
  <c r="BM5178" i="1"/>
  <c r="BN5178" i="1" s="1"/>
  <c r="BL5181" i="1" l="1"/>
  <c r="BM5180" i="1" s="1"/>
  <c r="BN5180" i="1" s="1"/>
  <c r="BK5182" i="1"/>
  <c r="BL5182" i="1" l="1"/>
  <c r="BM5181" i="1" s="1"/>
  <c r="BN5181" i="1" s="1"/>
  <c r="BK5183" i="1"/>
  <c r="BL5183" i="1" l="1"/>
  <c r="BM5182" i="1" s="1"/>
  <c r="BN5182" i="1" s="1"/>
  <c r="BK5184" i="1"/>
  <c r="BL5184" i="1" l="1"/>
  <c r="BM5183" i="1" s="1"/>
  <c r="BN5183" i="1" s="1"/>
  <c r="BK5185" i="1"/>
  <c r="BL5185" i="1" l="1"/>
  <c r="BM5184" i="1" s="1"/>
  <c r="BN5184" i="1" s="1"/>
  <c r="BK5186" i="1"/>
  <c r="BL5186" i="1" l="1"/>
  <c r="BM5185" i="1" s="1"/>
  <c r="BN5185" i="1" s="1"/>
  <c r="BK5187" i="1"/>
  <c r="BL5187" i="1" l="1"/>
  <c r="BM5186" i="1" s="1"/>
  <c r="BN5186" i="1" s="1"/>
  <c r="BK5188" i="1"/>
  <c r="BL5188" i="1" l="1"/>
  <c r="BM5187" i="1" s="1"/>
  <c r="BN5187" i="1" s="1"/>
  <c r="BK5189" i="1"/>
  <c r="BL5189" i="1" l="1"/>
  <c r="BM5188" i="1" s="1"/>
  <c r="BN5188" i="1" s="1"/>
  <c r="BK5190" i="1"/>
  <c r="BL5190" i="1" l="1"/>
  <c r="BM5189" i="1" s="1"/>
  <c r="BN5189" i="1" s="1"/>
  <c r="BK5191" i="1"/>
  <c r="BL5191" i="1" l="1"/>
  <c r="BM5190" i="1" s="1"/>
  <c r="BN5190" i="1" s="1"/>
  <c r="BK5192" i="1"/>
  <c r="BL5192" i="1" l="1"/>
  <c r="BM5191" i="1" s="1"/>
  <c r="BN5191" i="1" s="1"/>
  <c r="BK5193" i="1"/>
  <c r="BL5193" i="1" l="1"/>
  <c r="BM5192" i="1" s="1"/>
  <c r="BN5192" i="1" s="1"/>
  <c r="BK5194" i="1"/>
  <c r="BL5194" i="1" l="1"/>
  <c r="BM5193" i="1" s="1"/>
  <c r="BN5193" i="1" s="1"/>
  <c r="BK5195" i="1"/>
  <c r="BL5195" i="1" l="1"/>
  <c r="BM5194" i="1" s="1"/>
  <c r="BN5194" i="1" s="1"/>
  <c r="BK5196" i="1"/>
  <c r="BL5196" i="1" l="1"/>
  <c r="BM5195" i="1" s="1"/>
  <c r="BN5195" i="1" s="1"/>
  <c r="BK5197" i="1"/>
  <c r="BL5197" i="1" l="1"/>
  <c r="BM5196" i="1" s="1"/>
  <c r="BN5196" i="1" s="1"/>
  <c r="BK5198" i="1"/>
  <c r="BL5198" i="1" l="1"/>
  <c r="BM5197" i="1" s="1"/>
  <c r="BN5197" i="1" s="1"/>
  <c r="BK5199" i="1"/>
  <c r="BL5199" i="1" l="1"/>
  <c r="BM5198" i="1" s="1"/>
  <c r="BN5198" i="1" s="1"/>
  <c r="BK5200" i="1"/>
  <c r="BL5200" i="1" l="1"/>
  <c r="BM5199" i="1" s="1"/>
  <c r="BN5199" i="1" s="1"/>
  <c r="BK5201" i="1"/>
  <c r="BL5201" i="1" l="1"/>
  <c r="BM5200" i="1" s="1"/>
  <c r="BN5200" i="1" s="1"/>
  <c r="BK5202" i="1"/>
  <c r="BL5202" i="1" l="1"/>
  <c r="BM5201" i="1" s="1"/>
  <c r="BN5201" i="1" s="1"/>
  <c r="BK5203" i="1"/>
  <c r="BL5203" i="1" l="1"/>
  <c r="BM5202" i="1" s="1"/>
  <c r="BN5202" i="1" s="1"/>
  <c r="BK5204" i="1"/>
  <c r="BL5204" i="1" l="1"/>
  <c r="BM5203" i="1" s="1"/>
  <c r="BN5203" i="1" s="1"/>
  <c r="BK5205" i="1"/>
  <c r="BL5205" i="1" l="1"/>
  <c r="BM5204" i="1" s="1"/>
  <c r="BN5204" i="1" s="1"/>
  <c r="BK5206" i="1"/>
  <c r="BL5206" i="1" l="1"/>
  <c r="BM5205" i="1" s="1"/>
  <c r="BN5205" i="1" s="1"/>
  <c r="BK5207" i="1"/>
  <c r="BL5207" i="1" l="1"/>
  <c r="BM5206" i="1" s="1"/>
  <c r="BN5206" i="1" s="1"/>
  <c r="BK5208" i="1"/>
  <c r="BL5208" i="1" l="1"/>
  <c r="BM5207" i="1" s="1"/>
  <c r="BN5207" i="1" s="1"/>
  <c r="BK5209" i="1"/>
  <c r="BL5209" i="1" l="1"/>
  <c r="BM5208" i="1" s="1"/>
  <c r="BN5208" i="1" s="1"/>
  <c r="BK5210" i="1"/>
  <c r="BL5210" i="1" l="1"/>
  <c r="BM5209" i="1" s="1"/>
  <c r="BN5209" i="1" s="1"/>
  <c r="BK5211" i="1"/>
  <c r="BL5211" i="1" l="1"/>
  <c r="BM5210" i="1" s="1"/>
  <c r="BN5210" i="1" s="1"/>
  <c r="BK5212" i="1"/>
  <c r="BL5212" i="1" l="1"/>
  <c r="BM5211" i="1" s="1"/>
  <c r="BN5211" i="1" s="1"/>
  <c r="BK5213" i="1"/>
  <c r="BL5213" i="1" l="1"/>
  <c r="BM5212" i="1" s="1"/>
  <c r="BN5212" i="1" s="1"/>
  <c r="BK5214" i="1"/>
  <c r="BK5215" i="1" l="1"/>
  <c r="BL5214" i="1"/>
  <c r="BM5213" i="1" s="1"/>
  <c r="BN5213" i="1" s="1"/>
  <c r="BL5215" i="1" l="1"/>
  <c r="BK5216" i="1"/>
  <c r="BL5216" i="1" l="1"/>
  <c r="BM5215" i="1" s="1"/>
  <c r="BN5215" i="1" s="1"/>
  <c r="BK5217" i="1"/>
  <c r="BM5214" i="1"/>
  <c r="BN5214" i="1" s="1"/>
  <c r="BL5217" i="1" l="1"/>
  <c r="BM5216" i="1" s="1"/>
  <c r="BN5216" i="1" s="1"/>
  <c r="BK5218" i="1"/>
  <c r="BL5218" i="1" l="1"/>
  <c r="BM5217" i="1" s="1"/>
  <c r="BN5217" i="1" s="1"/>
  <c r="BK5219" i="1"/>
  <c r="BL5219" i="1" l="1"/>
  <c r="BM5218" i="1" s="1"/>
  <c r="BN5218" i="1" s="1"/>
  <c r="BK5220" i="1"/>
  <c r="BL5220" i="1" l="1"/>
  <c r="BM5219" i="1" s="1"/>
  <c r="BN5219" i="1" s="1"/>
  <c r="BK5221" i="1"/>
  <c r="BL5221" i="1" l="1"/>
  <c r="BM5220" i="1" s="1"/>
  <c r="BN5220" i="1" s="1"/>
  <c r="BK5222" i="1"/>
  <c r="BL5222" i="1" l="1"/>
  <c r="BM5221" i="1" s="1"/>
  <c r="BN5221" i="1" s="1"/>
  <c r="BK5223" i="1"/>
  <c r="BL5223" i="1" l="1"/>
  <c r="BM5222" i="1" s="1"/>
  <c r="BN5222" i="1" s="1"/>
  <c r="BK5224" i="1"/>
  <c r="BL5224" i="1" l="1"/>
  <c r="BM5223" i="1" s="1"/>
  <c r="BN5223" i="1" s="1"/>
  <c r="BK5225" i="1"/>
  <c r="BL5225" i="1" l="1"/>
  <c r="BM5224" i="1" s="1"/>
  <c r="BN5224" i="1" s="1"/>
  <c r="BK5226" i="1"/>
  <c r="BL5226" i="1" l="1"/>
  <c r="BM5225" i="1" s="1"/>
  <c r="BN5225" i="1" s="1"/>
  <c r="BK5227" i="1"/>
  <c r="BL5227" i="1" l="1"/>
  <c r="BM5226" i="1" s="1"/>
  <c r="BN5226" i="1" s="1"/>
  <c r="BK5228" i="1"/>
  <c r="BL5228" i="1" l="1"/>
  <c r="BM5227" i="1" s="1"/>
  <c r="BN5227" i="1" s="1"/>
  <c r="BK5229" i="1"/>
  <c r="BL5229" i="1" l="1"/>
  <c r="BM5228" i="1" s="1"/>
  <c r="BN5228" i="1" s="1"/>
  <c r="BK5230" i="1"/>
  <c r="BL5230" i="1" l="1"/>
  <c r="BM5229" i="1" s="1"/>
  <c r="BN5229" i="1" s="1"/>
  <c r="BK5231" i="1"/>
  <c r="BL5231" i="1" l="1"/>
  <c r="BM5230" i="1" s="1"/>
  <c r="BN5230" i="1" s="1"/>
  <c r="BK5232" i="1"/>
  <c r="BK5233" i="1" l="1"/>
  <c r="BL5232" i="1"/>
  <c r="BM5231" i="1" s="1"/>
  <c r="BN5231" i="1" s="1"/>
  <c r="BL5233" i="1" l="1"/>
  <c r="BK5234" i="1"/>
  <c r="BL5234" i="1" l="1"/>
  <c r="BM5233" i="1" s="1"/>
  <c r="BN5233" i="1" s="1"/>
  <c r="BK5235" i="1"/>
  <c r="BM5232" i="1"/>
  <c r="BN5232" i="1" s="1"/>
  <c r="BL5235" i="1" l="1"/>
  <c r="BM5234" i="1" s="1"/>
  <c r="BN5234" i="1" s="1"/>
  <c r="BK5236" i="1"/>
  <c r="BL5236" i="1" l="1"/>
  <c r="BM5235" i="1" s="1"/>
  <c r="BN5235" i="1" s="1"/>
  <c r="BK5237" i="1"/>
  <c r="BL5237" i="1" l="1"/>
  <c r="BM5236" i="1" s="1"/>
  <c r="BN5236" i="1" s="1"/>
  <c r="BK5238" i="1"/>
  <c r="BL5238" i="1" l="1"/>
  <c r="BM5237" i="1" s="1"/>
  <c r="BN5237" i="1" s="1"/>
  <c r="BK5239" i="1"/>
  <c r="BL5239" i="1" l="1"/>
  <c r="BM5238" i="1" s="1"/>
  <c r="BN5238" i="1" s="1"/>
  <c r="BK5240" i="1"/>
  <c r="BL5240" i="1" l="1"/>
  <c r="BM5239" i="1" s="1"/>
  <c r="BN5239" i="1" s="1"/>
  <c r="BK5241" i="1"/>
  <c r="BL5241" i="1" l="1"/>
  <c r="BM5240" i="1" s="1"/>
  <c r="BN5240" i="1" s="1"/>
  <c r="BK5242" i="1"/>
  <c r="BL5242" i="1" l="1"/>
  <c r="BM5241" i="1" s="1"/>
  <c r="BN5241" i="1" s="1"/>
  <c r="BK5243" i="1"/>
  <c r="BL5243" i="1" l="1"/>
  <c r="BM5242" i="1" s="1"/>
  <c r="BN5242" i="1" s="1"/>
  <c r="BK5244" i="1"/>
  <c r="BK5245" i="1" l="1"/>
  <c r="BL5244" i="1"/>
  <c r="BM5243" i="1" s="1"/>
  <c r="BN5243" i="1" s="1"/>
  <c r="BL5245" i="1" l="1"/>
  <c r="BK5246" i="1"/>
  <c r="BL5246" i="1" l="1"/>
  <c r="BM5245" i="1" s="1"/>
  <c r="BN5245" i="1" s="1"/>
  <c r="BK5247" i="1"/>
  <c r="BM5244" i="1"/>
  <c r="BN5244" i="1" s="1"/>
  <c r="BL5247" i="1" l="1"/>
  <c r="BM5246" i="1" s="1"/>
  <c r="BN5246" i="1" s="1"/>
  <c r="BK5248" i="1"/>
  <c r="BL5248" i="1" l="1"/>
  <c r="BM5247" i="1" s="1"/>
  <c r="BN5247" i="1" s="1"/>
  <c r="BK5249" i="1"/>
  <c r="BL5249" i="1" l="1"/>
  <c r="BM5248" i="1" s="1"/>
  <c r="BN5248" i="1" s="1"/>
  <c r="BK5250" i="1"/>
  <c r="BL5250" i="1" l="1"/>
  <c r="BM5249" i="1" s="1"/>
  <c r="BN5249" i="1" s="1"/>
  <c r="BK5251" i="1"/>
  <c r="BL5251" i="1" l="1"/>
  <c r="BM5250" i="1" s="1"/>
  <c r="BN5250" i="1" s="1"/>
  <c r="BK5252" i="1"/>
  <c r="BL5252" i="1" l="1"/>
  <c r="BM5251" i="1" s="1"/>
  <c r="BN5251" i="1" s="1"/>
  <c r="BK5253" i="1"/>
  <c r="BL5253" i="1" l="1"/>
  <c r="BM5252" i="1" s="1"/>
  <c r="BN5252" i="1" s="1"/>
  <c r="BK5254" i="1"/>
  <c r="BL5254" i="1" l="1"/>
  <c r="BM5253" i="1" s="1"/>
  <c r="BN5253" i="1" s="1"/>
  <c r="BK5255" i="1"/>
  <c r="BL5255" i="1" l="1"/>
  <c r="BM5254" i="1" s="1"/>
  <c r="BN5254" i="1" s="1"/>
  <c r="BK5256" i="1"/>
  <c r="BL5256" i="1" l="1"/>
  <c r="BM5255" i="1" s="1"/>
  <c r="BN5255" i="1" s="1"/>
  <c r="BK5257" i="1"/>
  <c r="BL5257" i="1" l="1"/>
  <c r="BM5256" i="1" s="1"/>
  <c r="BN5256" i="1" s="1"/>
  <c r="BK5258" i="1"/>
  <c r="BL5258" i="1" l="1"/>
  <c r="BM5257" i="1" s="1"/>
  <c r="BN5257" i="1" s="1"/>
  <c r="BK5259" i="1"/>
  <c r="BL5259" i="1" l="1"/>
  <c r="BM5258" i="1" s="1"/>
  <c r="BN5258" i="1" s="1"/>
  <c r="BK5260" i="1"/>
  <c r="BL5260" i="1" l="1"/>
  <c r="BM5259" i="1" s="1"/>
  <c r="BN5259" i="1" s="1"/>
  <c r="BK5261" i="1"/>
  <c r="BK5262" i="1" l="1"/>
  <c r="BL5261" i="1"/>
  <c r="BM5260" i="1" s="1"/>
  <c r="BN5260" i="1" s="1"/>
  <c r="BL5262" i="1" l="1"/>
  <c r="BK5263" i="1"/>
  <c r="BL5263" i="1" l="1"/>
  <c r="BM5262" i="1" s="1"/>
  <c r="BN5262" i="1" s="1"/>
  <c r="BK5264" i="1"/>
  <c r="BM5261" i="1"/>
  <c r="BN5261" i="1" s="1"/>
  <c r="BL5264" i="1" l="1"/>
  <c r="BM5263" i="1" s="1"/>
  <c r="BN5263" i="1" s="1"/>
  <c r="BK5265" i="1"/>
  <c r="BL5265" i="1" l="1"/>
  <c r="BM5264" i="1" s="1"/>
  <c r="BN5264" i="1" s="1"/>
  <c r="BK5266" i="1"/>
  <c r="BL5266" i="1" l="1"/>
  <c r="BM5265" i="1" s="1"/>
  <c r="BN5265" i="1" s="1"/>
  <c r="BK5267" i="1"/>
  <c r="BL5267" i="1" l="1"/>
  <c r="BM5266" i="1" s="1"/>
  <c r="BN5266" i="1" s="1"/>
  <c r="BK5268" i="1"/>
  <c r="BL5268" i="1" l="1"/>
  <c r="BM5267" i="1" s="1"/>
  <c r="BN5267" i="1" s="1"/>
  <c r="BK5269" i="1"/>
  <c r="BL5269" i="1" l="1"/>
  <c r="BM5268" i="1" s="1"/>
  <c r="BN5268" i="1" s="1"/>
  <c r="BK5270" i="1"/>
  <c r="BL5270" i="1" l="1"/>
  <c r="BM5269" i="1" s="1"/>
  <c r="BN5269" i="1" s="1"/>
  <c r="BK5271" i="1"/>
  <c r="BL5271" i="1" l="1"/>
  <c r="BM5270" i="1" s="1"/>
  <c r="BN5270" i="1" s="1"/>
  <c r="BK5272" i="1"/>
  <c r="BL5272" i="1" l="1"/>
  <c r="BM5271" i="1" s="1"/>
  <c r="BN5271" i="1" s="1"/>
  <c r="BK5273" i="1"/>
  <c r="BL5273" i="1" l="1"/>
  <c r="BM5272" i="1" s="1"/>
  <c r="BN5272" i="1" s="1"/>
  <c r="BK5274" i="1"/>
  <c r="BL5274" i="1" l="1"/>
  <c r="BM5273" i="1" s="1"/>
  <c r="BN5273" i="1" s="1"/>
  <c r="BK5275" i="1"/>
  <c r="BL5275" i="1" l="1"/>
  <c r="BM5274" i="1" s="1"/>
  <c r="BN5274" i="1" s="1"/>
  <c r="BK5276" i="1"/>
  <c r="BL5276" i="1" l="1"/>
  <c r="BM5275" i="1" s="1"/>
  <c r="BN5275" i="1" s="1"/>
  <c r="BK5277" i="1"/>
  <c r="BL5277" i="1" l="1"/>
  <c r="BM5276" i="1" s="1"/>
  <c r="BN5276" i="1" s="1"/>
  <c r="BK5278" i="1"/>
  <c r="BL5278" i="1" l="1"/>
  <c r="BM5277" i="1" s="1"/>
  <c r="BN5277" i="1" s="1"/>
  <c r="BK5279" i="1"/>
  <c r="BL5279" i="1" l="1"/>
  <c r="BM5278" i="1" s="1"/>
  <c r="BN5278" i="1" s="1"/>
  <c r="BK5280" i="1"/>
  <c r="BL5280" i="1" l="1"/>
  <c r="BM5279" i="1" s="1"/>
  <c r="BN5279" i="1" s="1"/>
  <c r="BK5281" i="1"/>
  <c r="BL5281" i="1" l="1"/>
  <c r="BM5280" i="1" s="1"/>
  <c r="BN5280" i="1" s="1"/>
  <c r="BK5282" i="1"/>
  <c r="BL5282" i="1" l="1"/>
  <c r="BM5281" i="1" s="1"/>
  <c r="BN5281" i="1" s="1"/>
  <c r="BK5283" i="1"/>
  <c r="BL5283" i="1" l="1"/>
  <c r="BM5282" i="1" s="1"/>
  <c r="BN5282" i="1" s="1"/>
  <c r="BK5284" i="1"/>
  <c r="BL5284" i="1" l="1"/>
  <c r="BM5283" i="1" s="1"/>
  <c r="BN5283" i="1" s="1"/>
  <c r="BK5285" i="1"/>
  <c r="BL5285" i="1" l="1"/>
  <c r="BM5284" i="1" s="1"/>
  <c r="BN5284" i="1" s="1"/>
  <c r="BK5286" i="1"/>
  <c r="BL5286" i="1" l="1"/>
  <c r="BM5285" i="1" s="1"/>
  <c r="BN5285" i="1" s="1"/>
  <c r="BK5287" i="1"/>
  <c r="BL5287" i="1" l="1"/>
  <c r="BM5286" i="1" s="1"/>
  <c r="BN5286" i="1" s="1"/>
  <c r="BK5288" i="1"/>
  <c r="BL5288" i="1" l="1"/>
  <c r="BM5287" i="1" s="1"/>
  <c r="BN5287" i="1" s="1"/>
  <c r="BK5289" i="1"/>
  <c r="BL5289" i="1" l="1"/>
  <c r="BM5288" i="1" s="1"/>
  <c r="BN5288" i="1" s="1"/>
  <c r="BK5290" i="1"/>
  <c r="BL5290" i="1" l="1"/>
  <c r="BM5289" i="1" s="1"/>
  <c r="BN5289" i="1" s="1"/>
  <c r="BK5291" i="1"/>
  <c r="BL5291" i="1" l="1"/>
  <c r="BM5290" i="1" s="1"/>
  <c r="BN5290" i="1" s="1"/>
  <c r="BK5292" i="1"/>
  <c r="BL5292" i="1" l="1"/>
  <c r="BM5291" i="1" s="1"/>
  <c r="BN5291" i="1" s="1"/>
  <c r="BK5293" i="1"/>
  <c r="BL5293" i="1" l="1"/>
  <c r="BM5292" i="1" s="1"/>
  <c r="BN5292" i="1" s="1"/>
  <c r="BK5294" i="1"/>
  <c r="BL5294" i="1" l="1"/>
  <c r="BM5293" i="1" s="1"/>
  <c r="BN5293" i="1" s="1"/>
  <c r="BK5295" i="1"/>
  <c r="BL5295" i="1" l="1"/>
  <c r="BM5294" i="1" s="1"/>
  <c r="BN5294" i="1" s="1"/>
  <c r="BK5296" i="1"/>
  <c r="BK5297" i="1" l="1"/>
  <c r="BL5296" i="1"/>
  <c r="BM5295" i="1" s="1"/>
  <c r="BN5295" i="1" s="1"/>
  <c r="BL5297" i="1" l="1"/>
  <c r="BK5298" i="1"/>
  <c r="BL5298" i="1" l="1"/>
  <c r="BM5297" i="1" s="1"/>
  <c r="BN5297" i="1" s="1"/>
  <c r="BK5299" i="1"/>
  <c r="BM5296" i="1"/>
  <c r="BN5296" i="1" s="1"/>
  <c r="BL5299" i="1" l="1"/>
  <c r="BM5298" i="1" s="1"/>
  <c r="BN5298" i="1" s="1"/>
  <c r="BK5300" i="1"/>
  <c r="BL5300" i="1" l="1"/>
  <c r="BM5299" i="1" s="1"/>
  <c r="BN5299" i="1" s="1"/>
  <c r="BK5301" i="1"/>
  <c r="BL5301" i="1" l="1"/>
  <c r="BM5300" i="1" s="1"/>
  <c r="BN5300" i="1" s="1"/>
  <c r="BK5302" i="1"/>
  <c r="BL5302" i="1" l="1"/>
  <c r="BM5301" i="1" s="1"/>
  <c r="BN5301" i="1" s="1"/>
  <c r="BK5303" i="1"/>
  <c r="BL5303" i="1" l="1"/>
  <c r="BM5302" i="1" s="1"/>
  <c r="BN5302" i="1" s="1"/>
  <c r="BK5304" i="1"/>
  <c r="BL5304" i="1" l="1"/>
  <c r="BM5303" i="1" s="1"/>
  <c r="BN5303" i="1" s="1"/>
  <c r="BK5305" i="1"/>
  <c r="BL5305" i="1" l="1"/>
  <c r="BM5304" i="1" s="1"/>
  <c r="BN5304" i="1" s="1"/>
  <c r="BK5306" i="1"/>
  <c r="BL5306" i="1" l="1"/>
  <c r="BM5305" i="1" s="1"/>
  <c r="BN5305" i="1" s="1"/>
  <c r="BK5307" i="1"/>
  <c r="BL5307" i="1" l="1"/>
  <c r="BM5306" i="1" s="1"/>
  <c r="BN5306" i="1" s="1"/>
  <c r="BK5308" i="1"/>
  <c r="BL5308" i="1" l="1"/>
  <c r="BM5307" i="1" s="1"/>
  <c r="BN5307" i="1" s="1"/>
  <c r="BK5309" i="1"/>
  <c r="BL5309" i="1" l="1"/>
  <c r="BM5308" i="1" s="1"/>
  <c r="BN5308" i="1" s="1"/>
  <c r="BK5310" i="1"/>
  <c r="BL5310" i="1" l="1"/>
  <c r="BM5309" i="1" s="1"/>
  <c r="BN5309" i="1" s="1"/>
  <c r="BK5311" i="1"/>
  <c r="BL5311" i="1" l="1"/>
  <c r="BM5310" i="1" s="1"/>
  <c r="BN5310" i="1" s="1"/>
  <c r="BK5312" i="1"/>
  <c r="BL5312" i="1" l="1"/>
  <c r="BM5311" i="1" s="1"/>
  <c r="BN5311" i="1" s="1"/>
  <c r="BK5313" i="1"/>
  <c r="BL5313" i="1" l="1"/>
  <c r="BM5312" i="1" s="1"/>
  <c r="BN5312" i="1" s="1"/>
  <c r="BK5314" i="1"/>
  <c r="BL5314" i="1" l="1"/>
  <c r="BM5313" i="1" s="1"/>
  <c r="BN5313" i="1" s="1"/>
  <c r="BK5315" i="1"/>
  <c r="BL5315" i="1" l="1"/>
  <c r="BM5314" i="1" s="1"/>
  <c r="BN5314" i="1" s="1"/>
  <c r="BK5316" i="1"/>
  <c r="BL5316" i="1" l="1"/>
  <c r="BM5315" i="1" s="1"/>
  <c r="BN5315" i="1" s="1"/>
  <c r="BK5317" i="1"/>
  <c r="BL5317" i="1" l="1"/>
  <c r="BM5316" i="1" s="1"/>
  <c r="BN5316" i="1" s="1"/>
  <c r="BK5318" i="1"/>
  <c r="BL5318" i="1" l="1"/>
  <c r="BM5317" i="1" s="1"/>
  <c r="BN5317" i="1" s="1"/>
  <c r="BK5319" i="1"/>
  <c r="BL5319" i="1" l="1"/>
  <c r="BM5318" i="1" s="1"/>
  <c r="BN5318" i="1" s="1"/>
  <c r="BK5320" i="1"/>
  <c r="BL5320" i="1" l="1"/>
  <c r="BM5319" i="1" s="1"/>
  <c r="BN5319" i="1" s="1"/>
  <c r="BK5321" i="1"/>
  <c r="BL5321" i="1" l="1"/>
  <c r="BM5320" i="1" s="1"/>
  <c r="BN5320" i="1" s="1"/>
  <c r="BK5322" i="1"/>
  <c r="BL5322" i="1" l="1"/>
  <c r="BM5321" i="1" s="1"/>
  <c r="BN5321" i="1" s="1"/>
  <c r="BK5323" i="1"/>
  <c r="BL5323" i="1" l="1"/>
  <c r="BM5322" i="1" s="1"/>
  <c r="BN5322" i="1" s="1"/>
  <c r="BK5324" i="1"/>
  <c r="BL5324" i="1" l="1"/>
  <c r="BM5323" i="1" s="1"/>
  <c r="BN5323" i="1" s="1"/>
  <c r="BK5325" i="1"/>
  <c r="BL5325" i="1" l="1"/>
  <c r="BM5324" i="1" s="1"/>
  <c r="BN5324" i="1" s="1"/>
  <c r="BK5326" i="1"/>
  <c r="BL5326" i="1" l="1"/>
  <c r="BM5325" i="1" s="1"/>
  <c r="BN5325" i="1" s="1"/>
  <c r="BK5327" i="1"/>
  <c r="BL5327" i="1" l="1"/>
  <c r="BM5326" i="1" s="1"/>
  <c r="BN5326" i="1" s="1"/>
  <c r="BK5328" i="1"/>
  <c r="BL5328" i="1" l="1"/>
  <c r="BM5327" i="1" s="1"/>
  <c r="BN5327" i="1" s="1"/>
  <c r="BK5329" i="1"/>
  <c r="BL5329" i="1" l="1"/>
  <c r="BM5328" i="1" s="1"/>
  <c r="BN5328" i="1" s="1"/>
  <c r="BK5330" i="1"/>
  <c r="BL5330" i="1" l="1"/>
  <c r="BM5329" i="1" s="1"/>
  <c r="BN5329" i="1" s="1"/>
  <c r="BK5331" i="1"/>
  <c r="BL5331" i="1" l="1"/>
  <c r="BM5330" i="1" s="1"/>
  <c r="BN5330" i="1" s="1"/>
  <c r="BK5332" i="1"/>
  <c r="BK5333" i="1" l="1"/>
  <c r="BL5332" i="1"/>
  <c r="BM5331" i="1" s="1"/>
  <c r="BN5331" i="1" s="1"/>
  <c r="BL5333" i="1" l="1"/>
  <c r="BK5334" i="1"/>
  <c r="BL5334" i="1" l="1"/>
  <c r="BM5333" i="1" s="1"/>
  <c r="BN5333" i="1" s="1"/>
  <c r="BK5335" i="1"/>
  <c r="BM5332" i="1"/>
  <c r="BN5332" i="1" s="1"/>
  <c r="BL5335" i="1" l="1"/>
  <c r="BM5334" i="1" s="1"/>
  <c r="BN5334" i="1" s="1"/>
  <c r="BK5336" i="1"/>
  <c r="BL5336" i="1" l="1"/>
  <c r="BM5335" i="1" s="1"/>
  <c r="BN5335" i="1" s="1"/>
  <c r="BK5337" i="1"/>
  <c r="BL5337" i="1" l="1"/>
  <c r="BM5336" i="1" s="1"/>
  <c r="BN5336" i="1" s="1"/>
  <c r="BK5338" i="1"/>
  <c r="BL5338" i="1" l="1"/>
  <c r="BM5337" i="1" s="1"/>
  <c r="BN5337" i="1" s="1"/>
  <c r="BK5339" i="1"/>
  <c r="BL5339" i="1" l="1"/>
  <c r="BM5338" i="1" s="1"/>
  <c r="BN5338" i="1" s="1"/>
  <c r="BK5340" i="1"/>
  <c r="BL5340" i="1" l="1"/>
  <c r="BM5339" i="1" s="1"/>
  <c r="BN5339" i="1" s="1"/>
  <c r="BK5341" i="1"/>
  <c r="BL5341" i="1" l="1"/>
  <c r="BM5340" i="1" s="1"/>
  <c r="BN5340" i="1" s="1"/>
  <c r="BK5342" i="1"/>
  <c r="BL5342" i="1" l="1"/>
  <c r="BM5341" i="1" s="1"/>
  <c r="BN5341" i="1" s="1"/>
  <c r="BK5343" i="1"/>
  <c r="BL5343" i="1" l="1"/>
  <c r="BM5342" i="1" s="1"/>
  <c r="BN5342" i="1" s="1"/>
  <c r="BK5344" i="1"/>
  <c r="BL5344" i="1" l="1"/>
  <c r="BM5343" i="1" s="1"/>
  <c r="BN5343" i="1" s="1"/>
  <c r="BK5345" i="1"/>
  <c r="BL5345" i="1" l="1"/>
  <c r="BM5344" i="1" s="1"/>
  <c r="BN5344" i="1" s="1"/>
  <c r="BK5346" i="1"/>
  <c r="BL5346" i="1" l="1"/>
  <c r="BM5345" i="1" s="1"/>
  <c r="BN5345" i="1" s="1"/>
  <c r="BK5347" i="1"/>
  <c r="BL5347" i="1" l="1"/>
  <c r="BM5346" i="1" s="1"/>
  <c r="BN5346" i="1" s="1"/>
  <c r="BK5348" i="1"/>
  <c r="BL5348" i="1" l="1"/>
  <c r="BM5347" i="1" s="1"/>
  <c r="BN5347" i="1" s="1"/>
  <c r="BK5349" i="1"/>
  <c r="BL5349" i="1" l="1"/>
  <c r="BM5348" i="1" s="1"/>
  <c r="BN5348" i="1" s="1"/>
  <c r="BK5350" i="1"/>
  <c r="BL5350" i="1" l="1"/>
  <c r="BM5349" i="1" s="1"/>
  <c r="BN5349" i="1" s="1"/>
  <c r="BK5351" i="1"/>
  <c r="BL5351" i="1" l="1"/>
  <c r="BM5350" i="1" s="1"/>
  <c r="BN5350" i="1" s="1"/>
  <c r="BK5352" i="1"/>
  <c r="BL5352" i="1" l="1"/>
  <c r="BM5351" i="1" s="1"/>
  <c r="BN5351" i="1" s="1"/>
  <c r="BK5353" i="1"/>
  <c r="BL5353" i="1" l="1"/>
  <c r="BM5352" i="1" s="1"/>
  <c r="BN5352" i="1" s="1"/>
  <c r="BK5354" i="1"/>
  <c r="BL5354" i="1" l="1"/>
  <c r="BM5353" i="1" s="1"/>
  <c r="BN5353" i="1" s="1"/>
  <c r="BK5355" i="1"/>
  <c r="BL5355" i="1" l="1"/>
  <c r="BM5354" i="1" s="1"/>
  <c r="BN5354" i="1" s="1"/>
  <c r="BK5356" i="1"/>
  <c r="BL5356" i="1" l="1"/>
  <c r="BM5355" i="1" s="1"/>
  <c r="BN5355" i="1" s="1"/>
  <c r="BK5357" i="1"/>
  <c r="BL5357" i="1" l="1"/>
  <c r="BM5356" i="1" s="1"/>
  <c r="BN5356" i="1" s="1"/>
  <c r="BK5358" i="1"/>
  <c r="BL5358" i="1" l="1"/>
  <c r="BM5357" i="1" s="1"/>
  <c r="BN5357" i="1" s="1"/>
  <c r="BK5359" i="1"/>
  <c r="BL5359" i="1" l="1"/>
  <c r="BM5358" i="1" s="1"/>
  <c r="BN5358" i="1" s="1"/>
  <c r="BK5360" i="1"/>
  <c r="BL5360" i="1" l="1"/>
  <c r="BM5359" i="1" s="1"/>
  <c r="BN5359" i="1" s="1"/>
  <c r="BK5361" i="1"/>
  <c r="BL5361" i="1" l="1"/>
  <c r="BM5360" i="1" s="1"/>
  <c r="BN5360" i="1" s="1"/>
  <c r="BK5362" i="1"/>
  <c r="BL5362" i="1" l="1"/>
  <c r="BM5361" i="1" s="1"/>
  <c r="BN5361" i="1" s="1"/>
  <c r="BK5363" i="1"/>
  <c r="BL5363" i="1" l="1"/>
  <c r="BM5362" i="1" s="1"/>
  <c r="BN5362" i="1" s="1"/>
  <c r="BK5364" i="1"/>
  <c r="BL5364" i="1" l="1"/>
  <c r="BM5363" i="1" s="1"/>
  <c r="BN5363" i="1" s="1"/>
  <c r="BK5365" i="1"/>
  <c r="BL5365" i="1" l="1"/>
  <c r="BM5364" i="1" s="1"/>
  <c r="BN5364" i="1" s="1"/>
  <c r="BK5366" i="1"/>
  <c r="BL5366" i="1" l="1"/>
  <c r="BM5365" i="1" s="1"/>
  <c r="BN5365" i="1" s="1"/>
  <c r="BK5367" i="1"/>
  <c r="BL5367" i="1" l="1"/>
  <c r="BM5366" i="1" s="1"/>
  <c r="BN5366" i="1" s="1"/>
  <c r="BK5368" i="1"/>
  <c r="BL5368" i="1" l="1"/>
  <c r="BK5369" i="1"/>
  <c r="BM5367" i="1" l="1"/>
  <c r="BN5367" i="1" s="1"/>
  <c r="BL5369" i="1"/>
  <c r="BK5370" i="1"/>
  <c r="BL5370" i="1" l="1"/>
  <c r="BM5369" i="1" s="1"/>
  <c r="BN5369" i="1" s="1"/>
  <c r="BK5371" i="1"/>
  <c r="BM5368" i="1"/>
  <c r="BN5368" i="1" s="1"/>
  <c r="BL5371" i="1" l="1"/>
  <c r="BK5372" i="1"/>
  <c r="BL5372" i="1" l="1"/>
  <c r="BM5371" i="1" s="1"/>
  <c r="BN5371" i="1" s="1"/>
  <c r="BK5373" i="1"/>
  <c r="BM5370" i="1"/>
  <c r="BN5370" i="1" s="1"/>
  <c r="BL5373" i="1" l="1"/>
  <c r="BM5372" i="1" s="1"/>
  <c r="BN5372" i="1" s="1"/>
  <c r="BK5374" i="1"/>
  <c r="BL5374" i="1" l="1"/>
  <c r="BM5373" i="1" s="1"/>
  <c r="BN5373" i="1" s="1"/>
  <c r="BK5375" i="1"/>
  <c r="BL5375" i="1" l="1"/>
  <c r="BM5374" i="1" s="1"/>
  <c r="BN5374" i="1" s="1"/>
  <c r="BK5376" i="1"/>
  <c r="BL5376" i="1" l="1"/>
  <c r="BM5375" i="1" s="1"/>
  <c r="BN5375" i="1" s="1"/>
  <c r="BK5377" i="1"/>
  <c r="BL5377" i="1" l="1"/>
  <c r="BM5376" i="1" s="1"/>
  <c r="BN5376" i="1" s="1"/>
  <c r="BK5378" i="1"/>
  <c r="BL5378" i="1" l="1"/>
  <c r="BM5377" i="1" s="1"/>
  <c r="BN5377" i="1" s="1"/>
  <c r="BK5379" i="1"/>
  <c r="BL5379" i="1" l="1"/>
  <c r="BM5378" i="1" s="1"/>
  <c r="BN5378" i="1" s="1"/>
  <c r="BK5380" i="1"/>
  <c r="BL5380" i="1" l="1"/>
  <c r="BM5379" i="1" s="1"/>
  <c r="BN5379" i="1" s="1"/>
  <c r="BK5381" i="1"/>
  <c r="BL5381" i="1" l="1"/>
  <c r="BM5380" i="1" s="1"/>
  <c r="BN5380" i="1" s="1"/>
  <c r="BK5382" i="1"/>
  <c r="BL5382" i="1" l="1"/>
  <c r="BM5381" i="1" s="1"/>
  <c r="BN5381" i="1" s="1"/>
  <c r="BK5383" i="1"/>
  <c r="BL5383" i="1" l="1"/>
  <c r="BM5382" i="1" s="1"/>
  <c r="BN5382" i="1" s="1"/>
  <c r="BK5384" i="1"/>
  <c r="BL5384" i="1" l="1"/>
  <c r="BM5383" i="1" s="1"/>
  <c r="BN5383" i="1" s="1"/>
  <c r="BK5385" i="1"/>
  <c r="BL5385" i="1" l="1"/>
  <c r="BM5384" i="1" s="1"/>
  <c r="BN5384" i="1" s="1"/>
  <c r="BK5386" i="1"/>
  <c r="BL5386" i="1" l="1"/>
  <c r="BM5385" i="1" s="1"/>
  <c r="BN5385" i="1" s="1"/>
  <c r="BK5387" i="1"/>
  <c r="BL5387" i="1" l="1"/>
  <c r="BM5386" i="1" s="1"/>
  <c r="BN5386" i="1" s="1"/>
  <c r="BK5388" i="1"/>
  <c r="BL5388" i="1" l="1"/>
  <c r="BM5387" i="1" s="1"/>
  <c r="BN5387" i="1" s="1"/>
  <c r="BK5389" i="1"/>
  <c r="BL5389" i="1" l="1"/>
  <c r="BM5388" i="1" s="1"/>
  <c r="BN5388" i="1" s="1"/>
  <c r="BK5390" i="1"/>
  <c r="BL5390" i="1" l="1"/>
  <c r="BM5389" i="1" s="1"/>
  <c r="BN5389" i="1" s="1"/>
  <c r="BK5391" i="1"/>
  <c r="BL5391" i="1" l="1"/>
  <c r="BM5390" i="1" s="1"/>
  <c r="BN5390" i="1" s="1"/>
  <c r="BK5392" i="1"/>
  <c r="BK5393" i="1" l="1"/>
  <c r="BL5392" i="1"/>
  <c r="BM5391" i="1" s="1"/>
  <c r="BN5391" i="1" s="1"/>
  <c r="BL5393" i="1" l="1"/>
  <c r="BK5394" i="1"/>
  <c r="BL5394" i="1" l="1"/>
  <c r="BM5393" i="1" s="1"/>
  <c r="BN5393" i="1" s="1"/>
  <c r="BK5395" i="1"/>
  <c r="BM5392" i="1"/>
  <c r="BN5392" i="1" s="1"/>
  <c r="BL5395" i="1" l="1"/>
  <c r="BM5394" i="1" s="1"/>
  <c r="BN5394" i="1" s="1"/>
  <c r="BK5396" i="1"/>
  <c r="BL5396" i="1" l="1"/>
  <c r="BM5395" i="1" s="1"/>
  <c r="BN5395" i="1" s="1"/>
  <c r="BK5397" i="1"/>
  <c r="BL5397" i="1" l="1"/>
  <c r="BM5396" i="1" s="1"/>
  <c r="BN5396" i="1" s="1"/>
  <c r="BK5398" i="1"/>
  <c r="BL5398" i="1" l="1"/>
  <c r="BM5397" i="1" s="1"/>
  <c r="BN5397" i="1" s="1"/>
  <c r="BK5399" i="1"/>
  <c r="BL5399" i="1" l="1"/>
  <c r="BM5398" i="1" s="1"/>
  <c r="BN5398" i="1" s="1"/>
  <c r="BK5400" i="1"/>
  <c r="BK5401" i="1" l="1"/>
  <c r="BL5400" i="1"/>
  <c r="BM5399" i="1" s="1"/>
  <c r="BN5399" i="1" s="1"/>
  <c r="BL5401" i="1" l="1"/>
  <c r="BK5402" i="1"/>
  <c r="BK5403" i="1" l="1"/>
  <c r="BL5402" i="1"/>
  <c r="BM5401" i="1" s="1"/>
  <c r="BN5401" i="1" s="1"/>
  <c r="BM5400" i="1"/>
  <c r="BN5400" i="1" s="1"/>
  <c r="BL5403" i="1" l="1"/>
  <c r="BK5404" i="1"/>
  <c r="BL5404" i="1" l="1"/>
  <c r="BM5403" i="1" s="1"/>
  <c r="BN5403" i="1" s="1"/>
  <c r="BK5405" i="1"/>
  <c r="BM5402" i="1"/>
  <c r="BN5402" i="1" s="1"/>
  <c r="BL5405" i="1" l="1"/>
  <c r="BM5404" i="1" s="1"/>
  <c r="BN5404" i="1" s="1"/>
  <c r="BK5406" i="1"/>
  <c r="BL5406" i="1" l="1"/>
  <c r="BM5405" i="1" s="1"/>
  <c r="BN5405" i="1" s="1"/>
  <c r="BK5407" i="1"/>
  <c r="BL5407" i="1" l="1"/>
  <c r="BM5406" i="1" s="1"/>
  <c r="BN5406" i="1" s="1"/>
  <c r="BK5408" i="1"/>
  <c r="BL5408" i="1" l="1"/>
  <c r="BM5407" i="1" s="1"/>
  <c r="BN5407" i="1" s="1"/>
  <c r="BK5409" i="1"/>
  <c r="BK5410" i="1" l="1"/>
  <c r="BL5409" i="1"/>
  <c r="BM5408" i="1" s="1"/>
  <c r="BN5408" i="1" s="1"/>
  <c r="BL5410" i="1" l="1"/>
  <c r="BK5411" i="1"/>
  <c r="BL5411" i="1" l="1"/>
  <c r="BM5410" i="1" s="1"/>
  <c r="BN5410" i="1" s="1"/>
  <c r="BK5412" i="1"/>
  <c r="BM5409" i="1"/>
  <c r="BN5409" i="1" s="1"/>
  <c r="BL5412" i="1" l="1"/>
  <c r="BM5411" i="1" s="1"/>
  <c r="BN5411" i="1" s="1"/>
  <c r="BK5413" i="1"/>
  <c r="BL5413" i="1" l="1"/>
  <c r="BM5412" i="1" s="1"/>
  <c r="BN5412" i="1" s="1"/>
  <c r="BK5414" i="1"/>
  <c r="BL5414" i="1" l="1"/>
  <c r="BM5413" i="1" s="1"/>
  <c r="BN5413" i="1" s="1"/>
  <c r="BK5415" i="1"/>
  <c r="BL5415" i="1" l="1"/>
  <c r="BM5414" i="1" s="1"/>
  <c r="BN5414" i="1" s="1"/>
  <c r="BK5416" i="1"/>
  <c r="BL5416" i="1" l="1"/>
  <c r="BM5415" i="1" s="1"/>
  <c r="BN5415" i="1" s="1"/>
  <c r="BK5417" i="1"/>
  <c r="BL5417" i="1" l="1"/>
  <c r="BM5416" i="1" s="1"/>
  <c r="BN5416" i="1" s="1"/>
  <c r="BK5418" i="1"/>
  <c r="BK5419" i="1" l="1"/>
  <c r="BL5418" i="1"/>
  <c r="BM5417" i="1" s="1"/>
  <c r="BN5417" i="1" s="1"/>
  <c r="BL5419" i="1" l="1"/>
  <c r="BK5420" i="1"/>
  <c r="BL5420" i="1" l="1"/>
  <c r="BM5419" i="1" s="1"/>
  <c r="BN5419" i="1" s="1"/>
  <c r="BK5421" i="1"/>
  <c r="BM5418" i="1"/>
  <c r="BN5418" i="1" s="1"/>
  <c r="BL5421" i="1" l="1"/>
  <c r="BM5420" i="1" s="1"/>
  <c r="BN5420" i="1" s="1"/>
  <c r="BK5422" i="1"/>
  <c r="BL5422" i="1" l="1"/>
  <c r="BM5421" i="1" s="1"/>
  <c r="BN5421" i="1" s="1"/>
  <c r="BK5423" i="1"/>
  <c r="BL5423" i="1" l="1"/>
  <c r="BM5422" i="1" s="1"/>
  <c r="BN5422" i="1" s="1"/>
  <c r="BK5424" i="1"/>
  <c r="BL5424" i="1" l="1"/>
  <c r="BM5423" i="1" s="1"/>
  <c r="BN5423" i="1" s="1"/>
  <c r="BK5425" i="1"/>
  <c r="BL5425" i="1" l="1"/>
  <c r="BM5424" i="1" s="1"/>
  <c r="BN5424" i="1" s="1"/>
  <c r="BK5426" i="1"/>
  <c r="BL5426" i="1" l="1"/>
  <c r="BM5425" i="1" s="1"/>
  <c r="BN5425" i="1" s="1"/>
  <c r="BK5427" i="1"/>
  <c r="BL5427" i="1" l="1"/>
  <c r="BM5426" i="1" s="1"/>
  <c r="BN5426" i="1" s="1"/>
  <c r="BK5428" i="1"/>
  <c r="BL5428" i="1" l="1"/>
  <c r="BM5427" i="1" s="1"/>
  <c r="BN5427" i="1" s="1"/>
  <c r="BK5429" i="1"/>
  <c r="BL5429" i="1" l="1"/>
  <c r="BM5428" i="1" s="1"/>
  <c r="BN5428" i="1" s="1"/>
  <c r="BK5430" i="1"/>
  <c r="BK5431" i="1" l="1"/>
  <c r="BL5430" i="1"/>
  <c r="BM5429" i="1" s="1"/>
  <c r="BN5429" i="1" s="1"/>
  <c r="BL5431" i="1" l="1"/>
  <c r="BK5432" i="1"/>
  <c r="BL5432" i="1" l="1"/>
  <c r="BM5431" i="1" s="1"/>
  <c r="BN5431" i="1" s="1"/>
  <c r="BK5433" i="1"/>
  <c r="BM5430" i="1"/>
  <c r="BN5430" i="1" s="1"/>
  <c r="BL5433" i="1" l="1"/>
  <c r="BM5432" i="1" s="1"/>
  <c r="BN5432" i="1" s="1"/>
  <c r="BK5434" i="1"/>
  <c r="BK5435" i="1" l="1"/>
  <c r="BL5434" i="1"/>
  <c r="BM5433" i="1" s="1"/>
  <c r="BN5433" i="1" s="1"/>
  <c r="BL5435" i="1" l="1"/>
  <c r="BK5436" i="1"/>
  <c r="BL5436" i="1" l="1"/>
  <c r="BM5435" i="1" s="1"/>
  <c r="BN5435" i="1" s="1"/>
  <c r="BK5437" i="1"/>
  <c r="BM5434" i="1"/>
  <c r="BN5434" i="1" s="1"/>
  <c r="BL5437" i="1" l="1"/>
  <c r="BM5436" i="1" s="1"/>
  <c r="BN5436" i="1" s="1"/>
  <c r="BK5438" i="1"/>
  <c r="BL5438" i="1" l="1"/>
  <c r="BM5437" i="1" s="1"/>
  <c r="BN5437" i="1" s="1"/>
  <c r="BK5439" i="1"/>
  <c r="BL5439" i="1" l="1"/>
  <c r="BM5438" i="1" s="1"/>
  <c r="BN5438" i="1" s="1"/>
  <c r="BK5440" i="1"/>
  <c r="BL5440" i="1" l="1"/>
  <c r="BM5439" i="1" s="1"/>
  <c r="BN5439" i="1" s="1"/>
  <c r="BK5441" i="1"/>
  <c r="BL5441" i="1" l="1"/>
  <c r="BM5440" i="1" s="1"/>
  <c r="BN5440" i="1" s="1"/>
  <c r="BK5442" i="1"/>
  <c r="BK5443" i="1" l="1"/>
  <c r="BL5442" i="1"/>
  <c r="BM5441" i="1" s="1"/>
  <c r="BN5441" i="1" s="1"/>
  <c r="BL5443" i="1" l="1"/>
  <c r="BK5444" i="1"/>
  <c r="BL5444" i="1" l="1"/>
  <c r="BM5443" i="1" s="1"/>
  <c r="BN5443" i="1" s="1"/>
  <c r="BK5445" i="1"/>
  <c r="BM5442" i="1"/>
  <c r="BN5442" i="1" s="1"/>
  <c r="BL5445" i="1" l="1"/>
  <c r="BM5444" i="1" s="1"/>
  <c r="BN5444" i="1" s="1"/>
  <c r="BK5446" i="1"/>
  <c r="BL5446" i="1" l="1"/>
  <c r="BM5445" i="1" s="1"/>
  <c r="BN5445" i="1" s="1"/>
  <c r="BK5447" i="1"/>
  <c r="BL5447" i="1" l="1"/>
  <c r="BM5446" i="1" s="1"/>
  <c r="BN5446" i="1" s="1"/>
  <c r="BK5448" i="1"/>
  <c r="BL5448" i="1" l="1"/>
  <c r="BM5447" i="1" s="1"/>
  <c r="BN5447" i="1" s="1"/>
  <c r="BK5449" i="1"/>
  <c r="BL5449" i="1" l="1"/>
  <c r="BM5448" i="1" s="1"/>
  <c r="BN5448" i="1" s="1"/>
  <c r="BK5450" i="1"/>
  <c r="BL5450" i="1" l="1"/>
  <c r="BM5449" i="1" s="1"/>
  <c r="BN5449" i="1" s="1"/>
  <c r="BK5451" i="1"/>
  <c r="BL5451" i="1" l="1"/>
  <c r="BM5450" i="1" s="1"/>
  <c r="BN5450" i="1" s="1"/>
  <c r="BK5452" i="1"/>
  <c r="BL5452" i="1" l="1"/>
  <c r="BM5451" i="1" s="1"/>
  <c r="BN5451" i="1" s="1"/>
  <c r="BK5453" i="1"/>
  <c r="BL5453" i="1" l="1"/>
  <c r="BM5452" i="1" s="1"/>
  <c r="BN5452" i="1" s="1"/>
  <c r="BK5454" i="1"/>
  <c r="BL5454" i="1" l="1"/>
  <c r="BM5453" i="1" s="1"/>
  <c r="BN5453" i="1" s="1"/>
  <c r="BK5455" i="1"/>
  <c r="BL5455" i="1" l="1"/>
  <c r="BM5454" i="1" s="1"/>
  <c r="BN5454" i="1" s="1"/>
  <c r="BK5456" i="1"/>
  <c r="BL5456" i="1" l="1"/>
  <c r="BM5455" i="1" s="1"/>
  <c r="BN5455" i="1" s="1"/>
  <c r="BK5457" i="1"/>
  <c r="BL5457" i="1" l="1"/>
  <c r="BM5456" i="1" s="1"/>
  <c r="BN5456" i="1" s="1"/>
  <c r="BK5458" i="1"/>
  <c r="BL5458" i="1" l="1"/>
  <c r="BM5457" i="1" s="1"/>
  <c r="BN5457" i="1" s="1"/>
  <c r="BK5459" i="1"/>
  <c r="BL5459" i="1" l="1"/>
  <c r="BM5458" i="1" s="1"/>
  <c r="BN5458" i="1" s="1"/>
  <c r="BK5460" i="1"/>
  <c r="BL5460" i="1" l="1"/>
  <c r="BM5459" i="1" s="1"/>
  <c r="BN5459" i="1" s="1"/>
  <c r="BK5461" i="1"/>
  <c r="BL5461" i="1" l="1"/>
  <c r="BM5460" i="1" s="1"/>
  <c r="BN5460" i="1" s="1"/>
  <c r="BK5462" i="1"/>
  <c r="BL5462" i="1" l="1"/>
  <c r="BM5461" i="1" s="1"/>
  <c r="BN5461" i="1" s="1"/>
  <c r="BK5463" i="1"/>
  <c r="BL5463" i="1" l="1"/>
  <c r="BM5462" i="1" s="1"/>
  <c r="BN5462" i="1" s="1"/>
  <c r="BK5464" i="1"/>
  <c r="BL5464" i="1" l="1"/>
  <c r="BM5463" i="1" s="1"/>
  <c r="BN5463" i="1" s="1"/>
  <c r="BK5465" i="1"/>
  <c r="BL5465" i="1" l="1"/>
  <c r="BM5464" i="1" s="1"/>
  <c r="BN5464" i="1" s="1"/>
  <c r="BK5466" i="1"/>
  <c r="BL5466" i="1" l="1"/>
  <c r="BM5465" i="1" s="1"/>
  <c r="BN5465" i="1" s="1"/>
  <c r="BK5467" i="1"/>
  <c r="BL5467" i="1" l="1"/>
  <c r="BM5466" i="1" s="1"/>
  <c r="BN5466" i="1" s="1"/>
  <c r="BK5468" i="1"/>
  <c r="BL5468" i="1" l="1"/>
  <c r="BM5467" i="1" s="1"/>
  <c r="BN5467" i="1" s="1"/>
  <c r="BK5469" i="1"/>
  <c r="BK5470" i="1" l="1"/>
  <c r="BL5469" i="1"/>
  <c r="BM5468" i="1" s="1"/>
  <c r="BN5468" i="1" s="1"/>
  <c r="BL5470" i="1" l="1"/>
  <c r="BK5471" i="1"/>
  <c r="BL5471" i="1" l="1"/>
  <c r="BM5470" i="1" s="1"/>
  <c r="BN5470" i="1" s="1"/>
  <c r="BK5472" i="1"/>
  <c r="BM5469" i="1"/>
  <c r="BN5469" i="1" s="1"/>
  <c r="BL5472" i="1" l="1"/>
  <c r="BM5471" i="1" s="1"/>
  <c r="BN5471" i="1" s="1"/>
  <c r="BK5473" i="1"/>
  <c r="BL5473" i="1" l="1"/>
  <c r="BM5472" i="1" s="1"/>
  <c r="BN5472" i="1" s="1"/>
  <c r="BK5474" i="1"/>
  <c r="BL5474" i="1" l="1"/>
  <c r="BM5473" i="1" s="1"/>
  <c r="BN5473" i="1" s="1"/>
  <c r="BK5475" i="1"/>
  <c r="BL5475" i="1" l="1"/>
  <c r="BM5474" i="1" s="1"/>
  <c r="BN5474" i="1" s="1"/>
  <c r="BK5476" i="1"/>
  <c r="BL5476" i="1" l="1"/>
  <c r="BM5475" i="1" s="1"/>
  <c r="BN5475" i="1" s="1"/>
  <c r="BK5477" i="1"/>
  <c r="BL5477" i="1" l="1"/>
  <c r="BM5476" i="1" s="1"/>
  <c r="BN5476" i="1" s="1"/>
  <c r="BK5478" i="1"/>
  <c r="BK5479" i="1" l="1"/>
  <c r="BL5478" i="1"/>
  <c r="BM5477" i="1" s="1"/>
  <c r="BN5477" i="1" s="1"/>
  <c r="BL5479" i="1" l="1"/>
  <c r="BK5480" i="1"/>
  <c r="BL5480" i="1" l="1"/>
  <c r="BM5479" i="1" s="1"/>
  <c r="BN5479" i="1" s="1"/>
  <c r="BK5481" i="1"/>
  <c r="BM5478" i="1"/>
  <c r="BN5478" i="1" s="1"/>
  <c r="BL5481" i="1" l="1"/>
  <c r="BM5480" i="1" s="1"/>
  <c r="BN5480" i="1" s="1"/>
  <c r="BK5482" i="1"/>
  <c r="BL5482" i="1" l="1"/>
  <c r="BM5481" i="1" s="1"/>
  <c r="BN5481" i="1" s="1"/>
  <c r="BK5483" i="1"/>
  <c r="BL5483" i="1" l="1"/>
  <c r="BM5482" i="1" s="1"/>
  <c r="BN5482" i="1" s="1"/>
  <c r="BK5484" i="1"/>
  <c r="BL5484" i="1" l="1"/>
  <c r="BM5483" i="1" s="1"/>
  <c r="BN5483" i="1" s="1"/>
  <c r="BK5485" i="1"/>
  <c r="BL5485" i="1" l="1"/>
  <c r="BM5484" i="1" s="1"/>
  <c r="BN5484" i="1" s="1"/>
  <c r="BK5486" i="1"/>
  <c r="BL5486" i="1" l="1"/>
  <c r="BM5485" i="1" s="1"/>
  <c r="BN5485" i="1" s="1"/>
  <c r="BK5487" i="1"/>
  <c r="BL5487" i="1" l="1"/>
  <c r="BM5486" i="1" s="1"/>
  <c r="BN5486" i="1" s="1"/>
  <c r="BK5488" i="1"/>
  <c r="BL5488" i="1" l="1"/>
  <c r="BM5487" i="1" s="1"/>
  <c r="BN5487" i="1" s="1"/>
  <c r="BK5489" i="1"/>
  <c r="BL5489" i="1" l="1"/>
  <c r="BM5488" i="1" s="1"/>
  <c r="BN5488" i="1" s="1"/>
  <c r="BK5490" i="1"/>
  <c r="BL5490" i="1" l="1"/>
  <c r="BM5489" i="1" s="1"/>
  <c r="BN5489" i="1" s="1"/>
  <c r="BK5491" i="1"/>
  <c r="BL5491" i="1" l="1"/>
  <c r="BM5490" i="1" s="1"/>
  <c r="BN5490" i="1" s="1"/>
  <c r="BK5492" i="1"/>
  <c r="BL5492" i="1" l="1"/>
  <c r="BM5491" i="1" s="1"/>
  <c r="BN5491" i="1" s="1"/>
  <c r="BK5493" i="1"/>
  <c r="BL5493" i="1" l="1"/>
  <c r="BM5492" i="1" s="1"/>
  <c r="BN5492" i="1" s="1"/>
  <c r="BK5494" i="1"/>
  <c r="BL5494" i="1" l="1"/>
  <c r="BM5493" i="1" s="1"/>
  <c r="BN5493" i="1" s="1"/>
  <c r="BK5495" i="1"/>
  <c r="BL5495" i="1" l="1"/>
  <c r="BM5494" i="1" s="1"/>
  <c r="BN5494" i="1" s="1"/>
  <c r="BK5496" i="1"/>
  <c r="BL5496" i="1" l="1"/>
  <c r="BM5495" i="1" s="1"/>
  <c r="BN5495" i="1" s="1"/>
  <c r="BK5497" i="1"/>
  <c r="BL5497" i="1" l="1"/>
  <c r="BM5496" i="1" s="1"/>
  <c r="BN5496" i="1" s="1"/>
  <c r="BK5498" i="1"/>
  <c r="BL5498" i="1" l="1"/>
  <c r="BM5497" i="1" s="1"/>
  <c r="BN5497" i="1" s="1"/>
  <c r="BK5499" i="1"/>
  <c r="BL5499" i="1" l="1"/>
  <c r="BM5498" i="1" s="1"/>
  <c r="BN5498" i="1" s="1"/>
  <c r="BK5500" i="1"/>
  <c r="BL5500" i="1" l="1"/>
  <c r="BM5499" i="1" s="1"/>
  <c r="BN5499" i="1" s="1"/>
  <c r="BK5501" i="1"/>
  <c r="BL5501" i="1" l="1"/>
  <c r="BM5500" i="1" s="1"/>
  <c r="BN5500" i="1" s="1"/>
  <c r="BK5502" i="1"/>
  <c r="BL5502" i="1" l="1"/>
  <c r="BM5501" i="1" s="1"/>
  <c r="BN5501" i="1" s="1"/>
  <c r="BK5503" i="1"/>
  <c r="BL5503" i="1" l="1"/>
  <c r="BM5502" i="1" s="1"/>
  <c r="BN5502" i="1" s="1"/>
  <c r="BK5504" i="1"/>
  <c r="BK5505" i="1" l="1"/>
  <c r="BL5504" i="1"/>
  <c r="BM5503" i="1" s="1"/>
  <c r="BN5503" i="1" s="1"/>
  <c r="BL5505" i="1" l="1"/>
  <c r="BK5506" i="1"/>
  <c r="BL5506" i="1" l="1"/>
  <c r="BM5505" i="1" s="1"/>
  <c r="BN5505" i="1" s="1"/>
  <c r="BK5507" i="1"/>
  <c r="BM5504" i="1"/>
  <c r="BN5504" i="1" s="1"/>
  <c r="BL5507" i="1" l="1"/>
  <c r="BM5506" i="1" s="1"/>
  <c r="BN5506" i="1" s="1"/>
  <c r="BK5508" i="1"/>
  <c r="BK5509" i="1" l="1"/>
  <c r="BL5508" i="1"/>
  <c r="BM5507" i="1" s="1"/>
  <c r="BN5507" i="1" s="1"/>
  <c r="BL5509" i="1" l="1"/>
  <c r="BK5510" i="1"/>
  <c r="BL5510" i="1" l="1"/>
  <c r="BM5509" i="1" s="1"/>
  <c r="BN5509" i="1" s="1"/>
  <c r="BK5511" i="1"/>
  <c r="BM5508" i="1"/>
  <c r="BN5508" i="1" s="1"/>
  <c r="BL5511" i="1" l="1"/>
  <c r="BM5510" i="1" s="1"/>
  <c r="BN5510" i="1" s="1"/>
  <c r="BK5512" i="1"/>
  <c r="BL5512" i="1" l="1"/>
  <c r="BM5511" i="1" s="1"/>
  <c r="BN5511" i="1" s="1"/>
  <c r="BK5513" i="1"/>
  <c r="BL5513" i="1" l="1"/>
  <c r="BM5512" i="1" s="1"/>
  <c r="BN5512" i="1" s="1"/>
  <c r="BK5514" i="1"/>
  <c r="BL5514" i="1" l="1"/>
  <c r="BM5513" i="1" s="1"/>
  <c r="BN5513" i="1" s="1"/>
  <c r="BK5515" i="1"/>
  <c r="BL5515" i="1" l="1"/>
  <c r="BM5514" i="1" s="1"/>
  <c r="BN5514" i="1" s="1"/>
  <c r="BK5516" i="1"/>
  <c r="BL5516" i="1" l="1"/>
  <c r="BM5515" i="1" s="1"/>
  <c r="BN5515" i="1" s="1"/>
  <c r="BK5517" i="1"/>
  <c r="BL5517" i="1" l="1"/>
  <c r="BM5516" i="1" s="1"/>
  <c r="BN5516" i="1" s="1"/>
  <c r="BK5518" i="1"/>
  <c r="BK5519" i="1" l="1"/>
  <c r="BL5518" i="1"/>
  <c r="BM5517" i="1" s="1"/>
  <c r="BN5517" i="1" s="1"/>
  <c r="BL5519" i="1" l="1"/>
  <c r="BK5520" i="1"/>
  <c r="BL5520" i="1" l="1"/>
  <c r="BM5519" i="1" s="1"/>
  <c r="BN5519" i="1" s="1"/>
  <c r="BK5521" i="1"/>
  <c r="BM5518" i="1"/>
  <c r="BN5518" i="1" s="1"/>
  <c r="BL5521" i="1" l="1"/>
  <c r="BM5520" i="1" s="1"/>
  <c r="BN5520" i="1" s="1"/>
  <c r="BK5522" i="1"/>
  <c r="BL5522" i="1" l="1"/>
  <c r="BM5521" i="1" s="1"/>
  <c r="BN5521" i="1" s="1"/>
  <c r="BK5523" i="1"/>
  <c r="BL5523" i="1" l="1"/>
  <c r="BM5522" i="1" s="1"/>
  <c r="BN5522" i="1" s="1"/>
  <c r="BK5524" i="1"/>
  <c r="BL5524" i="1" l="1"/>
  <c r="BM5523" i="1" s="1"/>
  <c r="BN5523" i="1" s="1"/>
  <c r="BK5525" i="1"/>
  <c r="BL5525" i="1" l="1"/>
  <c r="BM5524" i="1" s="1"/>
  <c r="BN5524" i="1" s="1"/>
  <c r="BK5526" i="1"/>
  <c r="BL5526" i="1" l="1"/>
  <c r="BM5525" i="1" s="1"/>
  <c r="BN5525" i="1" s="1"/>
  <c r="BK5527" i="1"/>
  <c r="BL5527" i="1" l="1"/>
  <c r="BM5526" i="1" s="1"/>
  <c r="BN5526" i="1" s="1"/>
  <c r="BK5528" i="1"/>
  <c r="BL5528" i="1" l="1"/>
  <c r="BM5527" i="1" s="1"/>
  <c r="BN5527" i="1" s="1"/>
  <c r="BK5529" i="1"/>
  <c r="BK5530" i="1" l="1"/>
  <c r="BL5529" i="1"/>
  <c r="BM5528" i="1" s="1"/>
  <c r="BN5528" i="1" s="1"/>
  <c r="BL5530" i="1" l="1"/>
  <c r="BK5531" i="1"/>
  <c r="BL5531" i="1" l="1"/>
  <c r="BM5530" i="1" s="1"/>
  <c r="BN5530" i="1" s="1"/>
  <c r="BK5532" i="1"/>
  <c r="BM5529" i="1"/>
  <c r="BN5529" i="1" s="1"/>
  <c r="BL5532" i="1" l="1"/>
  <c r="BM5531" i="1" s="1"/>
  <c r="BN5531" i="1" s="1"/>
  <c r="BK5533" i="1"/>
  <c r="BL5533" i="1" l="1"/>
  <c r="BM5532" i="1" s="1"/>
  <c r="BN5532" i="1" s="1"/>
  <c r="BK5534" i="1"/>
  <c r="BL5534" i="1" l="1"/>
  <c r="BM5533" i="1" s="1"/>
  <c r="BN5533" i="1" s="1"/>
  <c r="BK5535" i="1"/>
  <c r="BL5535" i="1" l="1"/>
  <c r="BM5534" i="1" s="1"/>
  <c r="BN5534" i="1" s="1"/>
  <c r="BK5536" i="1"/>
  <c r="BL5536" i="1" l="1"/>
  <c r="BM5535" i="1" s="1"/>
  <c r="BN5535" i="1" s="1"/>
  <c r="BK5537" i="1"/>
  <c r="BL5537" i="1" l="1"/>
  <c r="BM5536" i="1" s="1"/>
  <c r="BN5536" i="1" s="1"/>
  <c r="BK5538" i="1"/>
  <c r="BL5538" i="1" l="1"/>
  <c r="BM5537" i="1" s="1"/>
  <c r="BN5537" i="1" s="1"/>
  <c r="BK5539" i="1"/>
  <c r="BK5540" i="1" l="1"/>
  <c r="BL5539" i="1"/>
  <c r="BM5538" i="1" s="1"/>
  <c r="BN5538" i="1" s="1"/>
  <c r="BL5540" i="1" l="1"/>
  <c r="BK5541" i="1"/>
  <c r="BL5541" i="1" l="1"/>
  <c r="BM5540" i="1" s="1"/>
  <c r="BN5540" i="1" s="1"/>
  <c r="BK5542" i="1"/>
  <c r="BM5539" i="1"/>
  <c r="BN5539" i="1" s="1"/>
  <c r="BL5542" i="1" l="1"/>
  <c r="BM5541" i="1" s="1"/>
  <c r="BN5541" i="1" s="1"/>
  <c r="BK5543" i="1"/>
  <c r="BL5543" i="1" l="1"/>
  <c r="BM5542" i="1" s="1"/>
  <c r="BN5542" i="1" s="1"/>
  <c r="BK5544" i="1"/>
  <c r="BL5544" i="1" l="1"/>
  <c r="BM5543" i="1" s="1"/>
  <c r="BN5543" i="1" s="1"/>
  <c r="BK5545" i="1"/>
  <c r="BL5545" i="1" l="1"/>
  <c r="BM5544" i="1" s="1"/>
  <c r="BN5544" i="1" s="1"/>
  <c r="BK5546" i="1"/>
  <c r="BL5546" i="1" l="1"/>
  <c r="BM5545" i="1" s="1"/>
  <c r="BN5545" i="1" s="1"/>
  <c r="BK5547" i="1"/>
  <c r="BL5547" i="1" l="1"/>
  <c r="BM5546" i="1" s="1"/>
  <c r="BN5546" i="1" s="1"/>
  <c r="BK5548" i="1"/>
  <c r="BL5548" i="1" l="1"/>
  <c r="BM5547" i="1" s="1"/>
  <c r="BN5547" i="1" s="1"/>
  <c r="BK5549" i="1"/>
  <c r="BL5549" i="1" l="1"/>
  <c r="BM5548" i="1" s="1"/>
  <c r="BN5548" i="1" s="1"/>
  <c r="BK5550" i="1"/>
  <c r="BL5550" i="1" l="1"/>
  <c r="BM5549" i="1" s="1"/>
  <c r="BN5549" i="1" s="1"/>
  <c r="BK5551" i="1"/>
  <c r="BL5551" i="1" l="1"/>
  <c r="BM5550" i="1" s="1"/>
  <c r="BN5550" i="1" s="1"/>
  <c r="BK5552" i="1"/>
  <c r="BL5552" i="1" l="1"/>
  <c r="BM5551" i="1" s="1"/>
  <c r="BN5551" i="1" s="1"/>
  <c r="BK5553" i="1"/>
  <c r="BL5553" i="1" l="1"/>
  <c r="BM5552" i="1" s="1"/>
  <c r="BN5552" i="1" s="1"/>
  <c r="BK5554" i="1"/>
  <c r="BL5554" i="1" l="1"/>
  <c r="BM5553" i="1" s="1"/>
  <c r="BN5553" i="1" s="1"/>
  <c r="BK5555" i="1"/>
  <c r="BL5555" i="1" l="1"/>
  <c r="BM5554" i="1" s="1"/>
  <c r="BN5554" i="1" s="1"/>
  <c r="BK5556" i="1"/>
  <c r="BL5556" i="1" l="1"/>
  <c r="BM5555" i="1" s="1"/>
  <c r="BN5555" i="1" s="1"/>
  <c r="BK5557" i="1"/>
  <c r="BK5558" i="1" l="1"/>
  <c r="BL5557" i="1"/>
  <c r="BM5556" i="1" s="1"/>
  <c r="BN5556" i="1" s="1"/>
  <c r="BL5558" i="1" l="1"/>
  <c r="BK5559" i="1"/>
  <c r="BL5559" i="1" l="1"/>
  <c r="BM5558" i="1" s="1"/>
  <c r="BN5558" i="1" s="1"/>
  <c r="BK5560" i="1"/>
  <c r="BM5557" i="1"/>
  <c r="BN5557" i="1" s="1"/>
  <c r="BL5560" i="1" l="1"/>
  <c r="BM5559" i="1" s="1"/>
  <c r="BN5559" i="1" s="1"/>
  <c r="BK5561" i="1"/>
  <c r="BL5561" i="1" l="1"/>
  <c r="BM5560" i="1" s="1"/>
  <c r="BN5560" i="1" s="1"/>
  <c r="BK5562" i="1"/>
  <c r="BK5563" i="1" l="1"/>
  <c r="BL5562" i="1"/>
  <c r="BM5561" i="1" l="1"/>
  <c r="BN5561" i="1" s="1"/>
  <c r="BL5563" i="1"/>
  <c r="BK5564" i="1"/>
  <c r="BL5564" i="1" l="1"/>
  <c r="BK5565" i="1"/>
  <c r="BM5562" i="1"/>
  <c r="BN5562" i="1" s="1"/>
  <c r="BL5565" i="1" l="1"/>
  <c r="BM5564" i="1" s="1"/>
  <c r="BN5564" i="1" s="1"/>
  <c r="BK5566" i="1"/>
  <c r="BM5563" i="1"/>
  <c r="BN5563" i="1" s="1"/>
  <c r="BK5567" i="1" l="1"/>
  <c r="BL5566" i="1"/>
  <c r="BM5565" i="1" l="1"/>
  <c r="BN5565" i="1" s="1"/>
  <c r="BL5567" i="1"/>
  <c r="BK5568" i="1"/>
  <c r="BK5569" i="1" l="1"/>
  <c r="BL5568" i="1"/>
  <c r="BM5566" i="1"/>
  <c r="BN5566" i="1" s="1"/>
  <c r="BM5567" i="1" l="1"/>
  <c r="BN5567" i="1" s="1"/>
  <c r="BL5569" i="1"/>
  <c r="BK5570" i="1"/>
  <c r="BL5570" i="1" l="1"/>
  <c r="BM5569" i="1" s="1"/>
  <c r="BN5569" i="1" s="1"/>
  <c r="BK5571" i="1"/>
  <c r="BM5568" i="1"/>
  <c r="BN5568" i="1" s="1"/>
  <c r="BL5571" i="1" l="1"/>
  <c r="BM5570" i="1" s="1"/>
  <c r="BN5570" i="1" s="1"/>
  <c r="BK5572" i="1"/>
  <c r="BL5572" i="1" l="1"/>
  <c r="BM5571" i="1" s="1"/>
  <c r="BN5571" i="1" s="1"/>
  <c r="BK5573" i="1"/>
  <c r="BL5573" i="1" l="1"/>
  <c r="BM5572" i="1" s="1"/>
  <c r="BN5572" i="1" s="1"/>
  <c r="BK5574" i="1"/>
  <c r="BL5574" i="1" l="1"/>
  <c r="BM5573" i="1" s="1"/>
  <c r="BN5573" i="1" s="1"/>
  <c r="BK5575" i="1"/>
  <c r="BL5575" i="1" l="1"/>
  <c r="BM5574" i="1" s="1"/>
  <c r="BN5574" i="1" s="1"/>
  <c r="BK5576" i="1"/>
  <c r="BL5576" i="1" l="1"/>
  <c r="BM5575" i="1" s="1"/>
  <c r="BN5575" i="1" s="1"/>
  <c r="BK5577" i="1"/>
  <c r="BL5577" i="1" l="1"/>
  <c r="BM5576" i="1" s="1"/>
  <c r="BN5576" i="1" s="1"/>
  <c r="BK5578" i="1"/>
  <c r="BL5578" i="1" l="1"/>
  <c r="BM5577" i="1" s="1"/>
  <c r="BN5577" i="1" s="1"/>
  <c r="BK5579" i="1"/>
  <c r="BL5579" i="1" l="1"/>
  <c r="BM5578" i="1" s="1"/>
  <c r="BN5578" i="1" s="1"/>
  <c r="BK5580" i="1"/>
  <c r="BL5580" i="1" l="1"/>
  <c r="BM5579" i="1" s="1"/>
  <c r="BN5579" i="1" s="1"/>
  <c r="BK5581" i="1"/>
  <c r="BL5581" i="1" l="1"/>
  <c r="BM5580" i="1" s="1"/>
  <c r="BN5580" i="1" s="1"/>
  <c r="BK5582" i="1"/>
  <c r="BL5582" i="1" l="1"/>
  <c r="BM5581" i="1" s="1"/>
  <c r="BN5581" i="1" s="1"/>
  <c r="BK5583" i="1"/>
  <c r="BL5583" i="1" l="1"/>
  <c r="BM5582" i="1" s="1"/>
  <c r="BN5582" i="1" s="1"/>
  <c r="BK5584" i="1"/>
  <c r="BL5584" i="1" l="1"/>
  <c r="BM5583" i="1" s="1"/>
  <c r="BN5583" i="1" s="1"/>
  <c r="BK5585" i="1"/>
  <c r="BL5585" i="1" l="1"/>
  <c r="BM5584" i="1" s="1"/>
  <c r="BN5584" i="1" s="1"/>
  <c r="BK5586" i="1"/>
  <c r="BL5586" i="1" l="1"/>
  <c r="BM5585" i="1" s="1"/>
  <c r="BN5585" i="1" s="1"/>
  <c r="BK5587" i="1"/>
  <c r="BL5587" i="1" l="1"/>
  <c r="BM5586" i="1" s="1"/>
  <c r="BN5586" i="1" s="1"/>
  <c r="BK5588" i="1"/>
  <c r="BL5588" i="1" l="1"/>
  <c r="BM5587" i="1" s="1"/>
  <c r="BN5587" i="1" s="1"/>
  <c r="BK5589" i="1"/>
  <c r="BL5589" i="1" l="1"/>
  <c r="BM5588" i="1" s="1"/>
  <c r="BN5588" i="1" s="1"/>
  <c r="BK5590" i="1"/>
  <c r="BL5590" i="1" l="1"/>
  <c r="BM5589" i="1" s="1"/>
  <c r="BN5589" i="1" s="1"/>
  <c r="BK5591" i="1"/>
  <c r="BL5591" i="1" l="1"/>
  <c r="BM5590" i="1" s="1"/>
  <c r="BN5590" i="1" s="1"/>
  <c r="BK5592" i="1"/>
  <c r="BL5592" i="1" l="1"/>
  <c r="BM5591" i="1" s="1"/>
  <c r="BN5591" i="1" s="1"/>
  <c r="BK5593" i="1"/>
  <c r="BL5593" i="1" l="1"/>
  <c r="BM5592" i="1" s="1"/>
  <c r="BN5592" i="1" s="1"/>
  <c r="BK5594" i="1"/>
  <c r="BL5594" i="1" l="1"/>
  <c r="BM5593" i="1" s="1"/>
  <c r="BN5593" i="1" s="1"/>
  <c r="BK5595" i="1"/>
  <c r="BL5595" i="1" l="1"/>
  <c r="BM5594" i="1" s="1"/>
  <c r="BN5594" i="1" s="1"/>
  <c r="BK5596" i="1"/>
  <c r="BL5596" i="1" l="1"/>
  <c r="BM5595" i="1" s="1"/>
  <c r="BN5595" i="1" s="1"/>
  <c r="BK5597" i="1"/>
  <c r="BL5597" i="1" l="1"/>
  <c r="BM5596" i="1" s="1"/>
  <c r="BN5596" i="1" s="1"/>
  <c r="BK5598" i="1"/>
  <c r="BL5598" i="1" l="1"/>
  <c r="BM5597" i="1" s="1"/>
  <c r="BN5597" i="1" s="1"/>
  <c r="BK5599" i="1"/>
  <c r="BL5599" i="1" l="1"/>
  <c r="BM5598" i="1" s="1"/>
  <c r="BN5598" i="1" s="1"/>
  <c r="BK5600" i="1"/>
  <c r="BL5600" i="1" l="1"/>
  <c r="BM5599" i="1" s="1"/>
  <c r="BN5599" i="1" s="1"/>
  <c r="BK5601" i="1"/>
  <c r="BL5601" i="1" l="1"/>
  <c r="BM5600" i="1" s="1"/>
  <c r="BN5600" i="1" s="1"/>
  <c r="BK5602" i="1"/>
  <c r="BK5603" i="1" l="1"/>
  <c r="BL5602" i="1"/>
  <c r="BM5601" i="1" s="1"/>
  <c r="BN5601" i="1" s="1"/>
  <c r="BL5603" i="1" l="1"/>
  <c r="BK5604" i="1"/>
  <c r="BL5604" i="1" l="1"/>
  <c r="BM5603" i="1" s="1"/>
  <c r="BN5603" i="1" s="1"/>
  <c r="BK5605" i="1"/>
  <c r="BM5602" i="1"/>
  <c r="BN5602" i="1" s="1"/>
  <c r="BL5605" i="1" l="1"/>
  <c r="BM5604" i="1" s="1"/>
  <c r="BN5604" i="1" s="1"/>
  <c r="BK5606" i="1"/>
  <c r="BL5606" i="1" l="1"/>
  <c r="BM5605" i="1" s="1"/>
  <c r="BN5605" i="1" s="1"/>
  <c r="BK5607" i="1"/>
  <c r="BL5607" i="1" l="1"/>
  <c r="BM5606" i="1" s="1"/>
  <c r="BN5606" i="1" s="1"/>
  <c r="BK5608" i="1"/>
  <c r="BL5608" i="1" l="1"/>
  <c r="BM5607" i="1" s="1"/>
  <c r="BN5607" i="1" s="1"/>
  <c r="BK5609" i="1"/>
  <c r="BL5609" i="1" l="1"/>
  <c r="BM5608" i="1" s="1"/>
  <c r="BN5608" i="1" s="1"/>
  <c r="BK5610" i="1"/>
  <c r="BK5611" i="1" l="1"/>
  <c r="BL5610" i="1"/>
  <c r="BM5609" i="1" s="1"/>
  <c r="BN5609" i="1" s="1"/>
  <c r="BK5612" i="1" l="1"/>
  <c r="BL5611" i="1"/>
  <c r="BK5613" i="1" l="1"/>
  <c r="BL5612" i="1"/>
  <c r="BM5610" i="1"/>
  <c r="BN5610" i="1" s="1"/>
  <c r="BL5613" i="1" l="1"/>
  <c r="BK5614" i="1"/>
  <c r="BM5611" i="1"/>
  <c r="BN5611" i="1" s="1"/>
  <c r="BK5615" i="1" l="1"/>
  <c r="BL5614" i="1"/>
  <c r="BM5613" i="1" s="1"/>
  <c r="BN5613" i="1" s="1"/>
  <c r="BM5612" i="1"/>
  <c r="BN5612" i="1" s="1"/>
  <c r="BL5615" i="1" l="1"/>
  <c r="BK5616" i="1"/>
  <c r="BL5616" i="1" l="1"/>
  <c r="BM5615" i="1" s="1"/>
  <c r="BN5615" i="1" s="1"/>
  <c r="BK5617" i="1"/>
  <c r="BM5614" i="1"/>
  <c r="BN5614" i="1" s="1"/>
  <c r="BL5617" i="1" l="1"/>
  <c r="BM5616" i="1" s="1"/>
  <c r="BN5616" i="1" s="1"/>
  <c r="BK5618" i="1"/>
  <c r="BL5618" i="1" l="1"/>
  <c r="BM5617" i="1" s="1"/>
  <c r="BN5617" i="1" s="1"/>
  <c r="BK5619" i="1"/>
  <c r="BL5619" i="1" l="1"/>
  <c r="BM5618" i="1" s="1"/>
  <c r="BN5618" i="1" s="1"/>
  <c r="BK5620" i="1"/>
  <c r="BL5620" i="1" l="1"/>
  <c r="BM5619" i="1" s="1"/>
  <c r="BN5619" i="1" s="1"/>
  <c r="BK5621" i="1"/>
  <c r="BL5621" i="1" l="1"/>
  <c r="BM5620" i="1" s="1"/>
  <c r="BN5620" i="1" s="1"/>
  <c r="BK5622" i="1"/>
  <c r="BL5622" i="1" l="1"/>
  <c r="BM5621" i="1" s="1"/>
  <c r="BN5621" i="1" s="1"/>
  <c r="BK5623" i="1"/>
  <c r="BL5623" i="1" l="1"/>
  <c r="BM5622" i="1" s="1"/>
  <c r="BN5622" i="1" s="1"/>
  <c r="BK5624" i="1"/>
  <c r="BL5624" i="1" l="1"/>
  <c r="BM5623" i="1" s="1"/>
  <c r="BN5623" i="1" s="1"/>
  <c r="BK5625" i="1"/>
  <c r="BL5625" i="1" l="1"/>
  <c r="BM5624" i="1" s="1"/>
  <c r="BN5624" i="1" s="1"/>
  <c r="BK5626" i="1"/>
  <c r="BL5626" i="1" l="1"/>
  <c r="BM5625" i="1" s="1"/>
  <c r="BN5625" i="1" s="1"/>
  <c r="BK5627" i="1"/>
  <c r="BL5627" i="1" l="1"/>
  <c r="BM5626" i="1" s="1"/>
  <c r="BN5626" i="1" s="1"/>
  <c r="BK5628" i="1"/>
  <c r="BK5629" i="1" l="1"/>
  <c r="BL5628" i="1"/>
  <c r="BM5627" i="1" s="1"/>
  <c r="BN5627" i="1" s="1"/>
  <c r="BL5629" i="1" l="1"/>
  <c r="BK5630" i="1"/>
  <c r="BL5630" i="1" l="1"/>
  <c r="BM5629" i="1" s="1"/>
  <c r="BN5629" i="1" s="1"/>
  <c r="BK5631" i="1"/>
  <c r="BM5628" i="1"/>
  <c r="BN5628" i="1" s="1"/>
  <c r="BL5631" i="1" l="1"/>
  <c r="BM5630" i="1" s="1"/>
  <c r="BN5630" i="1" s="1"/>
  <c r="BK5632" i="1"/>
  <c r="BL5632" i="1" l="1"/>
  <c r="BM5631" i="1" s="1"/>
  <c r="BN5631" i="1" s="1"/>
  <c r="BK5633" i="1"/>
  <c r="BL5633" i="1" l="1"/>
  <c r="BM5632" i="1" s="1"/>
  <c r="BN5632" i="1" s="1"/>
  <c r="BK5634" i="1"/>
  <c r="BL5634" i="1" l="1"/>
  <c r="BM5633" i="1" s="1"/>
  <c r="BN5633" i="1" s="1"/>
  <c r="BK5635" i="1"/>
  <c r="BL5635" i="1" l="1"/>
  <c r="BM5634" i="1" s="1"/>
  <c r="BN5634" i="1" s="1"/>
  <c r="BK5636" i="1"/>
  <c r="BL5636" i="1" l="1"/>
  <c r="BM5635" i="1" s="1"/>
  <c r="BN5635" i="1" s="1"/>
  <c r="BK5637" i="1"/>
  <c r="BL5637" i="1" l="1"/>
  <c r="BM5636" i="1" s="1"/>
  <c r="BN5636" i="1" s="1"/>
  <c r="BK5638" i="1"/>
  <c r="BL5638" i="1" l="1"/>
  <c r="BM5637" i="1" s="1"/>
  <c r="BN5637" i="1" s="1"/>
  <c r="BK5639" i="1"/>
  <c r="BL5639" i="1" l="1"/>
  <c r="BM5638" i="1" s="1"/>
  <c r="BN5638" i="1" s="1"/>
  <c r="BK5640" i="1"/>
  <c r="BL5640" i="1" l="1"/>
  <c r="BM5639" i="1" s="1"/>
  <c r="BN5639" i="1" s="1"/>
  <c r="BK5641" i="1"/>
  <c r="BL5641" i="1" l="1"/>
  <c r="BM5640" i="1" s="1"/>
  <c r="BN5640" i="1" s="1"/>
  <c r="BK5642" i="1"/>
  <c r="BL5642" i="1" l="1"/>
  <c r="BM5641" i="1" s="1"/>
  <c r="BN5641" i="1" s="1"/>
  <c r="BK5643" i="1"/>
  <c r="BK5644" i="1" l="1"/>
  <c r="BL5643" i="1"/>
  <c r="BM5642" i="1" s="1"/>
  <c r="BN5642" i="1" s="1"/>
  <c r="BL5644" i="1" l="1"/>
  <c r="BK5645" i="1"/>
  <c r="BL5645" i="1" l="1"/>
  <c r="BM5644" i="1" s="1"/>
  <c r="BN5644" i="1" s="1"/>
  <c r="BK5646" i="1"/>
  <c r="BM5643" i="1"/>
  <c r="BN5643" i="1" s="1"/>
  <c r="BL5646" i="1" l="1"/>
  <c r="BM5645" i="1" s="1"/>
  <c r="BN5645" i="1" s="1"/>
  <c r="BK5647" i="1"/>
  <c r="BL5647" i="1" l="1"/>
  <c r="BM5646" i="1" s="1"/>
  <c r="BN5646" i="1" s="1"/>
  <c r="BK5648" i="1"/>
  <c r="BL5648" i="1" l="1"/>
  <c r="BM5647" i="1" s="1"/>
  <c r="BN5647" i="1" s="1"/>
  <c r="BK5649" i="1"/>
  <c r="BL5649" i="1" l="1"/>
  <c r="BM5648" i="1" s="1"/>
  <c r="BN5648" i="1" s="1"/>
  <c r="BK5650" i="1"/>
  <c r="BL5650" i="1" l="1"/>
  <c r="BM5649" i="1" s="1"/>
  <c r="BN5649" i="1" s="1"/>
  <c r="BK5651" i="1"/>
  <c r="BL5651" i="1" l="1"/>
  <c r="BM5650" i="1" s="1"/>
  <c r="BN5650" i="1" s="1"/>
  <c r="BK5652" i="1"/>
  <c r="BL5652" i="1" l="1"/>
  <c r="BM5651" i="1" s="1"/>
  <c r="BN5651" i="1" s="1"/>
  <c r="BK5653" i="1"/>
  <c r="BL5653" i="1" l="1"/>
  <c r="BM5652" i="1" s="1"/>
  <c r="BN5652" i="1" s="1"/>
  <c r="BK5654" i="1"/>
  <c r="BK5655" i="1" l="1"/>
  <c r="BL5654" i="1"/>
  <c r="BM5653" i="1" s="1"/>
  <c r="BN5653" i="1" s="1"/>
  <c r="BL5655" i="1" l="1"/>
  <c r="BK5656" i="1"/>
  <c r="BL5656" i="1" l="1"/>
  <c r="BM5655" i="1" s="1"/>
  <c r="BN5655" i="1" s="1"/>
  <c r="BK5657" i="1"/>
  <c r="BM5654" i="1"/>
  <c r="BN5654" i="1" s="1"/>
  <c r="BL5657" i="1" l="1"/>
  <c r="BM5656" i="1" s="1"/>
  <c r="BN5656" i="1" s="1"/>
  <c r="BK5658" i="1"/>
  <c r="BL5658" i="1" l="1"/>
  <c r="BM5657" i="1" s="1"/>
  <c r="BN5657" i="1" s="1"/>
  <c r="BK5659" i="1"/>
  <c r="BL5659" i="1" l="1"/>
  <c r="BM5658" i="1" s="1"/>
  <c r="BN5658" i="1" s="1"/>
  <c r="BK5660" i="1"/>
  <c r="BL5660" i="1" l="1"/>
  <c r="BM5659" i="1" s="1"/>
  <c r="BN5659" i="1" s="1"/>
  <c r="BK5661" i="1"/>
  <c r="BL5661" i="1" l="1"/>
  <c r="BM5660" i="1" s="1"/>
  <c r="BN5660" i="1" s="1"/>
  <c r="BK5662" i="1"/>
  <c r="BL5662" i="1" l="1"/>
  <c r="BM5661" i="1" s="1"/>
  <c r="BN5661" i="1" s="1"/>
  <c r="BK5663" i="1"/>
  <c r="BL5663" i="1" l="1"/>
  <c r="BM5662" i="1" s="1"/>
  <c r="BN5662" i="1" s="1"/>
  <c r="BK5664" i="1"/>
  <c r="BK5665" i="1" l="1"/>
  <c r="BL5664" i="1"/>
  <c r="BM5663" i="1" s="1"/>
  <c r="BN5663" i="1" s="1"/>
  <c r="BK5666" i="1" l="1"/>
  <c r="BL5665" i="1"/>
  <c r="BL5666" i="1" l="1"/>
  <c r="BK5667" i="1"/>
  <c r="BM5664" i="1"/>
  <c r="BN5664" i="1" s="1"/>
  <c r="BL5667" i="1" l="1"/>
  <c r="BM5666" i="1" s="1"/>
  <c r="BN5666" i="1" s="1"/>
  <c r="BK5668" i="1"/>
  <c r="BM5665" i="1"/>
  <c r="BN5665" i="1" s="1"/>
  <c r="BL5668" i="1" l="1"/>
  <c r="BM5667" i="1" s="1"/>
  <c r="BN5667" i="1" s="1"/>
  <c r="BK5669" i="1"/>
  <c r="BL5669" i="1" l="1"/>
  <c r="BM5668" i="1" s="1"/>
  <c r="BN5668" i="1" s="1"/>
  <c r="BK5670" i="1"/>
  <c r="BL5670" i="1" l="1"/>
  <c r="BM5669" i="1" s="1"/>
  <c r="BN5669" i="1" s="1"/>
  <c r="BK5671" i="1"/>
  <c r="BL5671" i="1" l="1"/>
  <c r="BM5670" i="1" s="1"/>
  <c r="BN5670" i="1" s="1"/>
  <c r="BK5672" i="1"/>
  <c r="BL5672" i="1" l="1"/>
  <c r="BM5671" i="1" s="1"/>
  <c r="BN5671" i="1" s="1"/>
  <c r="BK5673" i="1"/>
  <c r="BL5673" i="1" l="1"/>
  <c r="BM5672" i="1" s="1"/>
  <c r="BN5672" i="1" s="1"/>
  <c r="BK5674" i="1"/>
  <c r="BL5674" i="1" l="1"/>
  <c r="BM5673" i="1" s="1"/>
  <c r="BN5673" i="1" s="1"/>
  <c r="BK5675" i="1"/>
  <c r="BL5675" i="1" l="1"/>
  <c r="BM5674" i="1" s="1"/>
  <c r="BN5674" i="1" s="1"/>
  <c r="BK5676" i="1"/>
  <c r="BL5676" i="1" l="1"/>
  <c r="BM5675" i="1" s="1"/>
  <c r="BN5675" i="1" s="1"/>
  <c r="BK5677" i="1"/>
  <c r="BL5677" i="1" l="1"/>
  <c r="BM5676" i="1" s="1"/>
  <c r="BN5676" i="1" s="1"/>
  <c r="BK5678" i="1"/>
  <c r="BL5678" i="1" l="1"/>
  <c r="BM5677" i="1" s="1"/>
  <c r="BN5677" i="1" s="1"/>
  <c r="BK5679" i="1"/>
  <c r="BL5679" i="1" l="1"/>
  <c r="BM5678" i="1" s="1"/>
  <c r="BN5678" i="1" s="1"/>
  <c r="BK5680" i="1"/>
  <c r="BL5680" i="1" l="1"/>
  <c r="BM5679" i="1" s="1"/>
  <c r="BN5679" i="1" s="1"/>
  <c r="BK5681" i="1"/>
  <c r="BL5681" i="1" l="1"/>
  <c r="BM5680" i="1" s="1"/>
  <c r="BN5680" i="1" s="1"/>
  <c r="BK5682" i="1"/>
  <c r="BL5682" i="1" l="1"/>
  <c r="BM5681" i="1" s="1"/>
  <c r="BN5681" i="1" s="1"/>
  <c r="BK5683" i="1"/>
  <c r="BL5683" i="1" l="1"/>
  <c r="BM5682" i="1" s="1"/>
  <c r="BN5682" i="1" s="1"/>
  <c r="BK5684" i="1"/>
  <c r="BL5684" i="1" l="1"/>
  <c r="BM5683" i="1" s="1"/>
  <c r="BN5683" i="1" s="1"/>
  <c r="BK5685" i="1"/>
  <c r="BL5685" i="1" l="1"/>
  <c r="BM5684" i="1" s="1"/>
  <c r="BN5684" i="1" s="1"/>
  <c r="BK5686" i="1"/>
  <c r="BL5686" i="1" l="1"/>
  <c r="BM5685" i="1" s="1"/>
  <c r="BN5685" i="1" s="1"/>
  <c r="BK5687" i="1"/>
  <c r="BL5687" i="1" l="1"/>
  <c r="BM5686" i="1" s="1"/>
  <c r="BN5686" i="1" s="1"/>
  <c r="BK5688" i="1"/>
  <c r="BL5688" i="1" l="1"/>
  <c r="BM5687" i="1" s="1"/>
  <c r="BN5687" i="1" s="1"/>
  <c r="BK5689" i="1"/>
  <c r="BL5689" i="1" l="1"/>
  <c r="BM5688" i="1" s="1"/>
  <c r="BN5688" i="1" s="1"/>
  <c r="BK5690" i="1"/>
  <c r="BL5690" i="1" l="1"/>
  <c r="BM5689" i="1" s="1"/>
  <c r="BN5689" i="1" s="1"/>
  <c r="BK5691" i="1"/>
  <c r="BL5691" i="1" l="1"/>
  <c r="BM5690" i="1" s="1"/>
  <c r="BN5690" i="1" s="1"/>
  <c r="BK5692" i="1"/>
  <c r="BL5692" i="1" l="1"/>
  <c r="BM5691" i="1" s="1"/>
  <c r="BN5691" i="1" s="1"/>
  <c r="BK5693" i="1"/>
  <c r="BL5693" i="1" l="1"/>
  <c r="BM5692" i="1" s="1"/>
  <c r="BN5692" i="1" s="1"/>
  <c r="BK5694" i="1"/>
  <c r="BK5695" i="1" l="1"/>
  <c r="BL5694" i="1"/>
  <c r="BM5693" i="1" s="1"/>
  <c r="BN5693" i="1" s="1"/>
  <c r="BL5695" i="1" l="1"/>
  <c r="BK5696" i="1"/>
  <c r="BL5696" i="1" l="1"/>
  <c r="BM5695" i="1" s="1"/>
  <c r="BN5695" i="1" s="1"/>
  <c r="BK5697" i="1"/>
  <c r="BM5694" i="1"/>
  <c r="BN5694" i="1" s="1"/>
  <c r="BL5697" i="1" l="1"/>
  <c r="BM5696" i="1" s="1"/>
  <c r="BN5696" i="1" s="1"/>
  <c r="BK5698" i="1"/>
  <c r="BL5698" i="1" l="1"/>
  <c r="BM5697" i="1" s="1"/>
  <c r="BN5697" i="1" s="1"/>
  <c r="BK5699" i="1"/>
  <c r="BL5699" i="1" l="1"/>
  <c r="BM5698" i="1" s="1"/>
  <c r="BN5698" i="1" s="1"/>
  <c r="BK5700" i="1"/>
  <c r="BL5700" i="1" l="1"/>
  <c r="BM5699" i="1" s="1"/>
  <c r="BN5699" i="1" s="1"/>
  <c r="BK5701" i="1"/>
  <c r="BL5701" i="1" l="1"/>
  <c r="BM5700" i="1" s="1"/>
  <c r="BN5700" i="1" s="1"/>
  <c r="BK5702" i="1"/>
  <c r="BL5702" i="1" l="1"/>
  <c r="BM5701" i="1" s="1"/>
  <c r="BN5701" i="1" s="1"/>
  <c r="BK5703" i="1"/>
  <c r="BK5704" i="1" l="1"/>
  <c r="BL5703" i="1"/>
  <c r="BM5702" i="1" s="1"/>
  <c r="BN5702" i="1" s="1"/>
  <c r="BL5704" i="1" l="1"/>
  <c r="BK5705" i="1"/>
  <c r="BL5705" i="1" l="1"/>
  <c r="BM5704" i="1" s="1"/>
  <c r="BN5704" i="1" s="1"/>
  <c r="BK5706" i="1"/>
  <c r="BM5703" i="1"/>
  <c r="BN5703" i="1" s="1"/>
  <c r="BL5706" i="1" l="1"/>
  <c r="BM5705" i="1" s="1"/>
  <c r="BN5705" i="1" s="1"/>
  <c r="BK5707" i="1"/>
  <c r="BK5708" i="1" l="1"/>
  <c r="BL5707" i="1"/>
  <c r="BM5706" i="1" s="1"/>
  <c r="BN5706" i="1" s="1"/>
  <c r="BL5708" i="1" l="1"/>
  <c r="BK5709" i="1"/>
  <c r="BL5709" i="1" l="1"/>
  <c r="BM5708" i="1" s="1"/>
  <c r="BN5708" i="1" s="1"/>
  <c r="BK5710" i="1"/>
  <c r="BM5707" i="1"/>
  <c r="BN5707" i="1" s="1"/>
  <c r="BL5710" i="1" l="1"/>
  <c r="BM5709" i="1" s="1"/>
  <c r="BN5709" i="1" s="1"/>
  <c r="BK5711" i="1"/>
  <c r="BL5711" i="1" l="1"/>
  <c r="BM5710" i="1" s="1"/>
  <c r="BN5710" i="1" s="1"/>
  <c r="BK5712" i="1"/>
  <c r="BK5713" i="1" l="1"/>
  <c r="BL5712" i="1"/>
  <c r="BM5711" i="1" s="1"/>
  <c r="BN5711" i="1" s="1"/>
  <c r="BL5713" i="1" l="1"/>
  <c r="BK5714" i="1"/>
  <c r="BL5714" i="1" l="1"/>
  <c r="BM5713" i="1" s="1"/>
  <c r="BN5713" i="1" s="1"/>
  <c r="BK5715" i="1"/>
  <c r="BM5712" i="1"/>
  <c r="BN5712" i="1" s="1"/>
  <c r="BL5715" i="1" l="1"/>
  <c r="BM5714" i="1" s="1"/>
  <c r="BN5714" i="1" s="1"/>
  <c r="BK5716" i="1"/>
  <c r="BL5716" i="1" l="1"/>
  <c r="BM5715" i="1" s="1"/>
  <c r="BN5715" i="1" s="1"/>
  <c r="BK5717" i="1"/>
  <c r="BL5717" i="1" l="1"/>
  <c r="BM5716" i="1" s="1"/>
  <c r="BN5716" i="1" s="1"/>
  <c r="BK5718" i="1"/>
  <c r="BL5718" i="1" l="1"/>
  <c r="BM5717" i="1" s="1"/>
  <c r="BN5717" i="1" s="1"/>
  <c r="BK5719" i="1"/>
  <c r="BL5719" i="1" l="1"/>
  <c r="BM5718" i="1" s="1"/>
  <c r="BN5718" i="1" s="1"/>
  <c r="BK5720" i="1"/>
  <c r="BL5720" i="1" l="1"/>
  <c r="BM5719" i="1" s="1"/>
  <c r="BN5719" i="1" s="1"/>
  <c r="BK5721" i="1"/>
  <c r="BL5721" i="1" l="1"/>
  <c r="BM5720" i="1" s="1"/>
  <c r="BN5720" i="1" s="1"/>
  <c r="BK5722" i="1"/>
  <c r="BL5722" i="1" l="1"/>
  <c r="BM5721" i="1" s="1"/>
  <c r="BN5721" i="1" s="1"/>
  <c r="BK5723" i="1"/>
  <c r="BL5723" i="1" l="1"/>
  <c r="BM5722" i="1" s="1"/>
  <c r="BN5722" i="1" s="1"/>
  <c r="BK5724" i="1"/>
  <c r="BK5725" i="1" l="1"/>
  <c r="BL5724" i="1"/>
  <c r="BM5723" i="1" s="1"/>
  <c r="BN5723" i="1" s="1"/>
  <c r="BL5725" i="1" l="1"/>
  <c r="BK5726" i="1"/>
  <c r="BK5727" i="1" l="1"/>
  <c r="BL5726" i="1"/>
  <c r="BM5725" i="1" s="1"/>
  <c r="BN5725" i="1" s="1"/>
  <c r="BM5724" i="1"/>
  <c r="BN5724" i="1" s="1"/>
  <c r="BL5727" i="1" l="1"/>
  <c r="BK5728" i="1"/>
  <c r="BL5728" i="1" l="1"/>
  <c r="BM5727" i="1" s="1"/>
  <c r="BN5727" i="1" s="1"/>
  <c r="BK5729" i="1"/>
  <c r="BM5726" i="1"/>
  <c r="BN5726" i="1" s="1"/>
  <c r="BL5729" i="1" l="1"/>
  <c r="BM5728" i="1" s="1"/>
  <c r="BN5728" i="1" s="1"/>
  <c r="BK5730" i="1"/>
  <c r="BL5730" i="1" l="1"/>
  <c r="BM5729" i="1" s="1"/>
  <c r="BN5729" i="1" s="1"/>
  <c r="BK5731" i="1"/>
  <c r="BL5731" i="1" l="1"/>
  <c r="BM5730" i="1" s="1"/>
  <c r="BN5730" i="1" s="1"/>
  <c r="BK5732" i="1"/>
  <c r="BL5732" i="1" l="1"/>
  <c r="BM5731" i="1" s="1"/>
  <c r="BN5731" i="1" s="1"/>
  <c r="BK5733" i="1"/>
  <c r="BL5733" i="1" l="1"/>
  <c r="BM5732" i="1" s="1"/>
  <c r="BN5732" i="1" s="1"/>
  <c r="BK5734" i="1"/>
  <c r="BL5734" i="1" l="1"/>
  <c r="BM5733" i="1" s="1"/>
  <c r="BN5733" i="1" s="1"/>
  <c r="BK5735" i="1"/>
  <c r="BL5735" i="1" l="1"/>
  <c r="BM5734" i="1" s="1"/>
  <c r="BN5734" i="1" s="1"/>
  <c r="BK5736" i="1"/>
  <c r="BL5736" i="1" l="1"/>
  <c r="BM5735" i="1" s="1"/>
  <c r="BN5735" i="1" s="1"/>
  <c r="BK5737" i="1"/>
  <c r="BL5737" i="1" l="1"/>
  <c r="BM5736" i="1" s="1"/>
  <c r="BN5736" i="1" s="1"/>
  <c r="BK5738" i="1"/>
  <c r="BL5738" i="1" l="1"/>
  <c r="BM5737" i="1" s="1"/>
  <c r="BN5737" i="1" s="1"/>
  <c r="BK5739" i="1"/>
  <c r="BL5739" i="1" l="1"/>
  <c r="BM5738" i="1" s="1"/>
  <c r="BN5738" i="1" s="1"/>
  <c r="BK5740" i="1"/>
  <c r="BL5740" i="1" l="1"/>
  <c r="BM5739" i="1" s="1"/>
  <c r="BN5739" i="1" s="1"/>
  <c r="BK5741" i="1"/>
  <c r="BL5741" i="1" l="1"/>
  <c r="BM5740" i="1" s="1"/>
  <c r="BN5740" i="1" s="1"/>
  <c r="BK5742" i="1"/>
  <c r="BK5743" i="1" l="1"/>
  <c r="BL5742" i="1"/>
  <c r="BM5741" i="1" s="1"/>
  <c r="BN5741" i="1" s="1"/>
  <c r="BL5743" i="1" l="1"/>
  <c r="BK5744" i="1"/>
  <c r="BL5744" i="1" l="1"/>
  <c r="BM5743" i="1" s="1"/>
  <c r="BN5743" i="1" s="1"/>
  <c r="BK5745" i="1"/>
  <c r="BM5742" i="1"/>
  <c r="BN5742" i="1" s="1"/>
  <c r="BK5746" i="1" l="1"/>
  <c r="BL5745" i="1"/>
  <c r="BM5744" i="1" s="1"/>
  <c r="BN5744" i="1" s="1"/>
  <c r="BL5746" i="1" l="1"/>
  <c r="BK5747" i="1"/>
  <c r="BK5748" i="1" l="1"/>
  <c r="BL5747" i="1"/>
  <c r="BM5746" i="1" s="1"/>
  <c r="BN5746" i="1" s="1"/>
  <c r="BM5745" i="1"/>
  <c r="BN5745" i="1" s="1"/>
  <c r="BL5748" i="1" l="1"/>
  <c r="BK5749" i="1"/>
  <c r="BL5749" i="1" l="1"/>
  <c r="BM5748" i="1" s="1"/>
  <c r="BN5748" i="1" s="1"/>
  <c r="BK5750" i="1"/>
  <c r="BM5747" i="1"/>
  <c r="BN5747" i="1" s="1"/>
  <c r="BL5750" i="1" l="1"/>
  <c r="BM5749" i="1" s="1"/>
  <c r="BN5749" i="1" s="1"/>
  <c r="BK5751" i="1"/>
  <c r="BL5751" i="1" l="1"/>
  <c r="BM5750" i="1" s="1"/>
  <c r="BN5750" i="1" s="1"/>
  <c r="BK5752" i="1"/>
  <c r="BL5752" i="1" l="1"/>
  <c r="BM5751" i="1" s="1"/>
  <c r="BN5751" i="1" s="1"/>
  <c r="BK5753" i="1"/>
  <c r="BL5753" i="1" l="1"/>
  <c r="BM5752" i="1" s="1"/>
  <c r="BN5752" i="1" s="1"/>
  <c r="BK5754" i="1"/>
  <c r="BL5754" i="1" l="1"/>
  <c r="BM5753" i="1" s="1"/>
  <c r="BN5753" i="1" s="1"/>
  <c r="BK5755" i="1"/>
  <c r="BL5755" i="1" l="1"/>
  <c r="BM5754" i="1" s="1"/>
  <c r="BN5754" i="1" s="1"/>
  <c r="BK5756" i="1"/>
  <c r="BL5756" i="1" l="1"/>
  <c r="BM5755" i="1" s="1"/>
  <c r="BN5755" i="1" s="1"/>
  <c r="BK5757" i="1"/>
  <c r="BL5757" i="1" l="1"/>
  <c r="BM5756" i="1" s="1"/>
  <c r="BN5756" i="1" s="1"/>
  <c r="BK5758" i="1"/>
  <c r="BL5758" i="1" l="1"/>
  <c r="BM5757" i="1" s="1"/>
  <c r="BN5757" i="1" s="1"/>
  <c r="BK5759" i="1"/>
  <c r="BL5759" i="1" l="1"/>
  <c r="BM5758" i="1" s="1"/>
  <c r="BN5758" i="1" s="1"/>
  <c r="BK5760" i="1"/>
  <c r="BL5760" i="1" l="1"/>
  <c r="BM5759" i="1" s="1"/>
  <c r="BN5759" i="1" s="1"/>
  <c r="BK5761" i="1"/>
  <c r="BL5761" i="1" l="1"/>
  <c r="BM5760" i="1" s="1"/>
  <c r="BN5760" i="1" s="1"/>
  <c r="BK5762" i="1"/>
  <c r="BL5762" i="1" l="1"/>
  <c r="BM5761" i="1" s="1"/>
  <c r="BN5761" i="1" s="1"/>
  <c r="BK5763" i="1"/>
  <c r="BL5763" i="1" l="1"/>
  <c r="BM5762" i="1" s="1"/>
  <c r="BN5762" i="1" s="1"/>
  <c r="BK5764" i="1"/>
  <c r="BL5764" i="1" l="1"/>
  <c r="BM5763" i="1" s="1"/>
  <c r="BN5763" i="1" s="1"/>
  <c r="BK5765" i="1"/>
  <c r="BL5765" i="1" l="1"/>
  <c r="BM5764" i="1" s="1"/>
  <c r="BN5764" i="1" s="1"/>
  <c r="BK5766" i="1"/>
  <c r="BL5766" i="1" l="1"/>
  <c r="BM5765" i="1" s="1"/>
  <c r="BN5765" i="1" s="1"/>
  <c r="BK5767" i="1"/>
  <c r="BL5767" i="1" l="1"/>
  <c r="BM5766" i="1" s="1"/>
  <c r="BN5766" i="1" s="1"/>
  <c r="BK5768" i="1"/>
  <c r="BL5768" i="1" l="1"/>
  <c r="BM5767" i="1" s="1"/>
  <c r="BN5767" i="1" s="1"/>
  <c r="BK5769" i="1"/>
  <c r="BL5769" i="1" l="1"/>
  <c r="BM5768" i="1" s="1"/>
  <c r="BN5768" i="1" s="1"/>
  <c r="BK5770" i="1"/>
  <c r="BL5770" i="1" l="1"/>
  <c r="BM5769" i="1" s="1"/>
  <c r="BN5769" i="1" s="1"/>
  <c r="BK5771" i="1"/>
  <c r="BL5771" i="1" l="1"/>
  <c r="BM5770" i="1" s="1"/>
  <c r="BN5770" i="1" s="1"/>
  <c r="BK5772" i="1"/>
  <c r="BL5772" i="1" l="1"/>
  <c r="BM5771" i="1" s="1"/>
  <c r="BN5771" i="1" s="1"/>
  <c r="BK5773" i="1"/>
  <c r="BK5774" i="1" l="1"/>
  <c r="BL5773" i="1"/>
  <c r="BM5772" i="1" s="1"/>
  <c r="BN5772" i="1" s="1"/>
  <c r="BK5775" i="1" l="1"/>
  <c r="BL5774" i="1"/>
  <c r="BL5775" i="1" l="1"/>
  <c r="BK5776" i="1"/>
  <c r="BM5773" i="1"/>
  <c r="BN5773" i="1" s="1"/>
  <c r="BK5777" i="1" l="1"/>
  <c r="BL5776" i="1"/>
  <c r="BM5775" i="1" s="1"/>
  <c r="BN5775" i="1" s="1"/>
  <c r="BM5774" i="1"/>
  <c r="BN5774" i="1" s="1"/>
  <c r="BL5777" i="1" l="1"/>
  <c r="BK5778" i="1"/>
  <c r="BL5778" i="1" l="1"/>
  <c r="BM5777" i="1" s="1"/>
  <c r="BN5777" i="1" s="1"/>
  <c r="BK5779" i="1"/>
  <c r="BM5776" i="1"/>
  <c r="BN5776" i="1" s="1"/>
  <c r="BL5779" i="1" l="1"/>
  <c r="BM5778" i="1" s="1"/>
  <c r="BN5778" i="1" s="1"/>
  <c r="BK5780" i="1"/>
  <c r="BL5780" i="1" l="1"/>
  <c r="BM5779" i="1" s="1"/>
  <c r="BN5779" i="1" s="1"/>
  <c r="BK5781" i="1"/>
  <c r="BL5781" i="1" s="1"/>
  <c r="BL5782" i="1" l="1"/>
  <c r="BM5781" i="1" s="1"/>
  <c r="BN5781" i="1" s="1"/>
  <c r="BM5780" i="1"/>
  <c r="BN5780" i="1" s="1"/>
  <c r="K641" i="1" l="1"/>
  <c r="K643" i="1" s="1"/>
  <c r="J653" i="1" s="1"/>
  <c r="B219" i="1"/>
  <c r="C260" i="1" s="1"/>
  <c r="D260" i="1" s="1"/>
  <c r="B212" i="1"/>
  <c r="C253" i="1" s="1"/>
  <c r="D253" i="1" s="1"/>
  <c r="B368" i="1" s="1"/>
  <c r="B195" i="1"/>
  <c r="B208" i="1"/>
  <c r="C249" i="1" s="1"/>
  <c r="D249" i="1" s="1"/>
  <c r="B203" i="1"/>
  <c r="D203" i="1" s="1"/>
  <c r="B187" i="1"/>
  <c r="D187" i="1" s="1"/>
  <c r="B213" i="1"/>
  <c r="D213" i="1" s="1"/>
  <c r="B206" i="1"/>
  <c r="D206" i="1" s="1"/>
  <c r="B218" i="1"/>
  <c r="D218" i="1" s="1"/>
  <c r="B205" i="1"/>
  <c r="C246" i="1" s="1"/>
  <c r="D246" i="1" s="1"/>
  <c r="B211" i="1"/>
  <c r="C252" i="1" s="1"/>
  <c r="D252" i="1" s="1"/>
  <c r="B367" i="1" s="1"/>
  <c r="B209" i="1"/>
  <c r="D209" i="1" s="1"/>
  <c r="B201" i="1"/>
  <c r="C242" i="1" s="1"/>
  <c r="D242" i="1" s="1"/>
  <c r="G242" i="1" s="1"/>
  <c r="B215" i="1"/>
  <c r="D215" i="1" s="1"/>
  <c r="B194" i="1"/>
  <c r="D194" i="1" s="1"/>
  <c r="B185" i="1"/>
  <c r="C226" i="1" s="1"/>
  <c r="D226" i="1" s="1"/>
  <c r="B341" i="1" s="1"/>
  <c r="B188" i="1"/>
  <c r="C229" i="1" s="1"/>
  <c r="D229" i="1" s="1"/>
  <c r="B193" i="1"/>
  <c r="D193" i="1" s="1"/>
  <c r="B196" i="1"/>
  <c r="C237" i="1" s="1"/>
  <c r="D237" i="1" s="1"/>
  <c r="B186" i="1"/>
  <c r="C227" i="1" s="1"/>
  <c r="D227" i="1" s="1"/>
  <c r="B192" i="1"/>
  <c r="D192" i="1" s="1"/>
  <c r="B217" i="1"/>
  <c r="B191" i="1"/>
  <c r="C232" i="1" s="1"/>
  <c r="D232" i="1" s="1"/>
  <c r="G232" i="1" s="1"/>
  <c r="B198" i="1"/>
  <c r="C239" i="1" s="1"/>
  <c r="D239" i="1" s="1"/>
  <c r="B199" i="1"/>
  <c r="C240" i="1" s="1"/>
  <c r="D240" i="1" s="1"/>
  <c r="B355" i="1" s="1"/>
  <c r="B207" i="1"/>
  <c r="C248" i="1" s="1"/>
  <c r="D248" i="1" s="1"/>
  <c r="G248" i="1" s="1"/>
  <c r="B200" i="1"/>
  <c r="D200" i="1" s="1"/>
  <c r="B189" i="1"/>
  <c r="D189" i="1" s="1"/>
  <c r="B197" i="1"/>
  <c r="D197" i="1" s="1"/>
  <c r="B216" i="1"/>
  <c r="C257" i="1" s="1"/>
  <c r="D257" i="1" s="1"/>
  <c r="B204" i="1"/>
  <c r="D204" i="1" s="1"/>
  <c r="B210" i="1"/>
  <c r="D210" i="1" s="1"/>
  <c r="B202" i="1"/>
  <c r="C243" i="1" s="1"/>
  <c r="D243" i="1" s="1"/>
  <c r="B214" i="1"/>
  <c r="C255" i="1" s="1"/>
  <c r="D255" i="1" s="1"/>
  <c r="B190" i="1"/>
  <c r="C231" i="1" s="1"/>
  <c r="D231" i="1" s="1"/>
  <c r="B123" i="1"/>
  <c r="B184" i="1"/>
  <c r="C225" i="1" s="1"/>
  <c r="D225" i="1" s="1"/>
  <c r="G225" i="1" s="1"/>
  <c r="D190" i="1" l="1"/>
  <c r="D202" i="1"/>
  <c r="C247" i="1"/>
  <c r="D247" i="1" s="1"/>
  <c r="B362" i="1" s="1"/>
  <c r="C228" i="1"/>
  <c r="D228" i="1" s="1"/>
  <c r="G228" i="1" s="1"/>
  <c r="C234" i="1"/>
  <c r="D234" i="1" s="1"/>
  <c r="B349" i="1" s="1"/>
  <c r="D188" i="1"/>
  <c r="D212" i="1"/>
  <c r="C238" i="1"/>
  <c r="D238" i="1" s="1"/>
  <c r="G238" i="1" s="1"/>
  <c r="G240" i="1"/>
  <c r="C230" i="1"/>
  <c r="D230" i="1" s="1"/>
  <c r="G230" i="1" s="1"/>
  <c r="D198" i="1"/>
  <c r="D196" i="1"/>
  <c r="D214" i="1"/>
  <c r="C250" i="1"/>
  <c r="D250" i="1" s="1"/>
  <c r="B365" i="1" s="1"/>
  <c r="D186" i="1"/>
  <c r="D191" i="1"/>
  <c r="C251" i="1"/>
  <c r="D251" i="1" s="1"/>
  <c r="B366" i="1" s="1"/>
  <c r="C233" i="1"/>
  <c r="D233" i="1" s="1"/>
  <c r="D208" i="1"/>
  <c r="G246" i="1"/>
  <c r="B361" i="1"/>
  <c r="D201" i="1"/>
  <c r="G252" i="1"/>
  <c r="D185" i="1"/>
  <c r="D205" i="1"/>
  <c r="C256" i="1"/>
  <c r="D256" i="1" s="1"/>
  <c r="B371" i="1" s="1"/>
  <c r="B370" i="1"/>
  <c r="G255" i="1"/>
  <c r="B358" i="1"/>
  <c r="G243" i="1"/>
  <c r="C241" i="1"/>
  <c r="D241" i="1" s="1"/>
  <c r="G241" i="1" s="1"/>
  <c r="C245" i="1"/>
  <c r="D245" i="1" s="1"/>
  <c r="C254" i="1"/>
  <c r="D254" i="1" s="1"/>
  <c r="G254" i="1" s="1"/>
  <c r="D184" i="1"/>
  <c r="C259" i="1"/>
  <c r="D259" i="1" s="1"/>
  <c r="B374" i="1" s="1"/>
  <c r="C244" i="1"/>
  <c r="D244" i="1" s="1"/>
  <c r="G244" i="1" s="1"/>
  <c r="D216" i="1"/>
  <c r="B342" i="1"/>
  <c r="G227" i="1"/>
  <c r="G260" i="1"/>
  <c r="B375" i="1"/>
  <c r="B372" i="1"/>
  <c r="G257" i="1"/>
  <c r="B343" i="1"/>
  <c r="G239" i="1"/>
  <c r="B354" i="1"/>
  <c r="B346" i="1"/>
  <c r="G231" i="1"/>
  <c r="G249" i="1"/>
  <c r="B364" i="1"/>
  <c r="G229" i="1"/>
  <c r="E664" i="1"/>
  <c r="K653" i="1"/>
  <c r="K708" i="1"/>
  <c r="K705" i="1" s="1"/>
  <c r="K706" i="1" s="1"/>
  <c r="L704" i="1" s="1"/>
  <c r="B357" i="1"/>
  <c r="G226" i="1"/>
  <c r="G247" i="1"/>
  <c r="B347" i="1"/>
  <c r="D211" i="1"/>
  <c r="D219" i="1"/>
  <c r="C236" i="1"/>
  <c r="D236" i="1" s="1"/>
  <c r="D195" i="1"/>
  <c r="D207" i="1"/>
  <c r="B344" i="1"/>
  <c r="G253" i="1"/>
  <c r="B352" i="1"/>
  <c r="G237" i="1"/>
  <c r="B340" i="1"/>
  <c r="C258" i="1"/>
  <c r="D258" i="1" s="1"/>
  <c r="D217" i="1"/>
  <c r="C235" i="1"/>
  <c r="D235" i="1" s="1"/>
  <c r="D199" i="1"/>
  <c r="B363" i="1"/>
  <c r="B353" i="1" l="1"/>
  <c r="G234" i="1"/>
  <c r="G251" i="1"/>
  <c r="G250" i="1"/>
  <c r="B345" i="1"/>
  <c r="D221" i="1"/>
  <c r="C105" i="1" s="1"/>
  <c r="B91" i="1" s="1"/>
  <c r="B348" i="1"/>
  <c r="G233" i="1"/>
  <c r="B356" i="1"/>
  <c r="B359" i="1"/>
  <c r="G256" i="1"/>
  <c r="B369" i="1"/>
  <c r="B360" i="1"/>
  <c r="G245" i="1"/>
  <c r="G259" i="1"/>
  <c r="G258" i="1"/>
  <c r="B373" i="1"/>
  <c r="D262" i="1"/>
  <c r="C106" i="1" s="1"/>
  <c r="G236" i="1"/>
  <c r="B351" i="1"/>
  <c r="D682" i="1"/>
  <c r="D683" i="1"/>
  <c r="C686" i="1"/>
  <c r="G235" i="1"/>
  <c r="B350" i="1"/>
  <c r="D105" i="1" l="1"/>
  <c r="B92" i="1"/>
  <c r="B90" i="1"/>
  <c r="B99" i="1"/>
  <c r="C350" i="1" s="1"/>
  <c r="D350" i="1" s="1"/>
  <c r="D106" i="1"/>
  <c r="E105" i="1" s="1"/>
  <c r="Z213" i="1" l="1"/>
  <c r="Z212" i="1"/>
  <c r="E373" i="1"/>
  <c r="C373" i="1"/>
  <c r="D373" i="1" s="1"/>
  <c r="F105" i="1"/>
  <c r="K417" i="1"/>
  <c r="Z182" i="1"/>
  <c r="K362" i="1" s="1"/>
  <c r="O34" i="1" s="1"/>
  <c r="Z204" i="1"/>
  <c r="E371" i="1"/>
  <c r="Z169" i="1"/>
  <c r="K349" i="1" s="1"/>
  <c r="O21" i="1" s="1"/>
  <c r="E370" i="1"/>
  <c r="Z187" i="1"/>
  <c r="K367" i="1" s="1"/>
  <c r="O39" i="1" s="1"/>
  <c r="Z189" i="1"/>
  <c r="K369" i="1" s="1"/>
  <c r="O41" i="1" s="1"/>
  <c r="Z190" i="1"/>
  <c r="K370" i="1" s="1"/>
  <c r="O42" i="1" s="1"/>
  <c r="Z178" i="1"/>
  <c r="K358" i="1" s="1"/>
  <c r="O30" i="1" s="1"/>
  <c r="Z175" i="1"/>
  <c r="K355" i="1" s="1"/>
  <c r="O27" i="1" s="1"/>
  <c r="E341" i="1"/>
  <c r="Z181" i="1"/>
  <c r="K361" i="1" s="1"/>
  <c r="O33" i="1" s="1"/>
  <c r="Z184" i="1"/>
  <c r="K364" i="1" s="1"/>
  <c r="O36" i="1" s="1"/>
  <c r="Z177" i="1"/>
  <c r="K357" i="1" s="1"/>
  <c r="O29" i="1" s="1"/>
  <c r="Z173" i="1"/>
  <c r="K353" i="1" s="1"/>
  <c r="O25" i="1" s="1"/>
  <c r="E366" i="1"/>
  <c r="Z176" i="1"/>
  <c r="K356" i="1" s="1"/>
  <c r="O28" i="1" s="1"/>
  <c r="Z161" i="1"/>
  <c r="K341" i="1" s="1"/>
  <c r="O13" i="1" s="1"/>
  <c r="E349" i="1"/>
  <c r="Z188" i="1"/>
  <c r="K368" i="1" s="1"/>
  <c r="O40" i="1" s="1"/>
  <c r="Z201" i="1"/>
  <c r="Z207" i="1"/>
  <c r="E358" i="1"/>
  <c r="E348" i="1"/>
  <c r="Z167" i="1"/>
  <c r="K347" i="1" s="1"/>
  <c r="O19" i="1" s="1"/>
  <c r="Z195" i="1"/>
  <c r="K375" i="1" s="1"/>
  <c r="O47" i="1" s="1"/>
  <c r="Z208" i="1"/>
  <c r="Z209" i="1"/>
  <c r="Z186" i="1"/>
  <c r="K366" i="1" s="1"/>
  <c r="O38" i="1" s="1"/>
  <c r="E355" i="1"/>
  <c r="Z168" i="1"/>
  <c r="K348" i="1" s="1"/>
  <c r="O20" i="1" s="1"/>
  <c r="Z163" i="1"/>
  <c r="K343" i="1" s="1"/>
  <c r="O15" i="1" s="1"/>
  <c r="Z200" i="1"/>
  <c r="Z172" i="1"/>
  <c r="K352" i="1" s="1"/>
  <c r="O24" i="1" s="1"/>
  <c r="E362" i="1"/>
  <c r="Z198" i="1"/>
  <c r="Z165" i="1"/>
  <c r="K345" i="1" s="1"/>
  <c r="O17" i="1" s="1"/>
  <c r="E360" i="1"/>
  <c r="E367" i="1"/>
  <c r="Z174" i="1"/>
  <c r="K354" i="1" s="1"/>
  <c r="O26" i="1" s="1"/>
  <c r="Z162" i="1"/>
  <c r="K342" i="1" s="1"/>
  <c r="O14" i="1" s="1"/>
  <c r="Z179" i="1"/>
  <c r="K359" i="1" s="1"/>
  <c r="O31" i="1" s="1"/>
  <c r="E361" i="1"/>
  <c r="Z205" i="1"/>
  <c r="E368" i="1"/>
  <c r="Z202" i="1"/>
  <c r="Z196" i="1"/>
  <c r="Z183" i="1"/>
  <c r="K363" i="1" s="1"/>
  <c r="O35" i="1" s="1"/>
  <c r="Z192" i="1"/>
  <c r="K372" i="1" s="1"/>
  <c r="O44" i="1" s="1"/>
  <c r="E374" i="1"/>
  <c r="Z185" i="1"/>
  <c r="K365" i="1" s="1"/>
  <c r="O37" i="1" s="1"/>
  <c r="Z210" i="1"/>
  <c r="Z166" i="1"/>
  <c r="K346" i="1" s="1"/>
  <c r="O18" i="1" s="1"/>
  <c r="Z197" i="1"/>
  <c r="Z164" i="1"/>
  <c r="K344" i="1" s="1"/>
  <c r="O16" i="1" s="1"/>
  <c r="Z191" i="1"/>
  <c r="K371" i="1" s="1"/>
  <c r="O43" i="1" s="1"/>
  <c r="Z194" i="1"/>
  <c r="K374" i="1" s="1"/>
  <c r="O46" i="1" s="1"/>
  <c r="Z203" i="1"/>
  <c r="Z160" i="1"/>
  <c r="K340" i="1" s="1"/>
  <c r="O12" i="1" s="1"/>
  <c r="Z180" i="1"/>
  <c r="K360" i="1" s="1"/>
  <c r="O32" i="1" s="1"/>
  <c r="E354" i="1"/>
  <c r="E375" i="1"/>
  <c r="E344" i="1"/>
  <c r="E369" i="1"/>
  <c r="E363" i="1"/>
  <c r="E372" i="1"/>
  <c r="E347" i="1"/>
  <c r="Z211" i="1"/>
  <c r="E342" i="1"/>
  <c r="E346" i="1"/>
  <c r="E343" i="1"/>
  <c r="E356" i="1"/>
  <c r="Z170" i="1"/>
  <c r="K350" i="1" s="1"/>
  <c r="O22" i="1" s="1"/>
  <c r="E353" i="1"/>
  <c r="Z193" i="1"/>
  <c r="K373" i="1" s="1"/>
  <c r="O45" i="1" s="1"/>
  <c r="Z171" i="1"/>
  <c r="K351" i="1" s="1"/>
  <c r="O23" i="1" s="1"/>
  <c r="E365" i="1"/>
  <c r="E340" i="1"/>
  <c r="Z199" i="1"/>
  <c r="E345" i="1"/>
  <c r="E359" i="1"/>
  <c r="Z206" i="1"/>
  <c r="E364" i="1"/>
  <c r="E352" i="1"/>
  <c r="E357" i="1"/>
  <c r="B668" i="1"/>
  <c r="B669" i="1" s="1"/>
  <c r="B671" i="1" s="1"/>
  <c r="D115" i="1"/>
  <c r="C463" i="1" s="1"/>
  <c r="D118" i="1"/>
  <c r="D112" i="1"/>
  <c r="C360" i="1"/>
  <c r="D360" i="1" s="1"/>
  <c r="D116" i="1"/>
  <c r="C464" i="1" s="1"/>
  <c r="F246" i="1"/>
  <c r="N33" i="1" s="1"/>
  <c r="F240" i="1"/>
  <c r="N27" i="1" s="1"/>
  <c r="D114" i="1"/>
  <c r="C462" i="1" s="1"/>
  <c r="F256" i="1"/>
  <c r="N43" i="1" s="1"/>
  <c r="F255" i="1"/>
  <c r="N42" i="1" s="1"/>
  <c r="D119" i="1"/>
  <c r="C467" i="1" s="1"/>
  <c r="D111" i="1"/>
  <c r="E111" i="1" s="1"/>
  <c r="E460" i="1" s="1"/>
  <c r="D117" i="1"/>
  <c r="C465" i="1" s="1"/>
  <c r="D113" i="1"/>
  <c r="C461" i="1" s="1"/>
  <c r="C362" i="1"/>
  <c r="D362" i="1" s="1"/>
  <c r="C341" i="1"/>
  <c r="D341" i="1" s="1"/>
  <c r="F239" i="1"/>
  <c r="N26" i="1" s="1"/>
  <c r="F229" i="1"/>
  <c r="N16" i="1" s="1"/>
  <c r="F247" i="1"/>
  <c r="N34" i="1" s="1"/>
  <c r="F234" i="1"/>
  <c r="N21" i="1" s="1"/>
  <c r="C349" i="1"/>
  <c r="D349" i="1" s="1"/>
  <c r="C366" i="1"/>
  <c r="D366" i="1" s="1"/>
  <c r="F241" i="1"/>
  <c r="N28" i="1" s="1"/>
  <c r="F249" i="1"/>
  <c r="N36" i="1" s="1"/>
  <c r="F226" i="1"/>
  <c r="N13" i="1" s="1"/>
  <c r="C368" i="1"/>
  <c r="D368" i="1" s="1"/>
  <c r="C348" i="1"/>
  <c r="D348" i="1" s="1"/>
  <c r="F225" i="1"/>
  <c r="N12" i="1" s="1"/>
  <c r="C358" i="1"/>
  <c r="D358" i="1" s="1"/>
  <c r="F243" i="1"/>
  <c r="N30" i="1" s="1"/>
  <c r="F260" i="1"/>
  <c r="N47" i="1" s="1"/>
  <c r="F259" i="1"/>
  <c r="N46" i="1" s="1"/>
  <c r="F252" i="1"/>
  <c r="N39" i="1" s="1"/>
  <c r="F237" i="1"/>
  <c r="N24" i="1" s="1"/>
  <c r="F248" i="1"/>
  <c r="N35" i="1" s="1"/>
  <c r="F233" i="1"/>
  <c r="N20" i="1" s="1"/>
  <c r="F230" i="1"/>
  <c r="N17" i="1" s="1"/>
  <c r="F232" i="1"/>
  <c r="N19" i="1" s="1"/>
  <c r="C361" i="1"/>
  <c r="D361" i="1" s="1"/>
  <c r="F254" i="1"/>
  <c r="N41" i="1" s="1"/>
  <c r="F231" i="1"/>
  <c r="N18" i="1" s="1"/>
  <c r="C370" i="1"/>
  <c r="D370" i="1" s="1"/>
  <c r="F253" i="1"/>
  <c r="N40" i="1" s="1"/>
  <c r="C367" i="1"/>
  <c r="D367" i="1" s="1"/>
  <c r="F227" i="1"/>
  <c r="N14" i="1" s="1"/>
  <c r="F244" i="1"/>
  <c r="N31" i="1" s="1"/>
  <c r="C374" i="1"/>
  <c r="D374" i="1" s="1"/>
  <c r="F245" i="1"/>
  <c r="N32" i="1" s="1"/>
  <c r="F238" i="1"/>
  <c r="N25" i="1" s="1"/>
  <c r="F250" i="1"/>
  <c r="N37" i="1" s="1"/>
  <c r="F257" i="1"/>
  <c r="N44" i="1" s="1"/>
  <c r="C371" i="1"/>
  <c r="D371" i="1" s="1"/>
  <c r="C355" i="1"/>
  <c r="D355" i="1" s="1"/>
  <c r="F251" i="1"/>
  <c r="N38" i="1" s="1"/>
  <c r="F242" i="1"/>
  <c r="N29" i="1" s="1"/>
  <c r="F228" i="1"/>
  <c r="N15" i="1" s="1"/>
  <c r="C345" i="1"/>
  <c r="D345" i="1" s="1"/>
  <c r="C354" i="1"/>
  <c r="D354" i="1" s="1"/>
  <c r="C369" i="1"/>
  <c r="D369" i="1" s="1"/>
  <c r="C363" i="1"/>
  <c r="D363" i="1" s="1"/>
  <c r="C375" i="1"/>
  <c r="D375" i="1" s="1"/>
  <c r="C344" i="1"/>
  <c r="D344" i="1" s="1"/>
  <c r="C342" i="1"/>
  <c r="D342" i="1" s="1"/>
  <c r="C372" i="1"/>
  <c r="D372" i="1" s="1"/>
  <c r="C347" i="1"/>
  <c r="D347" i="1" s="1"/>
  <c r="C356" i="1"/>
  <c r="D356" i="1" s="1"/>
  <c r="C340" i="1"/>
  <c r="D340" i="1" s="1"/>
  <c r="C365" i="1"/>
  <c r="D365" i="1" s="1"/>
  <c r="C343" i="1"/>
  <c r="D343" i="1" s="1"/>
  <c r="C352" i="1"/>
  <c r="D352" i="1" s="1"/>
  <c r="F236" i="1"/>
  <c r="N23" i="1" s="1"/>
  <c r="C357" i="1"/>
  <c r="D357" i="1" s="1"/>
  <c r="C346" i="1"/>
  <c r="D346" i="1" s="1"/>
  <c r="F235" i="1"/>
  <c r="N22" i="1" s="1"/>
  <c r="C359" i="1"/>
  <c r="D359" i="1" s="1"/>
  <c r="C353" i="1"/>
  <c r="D353" i="1" s="1"/>
  <c r="F258" i="1"/>
  <c r="N45" i="1" s="1"/>
  <c r="C364" i="1"/>
  <c r="D364" i="1" s="1"/>
  <c r="E350" i="1"/>
  <c r="E351" i="1"/>
  <c r="C351" i="1"/>
  <c r="D351" i="1" s="1"/>
  <c r="E118" i="1" l="1"/>
  <c r="E467" i="1" s="1"/>
  <c r="C466" i="1"/>
  <c r="P27" i="1"/>
  <c r="P30" i="1"/>
  <c r="P20" i="1"/>
  <c r="E117" i="1"/>
  <c r="E466" i="1" s="1"/>
  <c r="P31" i="1"/>
  <c r="E119" i="1"/>
  <c r="F119" i="1" s="1"/>
  <c r="P26" i="1"/>
  <c r="P38" i="1"/>
  <c r="P28" i="1"/>
  <c r="P32" i="1"/>
  <c r="P21" i="1"/>
  <c r="E116" i="1"/>
  <c r="E465" i="1" s="1"/>
  <c r="P15" i="1"/>
  <c r="P42" i="1"/>
  <c r="P13" i="1"/>
  <c r="P23" i="1"/>
  <c r="P12" i="1"/>
  <c r="P25" i="1"/>
  <c r="P16" i="1"/>
  <c r="E112" i="1"/>
  <c r="E461" i="1" s="1"/>
  <c r="C460" i="1"/>
  <c r="F111" i="1"/>
  <c r="L111" i="1" s="1"/>
  <c r="P45" i="1"/>
  <c r="P44" i="1"/>
  <c r="P17" i="1"/>
  <c r="P47" i="1"/>
  <c r="P29" i="1"/>
  <c r="P40" i="1"/>
  <c r="E115" i="1"/>
  <c r="E464" i="1" s="1"/>
  <c r="P37" i="1"/>
  <c r="P35" i="1"/>
  <c r="P19" i="1"/>
  <c r="P36" i="1"/>
  <c r="P34" i="1"/>
  <c r="E113" i="1"/>
  <c r="E462" i="1" s="1"/>
  <c r="P18" i="1"/>
  <c r="P14" i="1"/>
  <c r="E669" i="1"/>
  <c r="E667" i="1"/>
  <c r="E666" i="1"/>
  <c r="B682" i="1" s="1"/>
  <c r="P22" i="1"/>
  <c r="P46" i="1"/>
  <c r="P33" i="1"/>
  <c r="H420" i="1"/>
  <c r="H419" i="1"/>
  <c r="P41" i="1"/>
  <c r="P39" i="1"/>
  <c r="E114" i="1"/>
  <c r="E463" i="1" s="1"/>
  <c r="P43" i="1"/>
  <c r="P24" i="1"/>
  <c r="Y413" i="1"/>
  <c r="A406" i="1" s="1"/>
  <c r="L105" i="1"/>
  <c r="K411" i="1"/>
  <c r="Y414" i="1"/>
  <c r="P52" i="1"/>
  <c r="Q52" i="1" s="1"/>
  <c r="BH790" i="1"/>
  <c r="BH793" i="1" s="1"/>
  <c r="F118" i="1" l="1"/>
  <c r="L118" i="1" s="1"/>
  <c r="E671" i="1"/>
  <c r="B683" i="1"/>
  <c r="P66" i="1"/>
  <c r="Q66" i="1" s="1"/>
  <c r="L120" i="1"/>
  <c r="F114" i="1"/>
  <c r="H460" i="1"/>
  <c r="F460" i="1"/>
  <c r="B688" i="1"/>
  <c r="F682" i="1"/>
  <c r="B690" i="1" s="1"/>
  <c r="F115" i="1"/>
  <c r="F113" i="1"/>
  <c r="F112" i="1"/>
  <c r="F117" i="1"/>
  <c r="BO5771" i="1"/>
  <c r="BO5759" i="1"/>
  <c r="BO5747" i="1"/>
  <c r="BO5735" i="1"/>
  <c r="BO5723" i="1"/>
  <c r="BO5711" i="1"/>
  <c r="BO5699" i="1"/>
  <c r="BO5687" i="1"/>
  <c r="BO5675" i="1"/>
  <c r="BO5663" i="1"/>
  <c r="BO5651" i="1"/>
  <c r="BO5639" i="1"/>
  <c r="BO5627" i="1"/>
  <c r="BO5615" i="1"/>
  <c r="BO5603" i="1"/>
  <c r="BO5591" i="1"/>
  <c r="BO5579" i="1"/>
  <c r="BO5567" i="1"/>
  <c r="BO5555" i="1"/>
  <c r="BO5543" i="1"/>
  <c r="BO5531" i="1"/>
  <c r="BO5519" i="1"/>
  <c r="BO5507" i="1"/>
  <c r="BO5495" i="1"/>
  <c r="BO5483" i="1"/>
  <c r="BO5471" i="1"/>
  <c r="BO5459" i="1"/>
  <c r="BO5447" i="1"/>
  <c r="BO5435" i="1"/>
  <c r="BO5423" i="1"/>
  <c r="BO5411" i="1"/>
  <c r="BO5399" i="1"/>
  <c r="BO5387" i="1"/>
  <c r="BO5375" i="1"/>
  <c r="BO5363" i="1"/>
  <c r="BO5351" i="1"/>
  <c r="BO5339" i="1"/>
  <c r="BO5327" i="1"/>
  <c r="BO5315" i="1"/>
  <c r="BO5303" i="1"/>
  <c r="BO5291" i="1"/>
  <c r="BO5279" i="1"/>
  <c r="BO5267" i="1"/>
  <c r="BO5255" i="1"/>
  <c r="BO5243" i="1"/>
  <c r="BO5231" i="1"/>
  <c r="BO5219" i="1"/>
  <c r="BO5207" i="1"/>
  <c r="BO5195" i="1"/>
  <c r="BO5183" i="1"/>
  <c r="BO5171" i="1"/>
  <c r="BO5159" i="1"/>
  <c r="BO5147" i="1"/>
  <c r="BO5135" i="1"/>
  <c r="BO5123" i="1"/>
  <c r="BO5111" i="1"/>
  <c r="BO5099" i="1"/>
  <c r="BO5087" i="1"/>
  <c r="BO5075" i="1"/>
  <c r="BO5063" i="1"/>
  <c r="BO5051" i="1"/>
  <c r="BO5039" i="1"/>
  <c r="BO5027" i="1"/>
  <c r="BO5015" i="1"/>
  <c r="BO5003" i="1"/>
  <c r="BO4991" i="1"/>
  <c r="BO4979" i="1"/>
  <c r="BO4967" i="1"/>
  <c r="BO4955" i="1"/>
  <c r="BO4943" i="1"/>
  <c r="BO4931" i="1"/>
  <c r="BO4919" i="1"/>
  <c r="BO4907" i="1"/>
  <c r="BO4895" i="1"/>
  <c r="BO4883" i="1"/>
  <c r="BO4871" i="1"/>
  <c r="BO4859" i="1"/>
  <c r="BO4847" i="1"/>
  <c r="BO4835" i="1"/>
  <c r="BO4823" i="1"/>
  <c r="BO4811" i="1"/>
  <c r="BO4799" i="1"/>
  <c r="BO4787" i="1"/>
  <c r="BO4775" i="1"/>
  <c r="BO4763" i="1"/>
  <c r="BO5770" i="1"/>
  <c r="BO5758" i="1"/>
  <c r="BO5746" i="1"/>
  <c r="BO5734" i="1"/>
  <c r="BO5722" i="1"/>
  <c r="BO5710" i="1"/>
  <c r="BO5698" i="1"/>
  <c r="BO5686" i="1"/>
  <c r="BO5674" i="1"/>
  <c r="BO5662" i="1"/>
  <c r="BO5650" i="1"/>
  <c r="BO5638" i="1"/>
  <c r="BO5626" i="1"/>
  <c r="BO5614" i="1"/>
  <c r="BO5602" i="1"/>
  <c r="BO5590" i="1"/>
  <c r="BO5578" i="1"/>
  <c r="BO5566" i="1"/>
  <c r="BO5554" i="1"/>
  <c r="BO5542" i="1"/>
  <c r="BO5530" i="1"/>
  <c r="BO5518" i="1"/>
  <c r="BO5506" i="1"/>
  <c r="BO5494" i="1"/>
  <c r="BO5482" i="1"/>
  <c r="BO5470" i="1"/>
  <c r="BO5458" i="1"/>
  <c r="BO5446" i="1"/>
  <c r="BO5434" i="1"/>
  <c r="BO5422" i="1"/>
  <c r="BO5410" i="1"/>
  <c r="BO5398" i="1"/>
  <c r="BO5386" i="1"/>
  <c r="BO5374" i="1"/>
  <c r="BO5362" i="1"/>
  <c r="BO5350" i="1"/>
  <c r="BO5338" i="1"/>
  <c r="BO5326" i="1"/>
  <c r="BO5314" i="1"/>
  <c r="BO5302" i="1"/>
  <c r="BO5290" i="1"/>
  <c r="BO5278" i="1"/>
  <c r="BO5266" i="1"/>
  <c r="BO5254" i="1"/>
  <c r="BO5242" i="1"/>
  <c r="BO5230" i="1"/>
  <c r="BO5218" i="1"/>
  <c r="BO5206" i="1"/>
  <c r="BO5194" i="1"/>
  <c r="BO5182" i="1"/>
  <c r="BO5170" i="1"/>
  <c r="BO5158" i="1"/>
  <c r="BO5146" i="1"/>
  <c r="BO5134" i="1"/>
  <c r="BO5122" i="1"/>
  <c r="BO5110" i="1"/>
  <c r="BO5098" i="1"/>
  <c r="BO5086" i="1"/>
  <c r="BO5074" i="1"/>
  <c r="BO5062" i="1"/>
  <c r="BO5050" i="1"/>
  <c r="BO5038" i="1"/>
  <c r="BO5026" i="1"/>
  <c r="BO5014" i="1"/>
  <c r="BO5002" i="1"/>
  <c r="BO4990" i="1"/>
  <c r="BO4978" i="1"/>
  <c r="BO4966" i="1"/>
  <c r="BO4954" i="1"/>
  <c r="BO4942" i="1"/>
  <c r="BO4930" i="1"/>
  <c r="BO4918" i="1"/>
  <c r="BO4906" i="1"/>
  <c r="BO4894" i="1"/>
  <c r="BO4882" i="1"/>
  <c r="BO4870" i="1"/>
  <c r="BO5780" i="1"/>
  <c r="BO5769" i="1"/>
  <c r="BO5757" i="1"/>
  <c r="BO5745" i="1"/>
  <c r="BO5733" i="1"/>
  <c r="BO5721" i="1"/>
  <c r="BO5709" i="1"/>
  <c r="BO5697" i="1"/>
  <c r="BO5685" i="1"/>
  <c r="BO5673" i="1"/>
  <c r="BO5661" i="1"/>
  <c r="BO5649" i="1"/>
  <c r="BO5637" i="1"/>
  <c r="BO5625" i="1"/>
  <c r="BO5613" i="1"/>
  <c r="BO5601" i="1"/>
  <c r="BO5589" i="1"/>
  <c r="BO5577" i="1"/>
  <c r="BO5565" i="1"/>
  <c r="BO5553" i="1"/>
  <c r="BO5541" i="1"/>
  <c r="BO5529" i="1"/>
  <c r="BO5517" i="1"/>
  <c r="BO5505" i="1"/>
  <c r="BO5493" i="1"/>
  <c r="BO5481" i="1"/>
  <c r="BO5469" i="1"/>
  <c r="BO5457" i="1"/>
  <c r="BO5445" i="1"/>
  <c r="BO5433" i="1"/>
  <c r="BO5421" i="1"/>
  <c r="BO5409" i="1"/>
  <c r="BO5397" i="1"/>
  <c r="BO5385" i="1"/>
  <c r="BO5373" i="1"/>
  <c r="BO5361" i="1"/>
  <c r="BO5349" i="1"/>
  <c r="BO5337" i="1"/>
  <c r="BO5325" i="1"/>
  <c r="BO5313" i="1"/>
  <c r="BO5301" i="1"/>
  <c r="BO5289" i="1"/>
  <c r="BO5277" i="1"/>
  <c r="BO5265" i="1"/>
  <c r="BO5253" i="1"/>
  <c r="BO5241" i="1"/>
  <c r="BO5229" i="1"/>
  <c r="BO5217" i="1"/>
  <c r="BO5781" i="1"/>
  <c r="BO5768" i="1"/>
  <c r="BO5756" i="1"/>
  <c r="BO5744" i="1"/>
  <c r="BO5732" i="1"/>
  <c r="BO5720" i="1"/>
  <c r="BO5708" i="1"/>
  <c r="BO5696" i="1"/>
  <c r="BO5684" i="1"/>
  <c r="BO5672" i="1"/>
  <c r="BO5660" i="1"/>
  <c r="BO5648" i="1"/>
  <c r="BO5636" i="1"/>
  <c r="BO5624" i="1"/>
  <c r="BO5612" i="1"/>
  <c r="BO5600" i="1"/>
  <c r="BO5588" i="1"/>
  <c r="BO5576" i="1"/>
  <c r="BO5564" i="1"/>
  <c r="BO5552" i="1"/>
  <c r="BO5540" i="1"/>
  <c r="BO5528" i="1"/>
  <c r="BO5516" i="1"/>
  <c r="BO5504" i="1"/>
  <c r="BO5492" i="1"/>
  <c r="BO5480" i="1"/>
  <c r="BO5468" i="1"/>
  <c r="BO5456" i="1"/>
  <c r="BO5444" i="1"/>
  <c r="BO5432" i="1"/>
  <c r="BO5420" i="1"/>
  <c r="BO5408" i="1"/>
  <c r="BO5396" i="1"/>
  <c r="BO5384" i="1"/>
  <c r="BO5372" i="1"/>
  <c r="BO5360" i="1"/>
  <c r="BO5348" i="1"/>
  <c r="BO5336" i="1"/>
  <c r="BO5324" i="1"/>
  <c r="BO5312" i="1"/>
  <c r="BO5300" i="1"/>
  <c r="BO5288" i="1"/>
  <c r="BO5276" i="1"/>
  <c r="BO5264" i="1"/>
  <c r="BO5252" i="1"/>
  <c r="BO5240" i="1"/>
  <c r="BO5228" i="1"/>
  <c r="BO5216" i="1"/>
  <c r="BO5204" i="1"/>
  <c r="BO5192" i="1"/>
  <c r="BO5180" i="1"/>
  <c r="BO5778" i="1"/>
  <c r="BO5766" i="1"/>
  <c r="BO5754" i="1"/>
  <c r="BO5742" i="1"/>
  <c r="BO5730" i="1"/>
  <c r="BO5718" i="1"/>
  <c r="BO5706" i="1"/>
  <c r="BO5694" i="1"/>
  <c r="BO5682" i="1"/>
  <c r="BO5670" i="1"/>
  <c r="BO5658" i="1"/>
  <c r="BO5646" i="1"/>
  <c r="BO5634" i="1"/>
  <c r="BO5622" i="1"/>
  <c r="BO5610" i="1"/>
  <c r="BO5598" i="1"/>
  <c r="BO5586" i="1"/>
  <c r="BO5574" i="1"/>
  <c r="BO5562" i="1"/>
  <c r="BO5550" i="1"/>
  <c r="BO5538" i="1"/>
  <c r="BO5526" i="1"/>
  <c r="BO5514" i="1"/>
  <c r="BO5502" i="1"/>
  <c r="BO5490" i="1"/>
  <c r="BO5478" i="1"/>
  <c r="BO5466" i="1"/>
  <c r="BO5454" i="1"/>
  <c r="BO5442" i="1"/>
  <c r="BO5430" i="1"/>
  <c r="BO5418" i="1"/>
  <c r="BO5406" i="1"/>
  <c r="BO5394" i="1"/>
  <c r="BO5382" i="1"/>
  <c r="BO5370" i="1"/>
  <c r="BO5358" i="1"/>
  <c r="BO5346" i="1"/>
  <c r="BO5334" i="1"/>
  <c r="BO5322" i="1"/>
  <c r="BO5310" i="1"/>
  <c r="BO5298" i="1"/>
  <c r="BO5286" i="1"/>
  <c r="BO5274" i="1"/>
  <c r="BO5262" i="1"/>
  <c r="BO5250" i="1"/>
  <c r="BO5238" i="1"/>
  <c r="BO5226" i="1"/>
  <c r="BO5214" i="1"/>
  <c r="BO5202" i="1"/>
  <c r="BO5190" i="1"/>
  <c r="BO5178" i="1"/>
  <c r="BO5166" i="1"/>
  <c r="BO5154" i="1"/>
  <c r="BO5142" i="1"/>
  <c r="BO5130" i="1"/>
  <c r="BO5118" i="1"/>
  <c r="BO5106" i="1"/>
  <c r="BO5094" i="1"/>
  <c r="BO5082" i="1"/>
  <c r="BO5070" i="1"/>
  <c r="BO5058" i="1"/>
  <c r="BO5046" i="1"/>
  <c r="BO5034" i="1"/>
  <c r="BO5022" i="1"/>
  <c r="BO5010" i="1"/>
  <c r="BO4998" i="1"/>
  <c r="BO4986" i="1"/>
  <c r="BO4974" i="1"/>
  <c r="BO4962" i="1"/>
  <c r="BO4950" i="1"/>
  <c r="BO4938" i="1"/>
  <c r="BO4926" i="1"/>
  <c r="BO4914" i="1"/>
  <c r="BO4902" i="1"/>
  <c r="BO4890" i="1"/>
  <c r="BO4878" i="1"/>
  <c r="BO4866" i="1"/>
  <c r="BO4854" i="1"/>
  <c r="BO4842" i="1"/>
  <c r="BO4830" i="1"/>
  <c r="BO4818" i="1"/>
  <c r="BO4806" i="1"/>
  <c r="BO4794" i="1"/>
  <c r="BO4782" i="1"/>
  <c r="BO4770" i="1"/>
  <c r="BO5763" i="1"/>
  <c r="BO5741" i="1"/>
  <c r="BO5724" i="1"/>
  <c r="BO5702" i="1"/>
  <c r="BO5680" i="1"/>
  <c r="BO5659" i="1"/>
  <c r="BO5641" i="1"/>
  <c r="BO5619" i="1"/>
  <c r="BO5597" i="1"/>
  <c r="BO5580" i="1"/>
  <c r="BO5558" i="1"/>
  <c r="BO5536" i="1"/>
  <c r="BO5515" i="1"/>
  <c r="BO5497" i="1"/>
  <c r="BO5475" i="1"/>
  <c r="BO5453" i="1"/>
  <c r="BO5436" i="1"/>
  <c r="BO5414" i="1"/>
  <c r="BO5392" i="1"/>
  <c r="BO5371" i="1"/>
  <c r="BO5353" i="1"/>
  <c r="BO5331" i="1"/>
  <c r="BO5309" i="1"/>
  <c r="BO5292" i="1"/>
  <c r="BO5270" i="1"/>
  <c r="BO5248" i="1"/>
  <c r="BO5227" i="1"/>
  <c r="BO5209" i="1"/>
  <c r="BO5189" i="1"/>
  <c r="BO5173" i="1"/>
  <c r="BO5156" i="1"/>
  <c r="BO5140" i="1"/>
  <c r="BO5125" i="1"/>
  <c r="BO5108" i="1"/>
  <c r="BO5092" i="1"/>
  <c r="BO5077" i="1"/>
  <c r="BO5060" i="1"/>
  <c r="BO5044" i="1"/>
  <c r="BO5029" i="1"/>
  <c r="BO5012" i="1"/>
  <c r="BO4996" i="1"/>
  <c r="BO4981" i="1"/>
  <c r="BO4964" i="1"/>
  <c r="BO4948" i="1"/>
  <c r="BO4933" i="1"/>
  <c r="BO4916" i="1"/>
  <c r="BO4900" i="1"/>
  <c r="BO4885" i="1"/>
  <c r="BO4868" i="1"/>
  <c r="BO4853" i="1"/>
  <c r="BO4839" i="1"/>
  <c r="BO4825" i="1"/>
  <c r="BO4810" i="1"/>
  <c r="BO4796" i="1"/>
  <c r="BO4781" i="1"/>
  <c r="BO4767" i="1"/>
  <c r="BO4754" i="1"/>
  <c r="BO4742" i="1"/>
  <c r="BO4730" i="1"/>
  <c r="BO4718" i="1"/>
  <c r="BO4706" i="1"/>
  <c r="BO4694" i="1"/>
  <c r="BO4682" i="1"/>
  <c r="BO4670" i="1"/>
  <c r="BO4658" i="1"/>
  <c r="BO4646" i="1"/>
  <c r="BO4634" i="1"/>
  <c r="BO4622" i="1"/>
  <c r="BO4610" i="1"/>
  <c r="BO4598" i="1"/>
  <c r="BO4586" i="1"/>
  <c r="BO4574" i="1"/>
  <c r="BO4562" i="1"/>
  <c r="BO4550" i="1"/>
  <c r="BO4538" i="1"/>
  <c r="BO4526" i="1"/>
  <c r="BO4514" i="1"/>
  <c r="BO4502" i="1"/>
  <c r="BO4490" i="1"/>
  <c r="BO4478" i="1"/>
  <c r="BO4466" i="1"/>
  <c r="BO4454" i="1"/>
  <c r="BO4442" i="1"/>
  <c r="BO4430" i="1"/>
  <c r="BO4418" i="1"/>
  <c r="BO4406" i="1"/>
  <c r="BO4394" i="1"/>
  <c r="BO4382" i="1"/>
  <c r="BO4370" i="1"/>
  <c r="BO4358" i="1"/>
  <c r="BO4346" i="1"/>
  <c r="BO4334" i="1"/>
  <c r="BO4322" i="1"/>
  <c r="BO4310" i="1"/>
  <c r="BO4298" i="1"/>
  <c r="BO4286" i="1"/>
  <c r="BO4274" i="1"/>
  <c r="BO4262" i="1"/>
  <c r="BO4250" i="1"/>
  <c r="BO4238" i="1"/>
  <c r="BO4226" i="1"/>
  <c r="BO4214" i="1"/>
  <c r="BO4202" i="1"/>
  <c r="BO4190" i="1"/>
  <c r="BO4178" i="1"/>
  <c r="BO4166" i="1"/>
  <c r="BO4154" i="1"/>
  <c r="BO4142" i="1"/>
  <c r="BO4130" i="1"/>
  <c r="BO4118" i="1"/>
  <c r="BO4106" i="1"/>
  <c r="BO4094" i="1"/>
  <c r="BO4082" i="1"/>
  <c r="BO4070" i="1"/>
  <c r="BO4058" i="1"/>
  <c r="BO4046" i="1"/>
  <c r="BO4034" i="1"/>
  <c r="BO4022" i="1"/>
  <c r="BO4010" i="1"/>
  <c r="BO3998" i="1"/>
  <c r="BO3986" i="1"/>
  <c r="BO3974" i="1"/>
  <c r="BO3962" i="1"/>
  <c r="BO3950" i="1"/>
  <c r="BO3938" i="1"/>
  <c r="BO3926" i="1"/>
  <c r="BO3914" i="1"/>
  <c r="BO3902" i="1"/>
  <c r="BO3890" i="1"/>
  <c r="BO3878" i="1"/>
  <c r="BO3866" i="1"/>
  <c r="BO3854" i="1"/>
  <c r="BO3842" i="1"/>
  <c r="BO5762" i="1"/>
  <c r="BO5740" i="1"/>
  <c r="BO5719" i="1"/>
  <c r="BO5701" i="1"/>
  <c r="BO5679" i="1"/>
  <c r="BO5657" i="1"/>
  <c r="BO5640" i="1"/>
  <c r="BO5618" i="1"/>
  <c r="BO5596" i="1"/>
  <c r="BO5575" i="1"/>
  <c r="BO5557" i="1"/>
  <c r="BO5535" i="1"/>
  <c r="BO5513" i="1"/>
  <c r="BO5496" i="1"/>
  <c r="BO5474" i="1"/>
  <c r="BO5452" i="1"/>
  <c r="BO5431" i="1"/>
  <c r="BO5413" i="1"/>
  <c r="BO5391" i="1"/>
  <c r="BO5369" i="1"/>
  <c r="BO5352" i="1"/>
  <c r="BO5330" i="1"/>
  <c r="BO5308" i="1"/>
  <c r="BO5287" i="1"/>
  <c r="BO5269" i="1"/>
  <c r="BO5247" i="1"/>
  <c r="BO5225" i="1"/>
  <c r="BO5208" i="1"/>
  <c r="BO5188" i="1"/>
  <c r="BO5172" i="1"/>
  <c r="BO5155" i="1"/>
  <c r="BO5139" i="1"/>
  <c r="BO5124" i="1"/>
  <c r="BO5107" i="1"/>
  <c r="BO5091" i="1"/>
  <c r="BO5076" i="1"/>
  <c r="BO5059" i="1"/>
  <c r="BO5043" i="1"/>
  <c r="BO5028" i="1"/>
  <c r="BO5011" i="1"/>
  <c r="BO4995" i="1"/>
  <c r="BO4980" i="1"/>
  <c r="BO4963" i="1"/>
  <c r="BO4947" i="1"/>
  <c r="BO4932" i="1"/>
  <c r="BO4915" i="1"/>
  <c r="BO4899" i="1"/>
  <c r="BO4884" i="1"/>
  <c r="BO4867" i="1"/>
  <c r="BO4852" i="1"/>
  <c r="BO4838" i="1"/>
  <c r="BO4824" i="1"/>
  <c r="BO4809" i="1"/>
  <c r="BO4795" i="1"/>
  <c r="BO4780" i="1"/>
  <c r="BO4766" i="1"/>
  <c r="BO4753" i="1"/>
  <c r="BO4741" i="1"/>
  <c r="BO4729" i="1"/>
  <c r="BO4717" i="1"/>
  <c r="BO4705" i="1"/>
  <c r="BO4693" i="1"/>
  <c r="BO4681" i="1"/>
  <c r="BO4669" i="1"/>
  <c r="BO4657" i="1"/>
  <c r="BO4645" i="1"/>
  <c r="BO4633" i="1"/>
  <c r="BO4621" i="1"/>
  <c r="BO4609" i="1"/>
  <c r="BO4597" i="1"/>
  <c r="BO4585" i="1"/>
  <c r="BO4573" i="1"/>
  <c r="BO4561" i="1"/>
  <c r="BO4549" i="1"/>
  <c r="BO4537" i="1"/>
  <c r="BO4525" i="1"/>
  <c r="BO4513" i="1"/>
  <c r="BO4501" i="1"/>
  <c r="BO4489" i="1"/>
  <c r="BO4477" i="1"/>
  <c r="BO4465" i="1"/>
  <c r="BO4453" i="1"/>
  <c r="BO4441" i="1"/>
  <c r="BO4429" i="1"/>
  <c r="BO4417" i="1"/>
  <c r="BO5779" i="1"/>
  <c r="BO5761" i="1"/>
  <c r="BO5739" i="1"/>
  <c r="BO5717" i="1"/>
  <c r="BO5700" i="1"/>
  <c r="BO5678" i="1"/>
  <c r="BO5656" i="1"/>
  <c r="BO5635" i="1"/>
  <c r="BO5617" i="1"/>
  <c r="BO5595" i="1"/>
  <c r="BO5573" i="1"/>
  <c r="BO5556" i="1"/>
  <c r="BO5534" i="1"/>
  <c r="BO5512" i="1"/>
  <c r="BO5491" i="1"/>
  <c r="BO5473" i="1"/>
  <c r="BO5451" i="1"/>
  <c r="BO5429" i="1"/>
  <c r="BO5412" i="1"/>
  <c r="BO5390" i="1"/>
  <c r="BO5368" i="1"/>
  <c r="BO5347" i="1"/>
  <c r="BO5329" i="1"/>
  <c r="BO5307" i="1"/>
  <c r="BO5285" i="1"/>
  <c r="BO5268" i="1"/>
  <c r="BO5246" i="1"/>
  <c r="BO5224" i="1"/>
  <c r="BO5205" i="1"/>
  <c r="BO5187" i="1"/>
  <c r="BO5169" i="1"/>
  <c r="BO5153" i="1"/>
  <c r="BO5138" i="1"/>
  <c r="BO5121" i="1"/>
  <c r="BO5105" i="1"/>
  <c r="BO5090" i="1"/>
  <c r="BO5073" i="1"/>
  <c r="BO5057" i="1"/>
  <c r="BO5042" i="1"/>
  <c r="BO5025" i="1"/>
  <c r="BO5009" i="1"/>
  <c r="BO4994" i="1"/>
  <c r="BO4977" i="1"/>
  <c r="BO4961" i="1"/>
  <c r="BO4946" i="1"/>
  <c r="BO4929" i="1"/>
  <c r="BO4913" i="1"/>
  <c r="BO4898" i="1"/>
  <c r="BO4881" i="1"/>
  <c r="BO4865" i="1"/>
  <c r="BO4851" i="1"/>
  <c r="BO4837" i="1"/>
  <c r="BO4822" i="1"/>
  <c r="BO4808" i="1"/>
  <c r="BO4793" i="1"/>
  <c r="BO4779" i="1"/>
  <c r="BO4765" i="1"/>
  <c r="BO4752" i="1"/>
  <c r="BO4740" i="1"/>
  <c r="BO4728" i="1"/>
  <c r="BO4716" i="1"/>
  <c r="BO4704" i="1"/>
  <c r="BO4692" i="1"/>
  <c r="BO4680" i="1"/>
  <c r="BO4668" i="1"/>
  <c r="BO4656" i="1"/>
  <c r="BO4644" i="1"/>
  <c r="BO4632" i="1"/>
  <c r="BO4620" i="1"/>
  <c r="BO4608" i="1"/>
  <c r="BO4596" i="1"/>
  <c r="BO4584" i="1"/>
  <c r="BO4572" i="1"/>
  <c r="BO4560" i="1"/>
  <c r="BO4548" i="1"/>
  <c r="BO4536" i="1"/>
  <c r="BO4524" i="1"/>
  <c r="BO4512" i="1"/>
  <c r="BO4500" i="1"/>
  <c r="BO4488" i="1"/>
  <c r="BO5777" i="1"/>
  <c r="BO5760" i="1"/>
  <c r="BO5738" i="1"/>
  <c r="BO5716" i="1"/>
  <c r="BO5695" i="1"/>
  <c r="BO5677" i="1"/>
  <c r="BO5655" i="1"/>
  <c r="BO5633" i="1"/>
  <c r="BO5616" i="1"/>
  <c r="BO5594" i="1"/>
  <c r="BO5572" i="1"/>
  <c r="BO5551" i="1"/>
  <c r="BO5533" i="1"/>
  <c r="BO5511" i="1"/>
  <c r="BO5489" i="1"/>
  <c r="BO5472" i="1"/>
  <c r="BO5450" i="1"/>
  <c r="BO5428" i="1"/>
  <c r="BO5407" i="1"/>
  <c r="BO5389" i="1"/>
  <c r="BO5367" i="1"/>
  <c r="BO5345" i="1"/>
  <c r="BO5328" i="1"/>
  <c r="BO5306" i="1"/>
  <c r="BO5284" i="1"/>
  <c r="BO5263" i="1"/>
  <c r="BO5245" i="1"/>
  <c r="BO5223" i="1"/>
  <c r="BO5203" i="1"/>
  <c r="BO5186" i="1"/>
  <c r="BO5168" i="1"/>
  <c r="BO5152" i="1"/>
  <c r="BO5137" i="1"/>
  <c r="BO5120" i="1"/>
  <c r="BO5104" i="1"/>
  <c r="BO5089" i="1"/>
  <c r="BO5072" i="1"/>
  <c r="BO5056" i="1"/>
  <c r="BO5041" i="1"/>
  <c r="BO5024" i="1"/>
  <c r="BO5008" i="1"/>
  <c r="BO4993" i="1"/>
  <c r="BO4976" i="1"/>
  <c r="BO4960" i="1"/>
  <c r="BO4945" i="1"/>
  <c r="BO4928" i="1"/>
  <c r="BO4912" i="1"/>
  <c r="BO4897" i="1"/>
  <c r="BO4880" i="1"/>
  <c r="BO4864" i="1"/>
  <c r="BO4850" i="1"/>
  <c r="BO4836" i="1"/>
  <c r="BO4821" i="1"/>
  <c r="BO4807" i="1"/>
  <c r="BO4792" i="1"/>
  <c r="BO4778" i="1"/>
  <c r="BO4764" i="1"/>
  <c r="BO4751" i="1"/>
  <c r="BO4739" i="1"/>
  <c r="BO4727" i="1"/>
  <c r="BO4715" i="1"/>
  <c r="BO4703" i="1"/>
  <c r="BO4691" i="1"/>
  <c r="BO4679" i="1"/>
  <c r="BO4667" i="1"/>
  <c r="BO4655" i="1"/>
  <c r="BO4643" i="1"/>
  <c r="BO4631" i="1"/>
  <c r="BO4619" i="1"/>
  <c r="BO4607" i="1"/>
  <c r="BO4595" i="1"/>
  <c r="BO4583" i="1"/>
  <c r="BO4571" i="1"/>
  <c r="BO4559" i="1"/>
  <c r="BO4547" i="1"/>
  <c r="BO4535" i="1"/>
  <c r="BO4523" i="1"/>
  <c r="BO4511" i="1"/>
  <c r="BO4499" i="1"/>
  <c r="BO4487" i="1"/>
  <c r="BO4475" i="1"/>
  <c r="BO4463" i="1"/>
  <c r="BO4451" i="1"/>
  <c r="BO4439" i="1"/>
  <c r="BO4427" i="1"/>
  <c r="BO5775" i="1"/>
  <c r="BO5753" i="1"/>
  <c r="BO5736" i="1"/>
  <c r="BO5714" i="1"/>
  <c r="BO5692" i="1"/>
  <c r="BO5671" i="1"/>
  <c r="BO5653" i="1"/>
  <c r="BO5631" i="1"/>
  <c r="BO5609" i="1"/>
  <c r="BO5592" i="1"/>
  <c r="BO5570" i="1"/>
  <c r="BO5548" i="1"/>
  <c r="BO5527" i="1"/>
  <c r="BO5509" i="1"/>
  <c r="BO5487" i="1"/>
  <c r="BO5465" i="1"/>
  <c r="BO5448" i="1"/>
  <c r="BO5426" i="1"/>
  <c r="BO5404" i="1"/>
  <c r="BO5383" i="1"/>
  <c r="BO5365" i="1"/>
  <c r="BO5343" i="1"/>
  <c r="BO5321" i="1"/>
  <c r="BO5304" i="1"/>
  <c r="BO5282" i="1"/>
  <c r="BO5260" i="1"/>
  <c r="BO5239" i="1"/>
  <c r="BO5221" i="1"/>
  <c r="BO5200" i="1"/>
  <c r="BO5184" i="1"/>
  <c r="BO5165" i="1"/>
  <c r="BO5150" i="1"/>
  <c r="BO5133" i="1"/>
  <c r="BO5117" i="1"/>
  <c r="BO5102" i="1"/>
  <c r="BO5085" i="1"/>
  <c r="BO5069" i="1"/>
  <c r="BO5054" i="1"/>
  <c r="BO5037" i="1"/>
  <c r="BO5021" i="1"/>
  <c r="BO5006" i="1"/>
  <c r="BO4989" i="1"/>
  <c r="BO4973" i="1"/>
  <c r="BO4958" i="1"/>
  <c r="BO4941" i="1"/>
  <c r="BO4925" i="1"/>
  <c r="BO4910" i="1"/>
  <c r="BO4893" i="1"/>
  <c r="BO4877" i="1"/>
  <c r="BO4862" i="1"/>
  <c r="BO4848" i="1"/>
  <c r="BO4833" i="1"/>
  <c r="BO4819" i="1"/>
  <c r="BO4804" i="1"/>
  <c r="BO4790" i="1"/>
  <c r="BO4776" i="1"/>
  <c r="BO4761" i="1"/>
  <c r="BO4749" i="1"/>
  <c r="BO4737" i="1"/>
  <c r="BO4725" i="1"/>
  <c r="BO4713" i="1"/>
  <c r="BO4701" i="1"/>
  <c r="BO4689" i="1"/>
  <c r="BO4677" i="1"/>
  <c r="BO4665" i="1"/>
  <c r="BO4653" i="1"/>
  <c r="BO4641" i="1"/>
  <c r="BO4629" i="1"/>
  <c r="BO4617" i="1"/>
  <c r="BO4605" i="1"/>
  <c r="BO4593" i="1"/>
  <c r="BO4581" i="1"/>
  <c r="BO4569" i="1"/>
  <c r="BO4557" i="1"/>
  <c r="BO4545" i="1"/>
  <c r="BO4533" i="1"/>
  <c r="BO4521" i="1"/>
  <c r="BO4509" i="1"/>
  <c r="BO4497" i="1"/>
  <c r="BO4485" i="1"/>
  <c r="BO4473" i="1"/>
  <c r="BO4461" i="1"/>
  <c r="BO4449" i="1"/>
  <c r="BO4437" i="1"/>
  <c r="BO4425" i="1"/>
  <c r="BO4413" i="1"/>
  <c r="BO4401" i="1"/>
  <c r="BO4389" i="1"/>
  <c r="BO4377" i="1"/>
  <c r="BO4365" i="1"/>
  <c r="BO4353" i="1"/>
  <c r="BO4341" i="1"/>
  <c r="BO4329" i="1"/>
  <c r="BO4317" i="1"/>
  <c r="BO4305" i="1"/>
  <c r="BO4293" i="1"/>
  <c r="BO4281" i="1"/>
  <c r="BO4269" i="1"/>
  <c r="BO4257" i="1"/>
  <c r="BO4245" i="1"/>
  <c r="BO4233" i="1"/>
  <c r="BO4221" i="1"/>
  <c r="BO4209" i="1"/>
  <c r="BO4197" i="1"/>
  <c r="BO4185" i="1"/>
  <c r="BO4173" i="1"/>
  <c r="BO5750" i="1"/>
  <c r="BO5713" i="1"/>
  <c r="BO5681" i="1"/>
  <c r="BO5644" i="1"/>
  <c r="BO5607" i="1"/>
  <c r="BO5571" i="1"/>
  <c r="BO5539" i="1"/>
  <c r="BO5501" i="1"/>
  <c r="BO5464" i="1"/>
  <c r="BO5437" i="1"/>
  <c r="BO5400" i="1"/>
  <c r="BO5359" i="1"/>
  <c r="BO5323" i="1"/>
  <c r="BO5294" i="1"/>
  <c r="BO5257" i="1"/>
  <c r="BO5220" i="1"/>
  <c r="BO5191" i="1"/>
  <c r="BO5161" i="1"/>
  <c r="BO5131" i="1"/>
  <c r="BO5103" i="1"/>
  <c r="BO5079" i="1"/>
  <c r="BO5049" i="1"/>
  <c r="BO5020" i="1"/>
  <c r="BO4997" i="1"/>
  <c r="BO4969" i="1"/>
  <c r="BO4939" i="1"/>
  <c r="BO4911" i="1"/>
  <c r="BO4887" i="1"/>
  <c r="BO4858" i="1"/>
  <c r="BO4832" i="1"/>
  <c r="BO4812" i="1"/>
  <c r="BO4785" i="1"/>
  <c r="BO4759" i="1"/>
  <c r="BO4738" i="1"/>
  <c r="BO4720" i="1"/>
  <c r="BO4698" i="1"/>
  <c r="BO4676" i="1"/>
  <c r="BO4659" i="1"/>
  <c r="BO4637" i="1"/>
  <c r="BO4615" i="1"/>
  <c r="BO4594" i="1"/>
  <c r="BO4576" i="1"/>
  <c r="BO4554" i="1"/>
  <c r="BO4532" i="1"/>
  <c r="BO4515" i="1"/>
  <c r="BO4493" i="1"/>
  <c r="BO4472" i="1"/>
  <c r="BO4456" i="1"/>
  <c r="BO4436" i="1"/>
  <c r="BO4420" i="1"/>
  <c r="BO4404" i="1"/>
  <c r="BO4390" i="1"/>
  <c r="BO4375" i="1"/>
  <c r="BO4361" i="1"/>
  <c r="BO4347" i="1"/>
  <c r="BO4332" i="1"/>
  <c r="BO4318" i="1"/>
  <c r="BO4303" i="1"/>
  <c r="BO4289" i="1"/>
  <c r="BO4275" i="1"/>
  <c r="BO4260" i="1"/>
  <c r="BO4246" i="1"/>
  <c r="BO4231" i="1"/>
  <c r="BO4217" i="1"/>
  <c r="BO4203" i="1"/>
  <c r="BO4188" i="1"/>
  <c r="BO4174" i="1"/>
  <c r="BO4160" i="1"/>
  <c r="BO4147" i="1"/>
  <c r="BO4134" i="1"/>
  <c r="BO4121" i="1"/>
  <c r="BO4108" i="1"/>
  <c r="BO4095" i="1"/>
  <c r="BO4081" i="1"/>
  <c r="BO4068" i="1"/>
  <c r="BO4055" i="1"/>
  <c r="BO4042" i="1"/>
  <c r="BO4029" i="1"/>
  <c r="BO4016" i="1"/>
  <c r="BO4003" i="1"/>
  <c r="BO3990" i="1"/>
  <c r="BO3977" i="1"/>
  <c r="BO3964" i="1"/>
  <c r="BO3951" i="1"/>
  <c r="BO3937" i="1"/>
  <c r="BO3924" i="1"/>
  <c r="BO3911" i="1"/>
  <c r="BO3898" i="1"/>
  <c r="BO3885" i="1"/>
  <c r="BO3872" i="1"/>
  <c r="BO3859" i="1"/>
  <c r="BO3846" i="1"/>
  <c r="BO3833" i="1"/>
  <c r="BO3821" i="1"/>
  <c r="BO3809" i="1"/>
  <c r="BO3797" i="1"/>
  <c r="BO3785" i="1"/>
  <c r="BO3773" i="1"/>
  <c r="BO3761" i="1"/>
  <c r="BO3749" i="1"/>
  <c r="BO3737" i="1"/>
  <c r="BO3725" i="1"/>
  <c r="BO3713" i="1"/>
  <c r="BO3701" i="1"/>
  <c r="BO3689" i="1"/>
  <c r="BO3677" i="1"/>
  <c r="BO3665" i="1"/>
  <c r="BO3653" i="1"/>
  <c r="BO3641" i="1"/>
  <c r="BO3629" i="1"/>
  <c r="BO3617" i="1"/>
  <c r="BO3605" i="1"/>
  <c r="BO3593" i="1"/>
  <c r="BO3581" i="1"/>
  <c r="BO3569" i="1"/>
  <c r="BO3557" i="1"/>
  <c r="BO3545" i="1"/>
  <c r="BO3533" i="1"/>
  <c r="BO3521" i="1"/>
  <c r="BO3509" i="1"/>
  <c r="BO3497" i="1"/>
  <c r="BO3485" i="1"/>
  <c r="BO3473" i="1"/>
  <c r="BO3461" i="1"/>
  <c r="BO3449" i="1"/>
  <c r="BO3437" i="1"/>
  <c r="BO3425" i="1"/>
  <c r="BO3413" i="1"/>
  <c r="BO3401" i="1"/>
  <c r="BO3389" i="1"/>
  <c r="BO3377" i="1"/>
  <c r="BO3365" i="1"/>
  <c r="BO3353" i="1"/>
  <c r="BO3341" i="1"/>
  <c r="BO5749" i="1"/>
  <c r="BO5712" i="1"/>
  <c r="BO5676" i="1"/>
  <c r="BO5643" i="1"/>
  <c r="BO5606" i="1"/>
  <c r="BO5569" i="1"/>
  <c r="BO5537" i="1"/>
  <c r="BO5500" i="1"/>
  <c r="BO5463" i="1"/>
  <c r="BO5427" i="1"/>
  <c r="BO5395" i="1"/>
  <c r="BO5357" i="1"/>
  <c r="BO5320" i="1"/>
  <c r="BO5293" i="1"/>
  <c r="BO5256" i="1"/>
  <c r="BO5215" i="1"/>
  <c r="BO5185" i="1"/>
  <c r="BO5160" i="1"/>
  <c r="BO5129" i="1"/>
  <c r="BO5101" i="1"/>
  <c r="BO5078" i="1"/>
  <c r="BO5048" i="1"/>
  <c r="BO5019" i="1"/>
  <c r="BO4992" i="1"/>
  <c r="BO4968" i="1"/>
  <c r="BO4937" i="1"/>
  <c r="BO4909" i="1"/>
  <c r="BO4886" i="1"/>
  <c r="BO4857" i="1"/>
  <c r="BO4831" i="1"/>
  <c r="BO4805" i="1"/>
  <c r="BO4784" i="1"/>
  <c r="BO4758" i="1"/>
  <c r="BO4736" i="1"/>
  <c r="BO4719" i="1"/>
  <c r="BO4697" i="1"/>
  <c r="BO4675" i="1"/>
  <c r="BO4654" i="1"/>
  <c r="BO4636" i="1"/>
  <c r="BO4614" i="1"/>
  <c r="BO4592" i="1"/>
  <c r="BO4575" i="1"/>
  <c r="BO4553" i="1"/>
  <c r="BO4531" i="1"/>
  <c r="BO4510" i="1"/>
  <c r="BO4492" i="1"/>
  <c r="BO4471" i="1"/>
  <c r="BO4455" i="1"/>
  <c r="BO4435" i="1"/>
  <c r="BO4419" i="1"/>
  <c r="BO4403" i="1"/>
  <c r="BO4388" i="1"/>
  <c r="BO4374" i="1"/>
  <c r="BO4360" i="1"/>
  <c r="BO4345" i="1"/>
  <c r="BO4331" i="1"/>
  <c r="BO4316" i="1"/>
  <c r="BO4302" i="1"/>
  <c r="BO4288" i="1"/>
  <c r="BO4273" i="1"/>
  <c r="BO4259" i="1"/>
  <c r="BO4244" i="1"/>
  <c r="BO4230" i="1"/>
  <c r="BO4216" i="1"/>
  <c r="BO4201" i="1"/>
  <c r="BO4187" i="1"/>
  <c r="BO4172" i="1"/>
  <c r="BO4159" i="1"/>
  <c r="BO4146" i="1"/>
  <c r="BO4133" i="1"/>
  <c r="BO4120" i="1"/>
  <c r="BO4107" i="1"/>
  <c r="BO4093" i="1"/>
  <c r="BO4080" i="1"/>
  <c r="BO4067" i="1"/>
  <c r="BO4054" i="1"/>
  <c r="BO4041" i="1"/>
  <c r="BO4028" i="1"/>
  <c r="BO4015" i="1"/>
  <c r="BO4002" i="1"/>
  <c r="BO3989" i="1"/>
  <c r="BO3976" i="1"/>
  <c r="BO3963" i="1"/>
  <c r="BO3949" i="1"/>
  <c r="BO3936" i="1"/>
  <c r="BO3923" i="1"/>
  <c r="BO5776" i="1"/>
  <c r="BO5748" i="1"/>
  <c r="BO5707" i="1"/>
  <c r="BO5669" i="1"/>
  <c r="BO5642" i="1"/>
  <c r="BO5605" i="1"/>
  <c r="BO5568" i="1"/>
  <c r="BO5532" i="1"/>
  <c r="BO5499" i="1"/>
  <c r="BO5462" i="1"/>
  <c r="BO5425" i="1"/>
  <c r="BO5393" i="1"/>
  <c r="BO5356" i="1"/>
  <c r="BO5319" i="1"/>
  <c r="BO5283" i="1"/>
  <c r="BO5251" i="1"/>
  <c r="BO5213" i="1"/>
  <c r="BO5181" i="1"/>
  <c r="BO5157" i="1"/>
  <c r="BO5128" i="1"/>
  <c r="BO5100" i="1"/>
  <c r="BO5071" i="1"/>
  <c r="BO5047" i="1"/>
  <c r="BO5018" i="1"/>
  <c r="BO4988" i="1"/>
  <c r="BO4965" i="1"/>
  <c r="BO4936" i="1"/>
  <c r="BO4908" i="1"/>
  <c r="BO4879" i="1"/>
  <c r="BO4856" i="1"/>
  <c r="BO4829" i="1"/>
  <c r="BO4803" i="1"/>
  <c r="BO4783" i="1"/>
  <c r="BO4757" i="1"/>
  <c r="BO4735" i="1"/>
  <c r="BO4714" i="1"/>
  <c r="BO4696" i="1"/>
  <c r="BO4674" i="1"/>
  <c r="BO4652" i="1"/>
  <c r="BO4635" i="1"/>
  <c r="BO4613" i="1"/>
  <c r="BO4591" i="1"/>
  <c r="BO4570" i="1"/>
  <c r="BO4552" i="1"/>
  <c r="BO4530" i="1"/>
  <c r="BO4508" i="1"/>
  <c r="BO4491" i="1"/>
  <c r="BO4470" i="1"/>
  <c r="BO4452" i="1"/>
  <c r="BO4434" i="1"/>
  <c r="BO4416" i="1"/>
  <c r="BO4402" i="1"/>
  <c r="BO4387" i="1"/>
  <c r="BO4373" i="1"/>
  <c r="BO4359" i="1"/>
  <c r="BO4344" i="1"/>
  <c r="BO4330" i="1"/>
  <c r="BO4315" i="1"/>
  <c r="BO4301" i="1"/>
  <c r="BO4287" i="1"/>
  <c r="BO4272" i="1"/>
  <c r="BO4258" i="1"/>
  <c r="BO4243" i="1"/>
  <c r="BO4229" i="1"/>
  <c r="BO4215" i="1"/>
  <c r="BO4200" i="1"/>
  <c r="BO4186" i="1"/>
  <c r="BO4171" i="1"/>
  <c r="BO4158" i="1"/>
  <c r="BO4145" i="1"/>
  <c r="BO4132" i="1"/>
  <c r="BO4119" i="1"/>
  <c r="BO4105" i="1"/>
  <c r="BO4092" i="1"/>
  <c r="BO4079" i="1"/>
  <c r="BO4066" i="1"/>
  <c r="BO4053" i="1"/>
  <c r="BO4040" i="1"/>
  <c r="BO4027" i="1"/>
  <c r="BO4014" i="1"/>
  <c r="BO4001" i="1"/>
  <c r="BO3988" i="1"/>
  <c r="BO3975" i="1"/>
  <c r="BO3961" i="1"/>
  <c r="BO3948" i="1"/>
  <c r="BO5774" i="1"/>
  <c r="BO5743" i="1"/>
  <c r="BO5705" i="1"/>
  <c r="BO5668" i="1"/>
  <c r="BO5632" i="1"/>
  <c r="BO5604" i="1"/>
  <c r="BO5563" i="1"/>
  <c r="BO5525" i="1"/>
  <c r="BO5498" i="1"/>
  <c r="BO5461" i="1"/>
  <c r="BO5424" i="1"/>
  <c r="BO5388" i="1"/>
  <c r="BO5355" i="1"/>
  <c r="BO5318" i="1"/>
  <c r="BO5281" i="1"/>
  <c r="BO5249" i="1"/>
  <c r="BO5212" i="1"/>
  <c r="BO5179" i="1"/>
  <c r="BO5151" i="1"/>
  <c r="BO5127" i="1"/>
  <c r="BO5097" i="1"/>
  <c r="BO5068" i="1"/>
  <c r="BO5045" i="1"/>
  <c r="BO5017" i="1"/>
  <c r="BO4987" i="1"/>
  <c r="BO4959" i="1"/>
  <c r="BO4935" i="1"/>
  <c r="BO4905" i="1"/>
  <c r="BO4876" i="1"/>
  <c r="BO4855" i="1"/>
  <c r="BO4828" i="1"/>
  <c r="BO4802" i="1"/>
  <c r="BO4777" i="1"/>
  <c r="BO4756" i="1"/>
  <c r="BO4734" i="1"/>
  <c r="BO4712" i="1"/>
  <c r="BO4695" i="1"/>
  <c r="BO4673" i="1"/>
  <c r="BO4651" i="1"/>
  <c r="BO4630" i="1"/>
  <c r="BO4612" i="1"/>
  <c r="BO4590" i="1"/>
  <c r="BO4568" i="1"/>
  <c r="BO4551" i="1"/>
  <c r="BO4529" i="1"/>
  <c r="BO4507" i="1"/>
  <c r="BO4486" i="1"/>
  <c r="BO4469" i="1"/>
  <c r="BO4450" i="1"/>
  <c r="BO4433" i="1"/>
  <c r="BO4415" i="1"/>
  <c r="BO4400" i="1"/>
  <c r="BO4386" i="1"/>
  <c r="BO4372" i="1"/>
  <c r="BO4357" i="1"/>
  <c r="BO4343" i="1"/>
  <c r="BO4328" i="1"/>
  <c r="BO4314" i="1"/>
  <c r="BO4300" i="1"/>
  <c r="BO4285" i="1"/>
  <c r="BO4271" i="1"/>
  <c r="BO4256" i="1"/>
  <c r="BO4242" i="1"/>
  <c r="BO4228" i="1"/>
  <c r="BO4213" i="1"/>
  <c r="BO4199" i="1"/>
  <c r="BO4184" i="1"/>
  <c r="BO4170" i="1"/>
  <c r="BO4157" i="1"/>
  <c r="BO4144" i="1"/>
  <c r="BO4131" i="1"/>
  <c r="BO4117" i="1"/>
  <c r="BO4104" i="1"/>
  <c r="BO4091" i="1"/>
  <c r="BO4078" i="1"/>
  <c r="BO4065" i="1"/>
  <c r="BO4052" i="1"/>
  <c r="BO4039" i="1"/>
  <c r="BO4026" i="1"/>
  <c r="BO4013" i="1"/>
  <c r="BO4000" i="1"/>
  <c r="BO3987" i="1"/>
  <c r="BO3973" i="1"/>
  <c r="BO3960" i="1"/>
  <c r="BO3947" i="1"/>
  <c r="BO3934" i="1"/>
  <c r="BO3921" i="1"/>
  <c r="BO5772" i="1"/>
  <c r="BO5731" i="1"/>
  <c r="BO5703" i="1"/>
  <c r="BO5666" i="1"/>
  <c r="BO5629" i="1"/>
  <c r="BO5593" i="1"/>
  <c r="BO5560" i="1"/>
  <c r="BO5523" i="1"/>
  <c r="BO5486" i="1"/>
  <c r="BO5455" i="1"/>
  <c r="BO5417" i="1"/>
  <c r="BO5380" i="1"/>
  <c r="BO5344" i="1"/>
  <c r="BO5316" i="1"/>
  <c r="BO5275" i="1"/>
  <c r="BO5237" i="1"/>
  <c r="BO5210" i="1"/>
  <c r="BO5176" i="1"/>
  <c r="BO5148" i="1"/>
  <c r="BO5119" i="1"/>
  <c r="BO5095" i="1"/>
  <c r="BO5066" i="1"/>
  <c r="BO5036" i="1"/>
  <c r="BO5013" i="1"/>
  <c r="BO4984" i="1"/>
  <c r="BO4956" i="1"/>
  <c r="BO4927" i="1"/>
  <c r="BO4903" i="1"/>
  <c r="BO4874" i="1"/>
  <c r="BO4846" i="1"/>
  <c r="BO4826" i="1"/>
  <c r="BO4800" i="1"/>
  <c r="BO4773" i="1"/>
  <c r="BO4750" i="1"/>
  <c r="BO4732" i="1"/>
  <c r="BO4710" i="1"/>
  <c r="BO4688" i="1"/>
  <c r="BO4671" i="1"/>
  <c r="BO4649" i="1"/>
  <c r="BO4627" i="1"/>
  <c r="BO4606" i="1"/>
  <c r="BO4588" i="1"/>
  <c r="BO4566" i="1"/>
  <c r="BO4544" i="1"/>
  <c r="BO4527" i="1"/>
  <c r="BO4505" i="1"/>
  <c r="BO4483" i="1"/>
  <c r="BO4467" i="1"/>
  <c r="BO4447" i="1"/>
  <c r="BO4431" i="1"/>
  <c r="BO4412" i="1"/>
  <c r="BO4398" i="1"/>
  <c r="BO4384" i="1"/>
  <c r="BO4369" i="1"/>
  <c r="BO4355" i="1"/>
  <c r="BO4340" i="1"/>
  <c r="BO4326" i="1"/>
  <c r="BO4312" i="1"/>
  <c r="BO4297" i="1"/>
  <c r="BO4283" i="1"/>
  <c r="BO4268" i="1"/>
  <c r="BO4254" i="1"/>
  <c r="BO4240" i="1"/>
  <c r="BO4225" i="1"/>
  <c r="BO4211" i="1"/>
  <c r="BO4196" i="1"/>
  <c r="BO4182" i="1"/>
  <c r="BO4168" i="1"/>
  <c r="BO4155" i="1"/>
  <c r="BO4141" i="1"/>
  <c r="BO4128" i="1"/>
  <c r="BO4115" i="1"/>
  <c r="BO4102" i="1"/>
  <c r="BO4089" i="1"/>
  <c r="BO4076" i="1"/>
  <c r="BO4063" i="1"/>
  <c r="BO4050" i="1"/>
  <c r="BO4037" i="1"/>
  <c r="BO4024" i="1"/>
  <c r="BO4011" i="1"/>
  <c r="BO3997" i="1"/>
  <c r="BO3984" i="1"/>
  <c r="BO3971" i="1"/>
  <c r="BO3958" i="1"/>
  <c r="BO3945" i="1"/>
  <c r="BO3932" i="1"/>
  <c r="BO3919" i="1"/>
  <c r="BO3906" i="1"/>
  <c r="BO3893" i="1"/>
  <c r="BO3880" i="1"/>
  <c r="BO3867" i="1"/>
  <c r="BO3853" i="1"/>
  <c r="BO3840" i="1"/>
  <c r="BO3828" i="1"/>
  <c r="BO3816" i="1"/>
  <c r="BO3804" i="1"/>
  <c r="BO3792" i="1"/>
  <c r="BO3780" i="1"/>
  <c r="BO3768" i="1"/>
  <c r="BO3756" i="1"/>
  <c r="BO3744" i="1"/>
  <c r="BO3732" i="1"/>
  <c r="BO3720" i="1"/>
  <c r="BO3708" i="1"/>
  <c r="BO3696" i="1"/>
  <c r="BO3684" i="1"/>
  <c r="BO3672" i="1"/>
  <c r="BO3660" i="1"/>
  <c r="BO3648" i="1"/>
  <c r="BO3636" i="1"/>
  <c r="BO3624" i="1"/>
  <c r="BO3612" i="1"/>
  <c r="BO3600" i="1"/>
  <c r="BO3588" i="1"/>
  <c r="BO3576" i="1"/>
  <c r="BO3564" i="1"/>
  <c r="BO3552" i="1"/>
  <c r="BO3540" i="1"/>
  <c r="BO3528" i="1"/>
  <c r="BO3516" i="1"/>
  <c r="BO5727" i="1"/>
  <c r="BO5665" i="1"/>
  <c r="BO5608" i="1"/>
  <c r="BO5546" i="1"/>
  <c r="BO5484" i="1"/>
  <c r="BO5419" i="1"/>
  <c r="BO5366" i="1"/>
  <c r="BO5299" i="1"/>
  <c r="BO5236" i="1"/>
  <c r="BO5193" i="1"/>
  <c r="BO5141" i="1"/>
  <c r="BO5088" i="1"/>
  <c r="BO5040" i="1"/>
  <c r="BO5000" i="1"/>
  <c r="BO4951" i="1"/>
  <c r="BO4901" i="1"/>
  <c r="BO4860" i="1"/>
  <c r="BO4815" i="1"/>
  <c r="BO4771" i="1"/>
  <c r="BO4733" i="1"/>
  <c r="BO4700" i="1"/>
  <c r="BO4663" i="1"/>
  <c r="BO4626" i="1"/>
  <c r="BO4599" i="1"/>
  <c r="BO4558" i="1"/>
  <c r="BO4520" i="1"/>
  <c r="BO4484" i="1"/>
  <c r="BO4458" i="1"/>
  <c r="BO4424" i="1"/>
  <c r="BO4397" i="1"/>
  <c r="BO4376" i="1"/>
  <c r="BO4350" i="1"/>
  <c r="BO4324" i="1"/>
  <c r="BO4299" i="1"/>
  <c r="BO4277" i="1"/>
  <c r="BO4251" i="1"/>
  <c r="BO4224" i="1"/>
  <c r="BO4204" i="1"/>
  <c r="BO4177" i="1"/>
  <c r="BO4152" i="1"/>
  <c r="BO4129" i="1"/>
  <c r="BO4110" i="1"/>
  <c r="BO4086" i="1"/>
  <c r="BO4062" i="1"/>
  <c r="BO4043" i="1"/>
  <c r="BO4019" i="1"/>
  <c r="BO3995" i="1"/>
  <c r="BO3972" i="1"/>
  <c r="BO3953" i="1"/>
  <c r="BO3930" i="1"/>
  <c r="BO3912" i="1"/>
  <c r="BO3896" i="1"/>
  <c r="BO3881" i="1"/>
  <c r="BO3864" i="1"/>
  <c r="BO3849" i="1"/>
  <c r="BO3834" i="1"/>
  <c r="BO3819" i="1"/>
  <c r="BO3805" i="1"/>
  <c r="BO3790" i="1"/>
  <c r="BO3776" i="1"/>
  <c r="BO3762" i="1"/>
  <c r="BO3747" i="1"/>
  <c r="BO3733" i="1"/>
  <c r="BO3718" i="1"/>
  <c r="BO3704" i="1"/>
  <c r="BO3690" i="1"/>
  <c r="BO3675" i="1"/>
  <c r="BO3661" i="1"/>
  <c r="BO3646" i="1"/>
  <c r="BO3632" i="1"/>
  <c r="BO3618" i="1"/>
  <c r="BO3603" i="1"/>
  <c r="BO3589" i="1"/>
  <c r="BO3574" i="1"/>
  <c r="BO3560" i="1"/>
  <c r="BO3546" i="1"/>
  <c r="BO3531" i="1"/>
  <c r="BO3517" i="1"/>
  <c r="BO3503" i="1"/>
  <c r="BO3490" i="1"/>
  <c r="BO3477" i="1"/>
  <c r="BO3464" i="1"/>
  <c r="BO3451" i="1"/>
  <c r="BO3438" i="1"/>
  <c r="BO3424" i="1"/>
  <c r="BO3411" i="1"/>
  <c r="BO3398" i="1"/>
  <c r="BO3385" i="1"/>
  <c r="BO3372" i="1"/>
  <c r="BO3359" i="1"/>
  <c r="BO3346" i="1"/>
  <c r="BO3333" i="1"/>
  <c r="BO3321" i="1"/>
  <c r="BO3309" i="1"/>
  <c r="BO3297" i="1"/>
  <c r="BO3285" i="1"/>
  <c r="BO3273" i="1"/>
  <c r="BO3261" i="1"/>
  <c r="BO3249" i="1"/>
  <c r="BO3237" i="1"/>
  <c r="BO3225" i="1"/>
  <c r="BO3213" i="1"/>
  <c r="BO3201" i="1"/>
  <c r="BO3189" i="1"/>
  <c r="BO3177" i="1"/>
  <c r="BO3165" i="1"/>
  <c r="BO3153" i="1"/>
  <c r="BO3141" i="1"/>
  <c r="BO3129" i="1"/>
  <c r="BO3117" i="1"/>
  <c r="BO3105" i="1"/>
  <c r="BO3093" i="1"/>
  <c r="BO3081" i="1"/>
  <c r="BO3069" i="1"/>
  <c r="BO3057" i="1"/>
  <c r="BO3045" i="1"/>
  <c r="BO3033" i="1"/>
  <c r="BO3021" i="1"/>
  <c r="BO3009" i="1"/>
  <c r="BO2997" i="1"/>
  <c r="BO2985" i="1"/>
  <c r="BO2973" i="1"/>
  <c r="BO2961" i="1"/>
  <c r="BO2949" i="1"/>
  <c r="BO2937" i="1"/>
  <c r="BO2925" i="1"/>
  <c r="BO2913" i="1"/>
  <c r="BO2901" i="1"/>
  <c r="BO2889" i="1"/>
  <c r="BO2877" i="1"/>
  <c r="BO2865" i="1"/>
  <c r="BO2853" i="1"/>
  <c r="BO2841" i="1"/>
  <c r="BO2829" i="1"/>
  <c r="BO2817" i="1"/>
  <c r="BO2805" i="1"/>
  <c r="BO2793" i="1"/>
  <c r="BO2781" i="1"/>
  <c r="BO2769" i="1"/>
  <c r="BO2757" i="1"/>
  <c r="BO2745" i="1"/>
  <c r="BO2733" i="1"/>
  <c r="BO2721" i="1"/>
  <c r="BO2709" i="1"/>
  <c r="BO2697" i="1"/>
  <c r="BO2685" i="1"/>
  <c r="BO2673" i="1"/>
  <c r="BO2661" i="1"/>
  <c r="BO2649" i="1"/>
  <c r="BO2637" i="1"/>
  <c r="BO2625" i="1"/>
  <c r="BO2613" i="1"/>
  <c r="BO2601" i="1"/>
  <c r="BO2589" i="1"/>
  <c r="BO2577" i="1"/>
  <c r="BO2565" i="1"/>
  <c r="BO2553" i="1"/>
  <c r="BO2541" i="1"/>
  <c r="BO2529" i="1"/>
  <c r="BO2517" i="1"/>
  <c r="BO2505" i="1"/>
  <c r="BO2493" i="1"/>
  <c r="BO2481" i="1"/>
  <c r="BO2469" i="1"/>
  <c r="BO2457" i="1"/>
  <c r="BO2445" i="1"/>
  <c r="BO2433" i="1"/>
  <c r="BO2421" i="1"/>
  <c r="BO2409" i="1"/>
  <c r="BO2397" i="1"/>
  <c r="BO5726" i="1"/>
  <c r="BO5664" i="1"/>
  <c r="BO5599" i="1"/>
  <c r="BO5545" i="1"/>
  <c r="BO5479" i="1"/>
  <c r="BO5416" i="1"/>
  <c r="BO5364" i="1"/>
  <c r="BO5297" i="1"/>
  <c r="BO5235" i="1"/>
  <c r="BO5177" i="1"/>
  <c r="BO5136" i="1"/>
  <c r="BO5084" i="1"/>
  <c r="BO5035" i="1"/>
  <c r="BO4999" i="1"/>
  <c r="BO4949" i="1"/>
  <c r="BO4896" i="1"/>
  <c r="BO4849" i="1"/>
  <c r="BO4814" i="1"/>
  <c r="BO4769" i="1"/>
  <c r="BO4731" i="1"/>
  <c r="BO4699" i="1"/>
  <c r="BO4662" i="1"/>
  <c r="BO4625" i="1"/>
  <c r="BO4589" i="1"/>
  <c r="BO4556" i="1"/>
  <c r="BO4519" i="1"/>
  <c r="BO4482" i="1"/>
  <c r="BO4457" i="1"/>
  <c r="BO4423" i="1"/>
  <c r="BO4396" i="1"/>
  <c r="BO4371" i="1"/>
  <c r="BO4349" i="1"/>
  <c r="BO4323" i="1"/>
  <c r="BO4296" i="1"/>
  <c r="BO4276" i="1"/>
  <c r="BO4249" i="1"/>
  <c r="BO4223" i="1"/>
  <c r="BO4198" i="1"/>
  <c r="BO4176" i="1"/>
  <c r="BO4151" i="1"/>
  <c r="BO4127" i="1"/>
  <c r="BO4109" i="1"/>
  <c r="BO4085" i="1"/>
  <c r="BO4061" i="1"/>
  <c r="BO4038" i="1"/>
  <c r="BO4018" i="1"/>
  <c r="BO3994" i="1"/>
  <c r="BO3970" i="1"/>
  <c r="BO3952" i="1"/>
  <c r="BO3929" i="1"/>
  <c r="BO3910" i="1"/>
  <c r="BO3895" i="1"/>
  <c r="BO3879" i="1"/>
  <c r="BO3863" i="1"/>
  <c r="BO3848" i="1"/>
  <c r="BO3832" i="1"/>
  <c r="BO3818" i="1"/>
  <c r="BO3803" i="1"/>
  <c r="BO3789" i="1"/>
  <c r="BO3775" i="1"/>
  <c r="BO3760" i="1"/>
  <c r="BO3746" i="1"/>
  <c r="BO3731" i="1"/>
  <c r="BO3717" i="1"/>
  <c r="BO3703" i="1"/>
  <c r="BO3688" i="1"/>
  <c r="BO3674" i="1"/>
  <c r="BO3659" i="1"/>
  <c r="BO3645" i="1"/>
  <c r="BO3631" i="1"/>
  <c r="BO3616" i="1"/>
  <c r="BO3602" i="1"/>
  <c r="BO3587" i="1"/>
  <c r="BO3573" i="1"/>
  <c r="BO3559" i="1"/>
  <c r="BO3544" i="1"/>
  <c r="BO3530" i="1"/>
  <c r="BO3515" i="1"/>
  <c r="BO3502" i="1"/>
  <c r="BO3489" i="1"/>
  <c r="BO3476" i="1"/>
  <c r="BO3463" i="1"/>
  <c r="BO3450" i="1"/>
  <c r="BO3436" i="1"/>
  <c r="BO3423" i="1"/>
  <c r="BO3410" i="1"/>
  <c r="BO3397" i="1"/>
  <c r="BO3384" i="1"/>
  <c r="BO3371" i="1"/>
  <c r="BO3358" i="1"/>
  <c r="BO3345" i="1"/>
  <c r="BO3332" i="1"/>
  <c r="BO3320" i="1"/>
  <c r="BO3308" i="1"/>
  <c r="BO3296" i="1"/>
  <c r="BO3284" i="1"/>
  <c r="BO3272" i="1"/>
  <c r="BO3260" i="1"/>
  <c r="BO3248" i="1"/>
  <c r="BO3236" i="1"/>
  <c r="BO3224" i="1"/>
  <c r="BO3212" i="1"/>
  <c r="BO3200" i="1"/>
  <c r="BO3188" i="1"/>
  <c r="BO3176" i="1"/>
  <c r="BO3164" i="1"/>
  <c r="BO3152" i="1"/>
  <c r="BO3140" i="1"/>
  <c r="BO3128" i="1"/>
  <c r="BO3116" i="1"/>
  <c r="BO3104" i="1"/>
  <c r="BO3092" i="1"/>
  <c r="BO3080" i="1"/>
  <c r="BO3068" i="1"/>
  <c r="BO3056" i="1"/>
  <c r="BO3044" i="1"/>
  <c r="BO3032" i="1"/>
  <c r="BO3020" i="1"/>
  <c r="BO3008" i="1"/>
  <c r="BO2996" i="1"/>
  <c r="BO2984" i="1"/>
  <c r="BO2972" i="1"/>
  <c r="BO2960" i="1"/>
  <c r="BO2948" i="1"/>
  <c r="BO2936" i="1"/>
  <c r="BO2924" i="1"/>
  <c r="BO2912" i="1"/>
  <c r="BO2900" i="1"/>
  <c r="BO2888" i="1"/>
  <c r="BO2876" i="1"/>
  <c r="BO2864" i="1"/>
  <c r="BO2852" i="1"/>
  <c r="BO2840" i="1"/>
  <c r="BO2828" i="1"/>
  <c r="BO2816" i="1"/>
  <c r="BO2804" i="1"/>
  <c r="BO2792" i="1"/>
  <c r="BO2780" i="1"/>
  <c r="BO2768" i="1"/>
  <c r="BO2756" i="1"/>
  <c r="BO5773" i="1"/>
  <c r="BO5725" i="1"/>
  <c r="BO5654" i="1"/>
  <c r="BO5587" i="1"/>
  <c r="BO5544" i="1"/>
  <c r="BO5477" i="1"/>
  <c r="BO5415" i="1"/>
  <c r="BO5354" i="1"/>
  <c r="BO5296" i="1"/>
  <c r="BO5234" i="1"/>
  <c r="BO5175" i="1"/>
  <c r="BO5132" i="1"/>
  <c r="BO5083" i="1"/>
  <c r="BO5033" i="1"/>
  <c r="BO4985" i="1"/>
  <c r="BO4944" i="1"/>
  <c r="BO4892" i="1"/>
  <c r="BO4845" i="1"/>
  <c r="BO4813" i="1"/>
  <c r="BO4768" i="1"/>
  <c r="BO4726" i="1"/>
  <c r="BO4690" i="1"/>
  <c r="BO4661" i="1"/>
  <c r="BO4624" i="1"/>
  <c r="BO4587" i="1"/>
  <c r="BO4555" i="1"/>
  <c r="BO4518" i="1"/>
  <c r="BO4481" i="1"/>
  <c r="BO4448" i="1"/>
  <c r="BO4422" i="1"/>
  <c r="BO4395" i="1"/>
  <c r="BO4368" i="1"/>
  <c r="BO4348" i="1"/>
  <c r="BO4321" i="1"/>
  <c r="BO4295" i="1"/>
  <c r="BO4270" i="1"/>
  <c r="BO4248" i="1"/>
  <c r="BO4222" i="1"/>
  <c r="BO4195" i="1"/>
  <c r="BO4175" i="1"/>
  <c r="BO4150" i="1"/>
  <c r="BO4126" i="1"/>
  <c r="BO4103" i="1"/>
  <c r="BO4084" i="1"/>
  <c r="BO4060" i="1"/>
  <c r="BO4036" i="1"/>
  <c r="BO4017" i="1"/>
  <c r="BO3993" i="1"/>
  <c r="BO3969" i="1"/>
  <c r="BO3946" i="1"/>
  <c r="BO3928" i="1"/>
  <c r="BO3909" i="1"/>
  <c r="BO3894" i="1"/>
  <c r="BO3877" i="1"/>
  <c r="BO3862" i="1"/>
  <c r="BO3847" i="1"/>
  <c r="BO3831" i="1"/>
  <c r="BO3817" i="1"/>
  <c r="BO3802" i="1"/>
  <c r="BO3788" i="1"/>
  <c r="BO3774" i="1"/>
  <c r="BO3759" i="1"/>
  <c r="BO3745" i="1"/>
  <c r="BO3730" i="1"/>
  <c r="BO3716" i="1"/>
  <c r="BO3702" i="1"/>
  <c r="BO3687" i="1"/>
  <c r="BO3673" i="1"/>
  <c r="BO3658" i="1"/>
  <c r="BO3644" i="1"/>
  <c r="BO3630" i="1"/>
  <c r="BO3615" i="1"/>
  <c r="BO3601" i="1"/>
  <c r="BO3586" i="1"/>
  <c r="BO3572" i="1"/>
  <c r="BO3558" i="1"/>
  <c r="BO3543" i="1"/>
  <c r="BO3529" i="1"/>
  <c r="BO3514" i="1"/>
  <c r="BO3501" i="1"/>
  <c r="BO3488" i="1"/>
  <c r="BO3475" i="1"/>
  <c r="BO3462" i="1"/>
  <c r="BO3448" i="1"/>
  <c r="BO3435" i="1"/>
  <c r="BO3422" i="1"/>
  <c r="BO3409" i="1"/>
  <c r="BO3396" i="1"/>
  <c r="BO3383" i="1"/>
  <c r="BO3370" i="1"/>
  <c r="BO3357" i="1"/>
  <c r="BO3344" i="1"/>
  <c r="BO3331" i="1"/>
  <c r="BO3319" i="1"/>
  <c r="BO3307" i="1"/>
  <c r="BO3295" i="1"/>
  <c r="BO3283" i="1"/>
  <c r="BO3271" i="1"/>
  <c r="BO3259" i="1"/>
  <c r="BO3247" i="1"/>
  <c r="BO3235" i="1"/>
  <c r="BO3223" i="1"/>
  <c r="BO3211" i="1"/>
  <c r="BO3199" i="1"/>
  <c r="BO3187" i="1"/>
  <c r="BO3175" i="1"/>
  <c r="BO3163" i="1"/>
  <c r="BO3151" i="1"/>
  <c r="BO3139" i="1"/>
  <c r="BO3127" i="1"/>
  <c r="BO3115" i="1"/>
  <c r="BO3103" i="1"/>
  <c r="BO3091" i="1"/>
  <c r="BO3079" i="1"/>
  <c r="BO3067" i="1"/>
  <c r="BO3055" i="1"/>
  <c r="BO3043" i="1"/>
  <c r="BO3031" i="1"/>
  <c r="BO3019" i="1"/>
  <c r="BO3007" i="1"/>
  <c r="BO2995" i="1"/>
  <c r="BO2983" i="1"/>
  <c r="BO2971" i="1"/>
  <c r="BO2959" i="1"/>
  <c r="BO2947" i="1"/>
  <c r="BO2935" i="1"/>
  <c r="BO2923" i="1"/>
  <c r="BO2911" i="1"/>
  <c r="BO2899" i="1"/>
  <c r="BO2887" i="1"/>
  <c r="BO2875" i="1"/>
  <c r="BO2863" i="1"/>
  <c r="BO2851" i="1"/>
  <c r="BO2839" i="1"/>
  <c r="BO2827" i="1"/>
  <c r="BO2815" i="1"/>
  <c r="BO2803" i="1"/>
  <c r="BO2791" i="1"/>
  <c r="BO2779" i="1"/>
  <c r="BO5767" i="1"/>
  <c r="BO5715" i="1"/>
  <c r="BO5652" i="1"/>
  <c r="BO5585" i="1"/>
  <c r="BO5524" i="1"/>
  <c r="BO5476" i="1"/>
  <c r="BO5405" i="1"/>
  <c r="BO5342" i="1"/>
  <c r="BO5295" i="1"/>
  <c r="BO5233" i="1"/>
  <c r="BO5174" i="1"/>
  <c r="BO5126" i="1"/>
  <c r="BO5081" i="1"/>
  <c r="BO5032" i="1"/>
  <c r="BO4983" i="1"/>
  <c r="BO4940" i="1"/>
  <c r="BO4891" i="1"/>
  <c r="BO4844" i="1"/>
  <c r="BO4801" i="1"/>
  <c r="BO4762" i="1"/>
  <c r="BO4724" i="1"/>
  <c r="BO4687" i="1"/>
  <c r="BO4660" i="1"/>
  <c r="BO4623" i="1"/>
  <c r="BO4582" i="1"/>
  <c r="BO4546" i="1"/>
  <c r="BO4517" i="1"/>
  <c r="BO4480" i="1"/>
  <c r="BO4446" i="1"/>
  <c r="BO4421" i="1"/>
  <c r="BO4393" i="1"/>
  <c r="BO4367" i="1"/>
  <c r="BO4342" i="1"/>
  <c r="BO4320" i="1"/>
  <c r="BO4294" i="1"/>
  <c r="BO4267" i="1"/>
  <c r="BO4247" i="1"/>
  <c r="BO4220" i="1"/>
  <c r="BO4194" i="1"/>
  <c r="BO4169" i="1"/>
  <c r="BO4149" i="1"/>
  <c r="BO4125" i="1"/>
  <c r="BO4101" i="1"/>
  <c r="BO4083" i="1"/>
  <c r="BO4059" i="1"/>
  <c r="BO4035" i="1"/>
  <c r="BO4012" i="1"/>
  <c r="BO3992" i="1"/>
  <c r="BO3968" i="1"/>
  <c r="BO3944" i="1"/>
  <c r="BO3927" i="1"/>
  <c r="BO3908" i="1"/>
  <c r="BO3892" i="1"/>
  <c r="BO3876" i="1"/>
  <c r="BO3861" i="1"/>
  <c r="BO3845" i="1"/>
  <c r="BO3830" i="1"/>
  <c r="BO3815" i="1"/>
  <c r="BO3801" i="1"/>
  <c r="BO3787" i="1"/>
  <c r="BO3772" i="1"/>
  <c r="BO3758" i="1"/>
  <c r="BO3743" i="1"/>
  <c r="BO3729" i="1"/>
  <c r="BO3715" i="1"/>
  <c r="BO3700" i="1"/>
  <c r="BO3686" i="1"/>
  <c r="BO3671" i="1"/>
  <c r="BO3657" i="1"/>
  <c r="BO3643" i="1"/>
  <c r="BO3628" i="1"/>
  <c r="BO3614" i="1"/>
  <c r="BO3599" i="1"/>
  <c r="BO3585" i="1"/>
  <c r="BO3571" i="1"/>
  <c r="BO3556" i="1"/>
  <c r="BO3542" i="1"/>
  <c r="BO3527" i="1"/>
  <c r="BO3513" i="1"/>
  <c r="BO3500" i="1"/>
  <c r="BO3487" i="1"/>
  <c r="BO3474" i="1"/>
  <c r="BO3460" i="1"/>
  <c r="BO3447" i="1"/>
  <c r="BO3434" i="1"/>
  <c r="BO3421" i="1"/>
  <c r="BO3408" i="1"/>
  <c r="BO3395" i="1"/>
  <c r="BO3382" i="1"/>
  <c r="BO3369" i="1"/>
  <c r="BO3356" i="1"/>
  <c r="BO3343" i="1"/>
  <c r="BO3330" i="1"/>
  <c r="BO3318" i="1"/>
  <c r="BO3306" i="1"/>
  <c r="BO3294" i="1"/>
  <c r="BO3282" i="1"/>
  <c r="BO3270" i="1"/>
  <c r="BO3258" i="1"/>
  <c r="BO3246" i="1"/>
  <c r="BO3234" i="1"/>
  <c r="BO3222" i="1"/>
  <c r="BO3210" i="1"/>
  <c r="BO3198" i="1"/>
  <c r="BO3186" i="1"/>
  <c r="BO3174" i="1"/>
  <c r="BO3162" i="1"/>
  <c r="BO3150" i="1"/>
  <c r="BO3138" i="1"/>
  <c r="BO3126" i="1"/>
  <c r="BO3114" i="1"/>
  <c r="BO3102" i="1"/>
  <c r="BO3090" i="1"/>
  <c r="BO3078" i="1"/>
  <c r="BO3066" i="1"/>
  <c r="BO3054" i="1"/>
  <c r="BO3042" i="1"/>
  <c r="BO3030" i="1"/>
  <c r="BO3018" i="1"/>
  <c r="BO3006" i="1"/>
  <c r="BO2994" i="1"/>
  <c r="BO2982" i="1"/>
  <c r="BO2970" i="1"/>
  <c r="BO2958" i="1"/>
  <c r="BO2946" i="1"/>
  <c r="BO2934" i="1"/>
  <c r="BO2922" i="1"/>
  <c r="BO2910" i="1"/>
  <c r="BO2898" i="1"/>
  <c r="BO2886" i="1"/>
  <c r="BO2874" i="1"/>
  <c r="BO2862" i="1"/>
  <c r="BO2850" i="1"/>
  <c r="BO2838" i="1"/>
  <c r="BO2826" i="1"/>
  <c r="BO2814" i="1"/>
  <c r="BO2802" i="1"/>
  <c r="BO2790" i="1"/>
  <c r="BO2778" i="1"/>
  <c r="BO2766" i="1"/>
  <c r="BO2754" i="1"/>
  <c r="BO5764" i="1"/>
  <c r="BO5693" i="1"/>
  <c r="BO5645" i="1"/>
  <c r="BO5583" i="1"/>
  <c r="BO5521" i="1"/>
  <c r="BO5460" i="1"/>
  <c r="BO5402" i="1"/>
  <c r="BO5340" i="1"/>
  <c r="BO5273" i="1"/>
  <c r="BO5222" i="1"/>
  <c r="BO5164" i="1"/>
  <c r="BO5115" i="1"/>
  <c r="BO5067" i="1"/>
  <c r="BO5030" i="1"/>
  <c r="BO4975" i="1"/>
  <c r="BO4924" i="1"/>
  <c r="BO4888" i="1"/>
  <c r="BO4841" i="1"/>
  <c r="BO4797" i="1"/>
  <c r="BO4755" i="1"/>
  <c r="BO4722" i="1"/>
  <c r="BO4685" i="1"/>
  <c r="BO4648" i="1"/>
  <c r="BO4616" i="1"/>
  <c r="BO4579" i="1"/>
  <c r="BO4542" i="1"/>
  <c r="BO4506" i="1"/>
  <c r="BO4476" i="1"/>
  <c r="BO4444" i="1"/>
  <c r="BO4411" i="1"/>
  <c r="BO4391" i="1"/>
  <c r="BO4364" i="1"/>
  <c r="BO4338" i="1"/>
  <c r="BO4313" i="1"/>
  <c r="BO4291" i="1"/>
  <c r="BO4265" i="1"/>
  <c r="BO4239" i="1"/>
  <c r="BO4218" i="1"/>
  <c r="BO4192" i="1"/>
  <c r="BO4165" i="1"/>
  <c r="BO4143" i="1"/>
  <c r="BO4123" i="1"/>
  <c r="BO4099" i="1"/>
  <c r="BO4075" i="1"/>
  <c r="BO4056" i="1"/>
  <c r="BO4032" i="1"/>
  <c r="BO4008" i="1"/>
  <c r="BO3985" i="1"/>
  <c r="BO3966" i="1"/>
  <c r="BO3942" i="1"/>
  <c r="BO3922" i="1"/>
  <c r="BO3905" i="1"/>
  <c r="BO3889" i="1"/>
  <c r="BO3874" i="1"/>
  <c r="BO3858" i="1"/>
  <c r="BO3843" i="1"/>
  <c r="BO3827" i="1"/>
  <c r="BO3813" i="1"/>
  <c r="BO3799" i="1"/>
  <c r="BO3784" i="1"/>
  <c r="BO3770" i="1"/>
  <c r="BO3755" i="1"/>
  <c r="BO3741" i="1"/>
  <c r="BO3727" i="1"/>
  <c r="BO3712" i="1"/>
  <c r="BO3698" i="1"/>
  <c r="BO3683" i="1"/>
  <c r="BO3669" i="1"/>
  <c r="BO3655" i="1"/>
  <c r="BO3640" i="1"/>
  <c r="BO3626" i="1"/>
  <c r="BO3611" i="1"/>
  <c r="BO3597" i="1"/>
  <c r="BO3583" i="1"/>
  <c r="BO3568" i="1"/>
  <c r="BO3554" i="1"/>
  <c r="BO3539" i="1"/>
  <c r="BO3525" i="1"/>
  <c r="BO3511" i="1"/>
  <c r="BO3498" i="1"/>
  <c r="BO3484" i="1"/>
  <c r="BO3471" i="1"/>
  <c r="BO3458" i="1"/>
  <c r="BO3445" i="1"/>
  <c r="BO3432" i="1"/>
  <c r="BO3419" i="1"/>
  <c r="BO3406" i="1"/>
  <c r="BO3393" i="1"/>
  <c r="BO3380" i="1"/>
  <c r="BO3367" i="1"/>
  <c r="BO3354" i="1"/>
  <c r="BO3340" i="1"/>
  <c r="BO3328" i="1"/>
  <c r="BO3316" i="1"/>
  <c r="BO3304" i="1"/>
  <c r="BO3292" i="1"/>
  <c r="BO3280" i="1"/>
  <c r="BO3268" i="1"/>
  <c r="BO3256" i="1"/>
  <c r="BO3244" i="1"/>
  <c r="BO3232" i="1"/>
  <c r="BO3220" i="1"/>
  <c r="BO3208" i="1"/>
  <c r="BO3196" i="1"/>
  <c r="BO3184" i="1"/>
  <c r="BO3172" i="1"/>
  <c r="BO3160" i="1"/>
  <c r="BO3148" i="1"/>
  <c r="BO3136" i="1"/>
  <c r="BO3124" i="1"/>
  <c r="BO3112" i="1"/>
  <c r="BO3100" i="1"/>
  <c r="BO3088" i="1"/>
  <c r="BO3076" i="1"/>
  <c r="BO3064" i="1"/>
  <c r="BO3052" i="1"/>
  <c r="BO3040" i="1"/>
  <c r="BO3028" i="1"/>
  <c r="BO3016" i="1"/>
  <c r="BO3004" i="1"/>
  <c r="BO2992" i="1"/>
  <c r="BO2980" i="1"/>
  <c r="BO2968" i="1"/>
  <c r="BO2956" i="1"/>
  <c r="BO2944" i="1"/>
  <c r="BO2932" i="1"/>
  <c r="BO2920" i="1"/>
  <c r="BO2908" i="1"/>
  <c r="BO2896" i="1"/>
  <c r="BO2884" i="1"/>
  <c r="BO2872" i="1"/>
  <c r="BO2860" i="1"/>
  <c r="BO2848" i="1"/>
  <c r="BO2836" i="1"/>
  <c r="BO2824" i="1"/>
  <c r="BO2812" i="1"/>
  <c r="BO2800" i="1"/>
  <c r="BO2788" i="1"/>
  <c r="BO2776" i="1"/>
  <c r="BO2764" i="1"/>
  <c r="BO2752" i="1"/>
  <c r="BO2740" i="1"/>
  <c r="BO2728" i="1"/>
  <c r="BO2716" i="1"/>
  <c r="BO2704" i="1"/>
  <c r="BO2692" i="1"/>
  <c r="BO2680" i="1"/>
  <c r="BO2668" i="1"/>
  <c r="BO2656" i="1"/>
  <c r="BO2644" i="1"/>
  <c r="BO2632" i="1"/>
  <c r="BO2620" i="1"/>
  <c r="BO2608" i="1"/>
  <c r="BO2596" i="1"/>
  <c r="BO2584" i="1"/>
  <c r="BO2572" i="1"/>
  <c r="BO2560" i="1"/>
  <c r="BO2548" i="1"/>
  <c r="BO2536" i="1"/>
  <c r="BO2524" i="1"/>
  <c r="BO2512" i="1"/>
  <c r="BO2500" i="1"/>
  <c r="BO2488" i="1"/>
  <c r="BO2476" i="1"/>
  <c r="BO2464" i="1"/>
  <c r="BO2452" i="1"/>
  <c r="BO2440" i="1"/>
  <c r="BO2428" i="1"/>
  <c r="BO2416" i="1"/>
  <c r="BO2404" i="1"/>
  <c r="BO5689" i="1"/>
  <c r="BO5582" i="1"/>
  <c r="BO5485" i="1"/>
  <c r="BO5378" i="1"/>
  <c r="BO5271" i="1"/>
  <c r="BO5167" i="1"/>
  <c r="BO5096" i="1"/>
  <c r="BO5007" i="1"/>
  <c r="BO4923" i="1"/>
  <c r="BO4861" i="1"/>
  <c r="BO4786" i="1"/>
  <c r="BO4711" i="1"/>
  <c r="BO4650" i="1"/>
  <c r="BO4601" i="1"/>
  <c r="BO4539" i="1"/>
  <c r="BO4474" i="1"/>
  <c r="BO4426" i="1"/>
  <c r="BO4380" i="1"/>
  <c r="BO4336" i="1"/>
  <c r="BO4292" i="1"/>
  <c r="BO4253" i="1"/>
  <c r="BO4208" i="1"/>
  <c r="BO4164" i="1"/>
  <c r="BO4135" i="1"/>
  <c r="BO4090" i="1"/>
  <c r="BO4049" i="1"/>
  <c r="BO4009" i="1"/>
  <c r="BO3979" i="1"/>
  <c r="BO3939" i="1"/>
  <c r="BO3904" i="1"/>
  <c r="BO3882" i="1"/>
  <c r="BO3852" i="1"/>
  <c r="BO3825" i="1"/>
  <c r="BO3800" i="1"/>
  <c r="BO3778" i="1"/>
  <c r="BO3752" i="1"/>
  <c r="BO3726" i="1"/>
  <c r="BO3705" i="1"/>
  <c r="BO3679" i="1"/>
  <c r="BO3652" i="1"/>
  <c r="BO3627" i="1"/>
  <c r="BO3606" i="1"/>
  <c r="BO3579" i="1"/>
  <c r="BO3553" i="1"/>
  <c r="BO3532" i="1"/>
  <c r="BO3506" i="1"/>
  <c r="BO3482" i="1"/>
  <c r="BO3459" i="1"/>
  <c r="BO3440" i="1"/>
  <c r="BO3416" i="1"/>
  <c r="BO3392" i="1"/>
  <c r="BO3373" i="1"/>
  <c r="BO3349" i="1"/>
  <c r="BO3326" i="1"/>
  <c r="BO3305" i="1"/>
  <c r="BO3287" i="1"/>
  <c r="BO3265" i="1"/>
  <c r="BO3243" i="1"/>
  <c r="BO3226" i="1"/>
  <c r="BO3204" i="1"/>
  <c r="BO3182" i="1"/>
  <c r="BO3161" i="1"/>
  <c r="BO3143" i="1"/>
  <c r="BO3121" i="1"/>
  <c r="BO3099" i="1"/>
  <c r="BO3082" i="1"/>
  <c r="BO3060" i="1"/>
  <c r="BO3038" i="1"/>
  <c r="BO3017" i="1"/>
  <c r="BO2999" i="1"/>
  <c r="BO2977" i="1"/>
  <c r="BO2955" i="1"/>
  <c r="BO2938" i="1"/>
  <c r="BO2916" i="1"/>
  <c r="BO2894" i="1"/>
  <c r="BO2873" i="1"/>
  <c r="BO2855" i="1"/>
  <c r="BO2833" i="1"/>
  <c r="BO2811" i="1"/>
  <c r="BO2794" i="1"/>
  <c r="BO2772" i="1"/>
  <c r="BO2753" i="1"/>
  <c r="BO2738" i="1"/>
  <c r="BO2724" i="1"/>
  <c r="BO2710" i="1"/>
  <c r="BO2695" i="1"/>
  <c r="BO2681" i="1"/>
  <c r="BO2666" i="1"/>
  <c r="BO2652" i="1"/>
  <c r="BO2638" i="1"/>
  <c r="BO2623" i="1"/>
  <c r="BO2609" i="1"/>
  <c r="BO2594" i="1"/>
  <c r="BO2580" i="1"/>
  <c r="BO2566" i="1"/>
  <c r="BO2551" i="1"/>
  <c r="BO2537" i="1"/>
  <c r="BO2522" i="1"/>
  <c r="BO2508" i="1"/>
  <c r="BO2494" i="1"/>
  <c r="BO2479" i="1"/>
  <c r="BO2465" i="1"/>
  <c r="BO2450" i="1"/>
  <c r="BO2436" i="1"/>
  <c r="BO2422" i="1"/>
  <c r="BO2407" i="1"/>
  <c r="BO2393" i="1"/>
  <c r="BO2381" i="1"/>
  <c r="BO2369" i="1"/>
  <c r="BO2357" i="1"/>
  <c r="BO2345" i="1"/>
  <c r="BO2333" i="1"/>
  <c r="BO2321" i="1"/>
  <c r="BO2309" i="1"/>
  <c r="BO2297" i="1"/>
  <c r="BO2285" i="1"/>
  <c r="BO2273" i="1"/>
  <c r="BO2261" i="1"/>
  <c r="BO2249" i="1"/>
  <c r="BO2237" i="1"/>
  <c r="BO2225" i="1"/>
  <c r="BO2213" i="1"/>
  <c r="BO2201" i="1"/>
  <c r="BO2189" i="1"/>
  <c r="BO2177" i="1"/>
  <c r="BO2165" i="1"/>
  <c r="BO2153" i="1"/>
  <c r="BO2141" i="1"/>
  <c r="BO2129" i="1"/>
  <c r="BO2117" i="1"/>
  <c r="BO2105" i="1"/>
  <c r="BO2093" i="1"/>
  <c r="BO2081" i="1"/>
  <c r="BO2069" i="1"/>
  <c r="BO2057" i="1"/>
  <c r="BO2045" i="1"/>
  <c r="BO2033" i="1"/>
  <c r="BO2021" i="1"/>
  <c r="BO2009" i="1"/>
  <c r="BO1997" i="1"/>
  <c r="BO1985" i="1"/>
  <c r="BO1973" i="1"/>
  <c r="BO1961" i="1"/>
  <c r="BO1949" i="1"/>
  <c r="BO1937" i="1"/>
  <c r="BO1925" i="1"/>
  <c r="BO1913" i="1"/>
  <c r="BO1901" i="1"/>
  <c r="BO1889" i="1"/>
  <c r="BO1877" i="1"/>
  <c r="BO1865" i="1"/>
  <c r="BO1853" i="1"/>
  <c r="BO1841" i="1"/>
  <c r="BO1829" i="1"/>
  <c r="BO1817" i="1"/>
  <c r="BO1805" i="1"/>
  <c r="BO1793" i="1"/>
  <c r="BO1781" i="1"/>
  <c r="BO1769" i="1"/>
  <c r="BO1757" i="1"/>
  <c r="BO1745" i="1"/>
  <c r="BO1733" i="1"/>
  <c r="BO1721" i="1"/>
  <c r="BO1709" i="1"/>
  <c r="BO1697" i="1"/>
  <c r="BO1685" i="1"/>
  <c r="BO1673" i="1"/>
  <c r="BO1661" i="1"/>
  <c r="BO1649" i="1"/>
  <c r="BO1637" i="1"/>
  <c r="BO1625" i="1"/>
  <c r="BO1613" i="1"/>
  <c r="BO1601" i="1"/>
  <c r="BO1589" i="1"/>
  <c r="BO1577" i="1"/>
  <c r="BO1565" i="1"/>
  <c r="BO1553" i="1"/>
  <c r="BO1541" i="1"/>
  <c r="BO1529" i="1"/>
  <c r="BO1517" i="1"/>
  <c r="BO1505" i="1"/>
  <c r="BO1493" i="1"/>
  <c r="BO1481" i="1"/>
  <c r="BO1469" i="1"/>
  <c r="BO1457" i="1"/>
  <c r="BO5688" i="1"/>
  <c r="BO5581" i="1"/>
  <c r="BO5467" i="1"/>
  <c r="BO5377" i="1"/>
  <c r="BO5261" i="1"/>
  <c r="BO5163" i="1"/>
  <c r="BO5093" i="1"/>
  <c r="BO5005" i="1"/>
  <c r="BO4922" i="1"/>
  <c r="BO4843" i="1"/>
  <c r="BO4774" i="1"/>
  <c r="BO4709" i="1"/>
  <c r="BO4647" i="1"/>
  <c r="BO4600" i="1"/>
  <c r="BO4534" i="1"/>
  <c r="BO4468" i="1"/>
  <c r="BO4414" i="1"/>
  <c r="BO4379" i="1"/>
  <c r="BO4335" i="1"/>
  <c r="BO4290" i="1"/>
  <c r="BO4252" i="1"/>
  <c r="BO4207" i="1"/>
  <c r="BO4163" i="1"/>
  <c r="BO4124" i="1"/>
  <c r="BO4088" i="1"/>
  <c r="BO4048" i="1"/>
  <c r="BO4007" i="1"/>
  <c r="BO3978" i="1"/>
  <c r="BO3935" i="1"/>
  <c r="BO3903" i="1"/>
  <c r="BO3875" i="1"/>
  <c r="BO3851" i="1"/>
  <c r="BO3824" i="1"/>
  <c r="BO3798" i="1"/>
  <c r="BO3777" i="1"/>
  <c r="BO3751" i="1"/>
  <c r="BO3724" i="1"/>
  <c r="BO3699" i="1"/>
  <c r="BO3678" i="1"/>
  <c r="BO3651" i="1"/>
  <c r="BO3625" i="1"/>
  <c r="BO3604" i="1"/>
  <c r="BO3578" i="1"/>
  <c r="BO3551" i="1"/>
  <c r="BO3526" i="1"/>
  <c r="BO3505" i="1"/>
  <c r="BO3481" i="1"/>
  <c r="BO3457" i="1"/>
  <c r="BO3439" i="1"/>
  <c r="BO3415" i="1"/>
  <c r="BO3391" i="1"/>
  <c r="BO3368" i="1"/>
  <c r="BO3348" i="1"/>
  <c r="BO3325" i="1"/>
  <c r="BO3303" i="1"/>
  <c r="BO3286" i="1"/>
  <c r="BO3264" i="1"/>
  <c r="BO3242" i="1"/>
  <c r="BO3221" i="1"/>
  <c r="BO3203" i="1"/>
  <c r="BO3181" i="1"/>
  <c r="BO3159" i="1"/>
  <c r="BO3142" i="1"/>
  <c r="BO3120" i="1"/>
  <c r="BO3098" i="1"/>
  <c r="BO3077" i="1"/>
  <c r="BO3059" i="1"/>
  <c r="BO3037" i="1"/>
  <c r="BO3015" i="1"/>
  <c r="BO2998" i="1"/>
  <c r="BO2976" i="1"/>
  <c r="BO2954" i="1"/>
  <c r="BO2933" i="1"/>
  <c r="BO2915" i="1"/>
  <c r="BO2893" i="1"/>
  <c r="BO2871" i="1"/>
  <c r="BO2854" i="1"/>
  <c r="BO2832" i="1"/>
  <c r="BO2810" i="1"/>
  <c r="BO2789" i="1"/>
  <c r="BO2771" i="1"/>
  <c r="BO2751" i="1"/>
  <c r="BO2737" i="1"/>
  <c r="BO2723" i="1"/>
  <c r="BO2708" i="1"/>
  <c r="BO2694" i="1"/>
  <c r="BO2679" i="1"/>
  <c r="BO2665" i="1"/>
  <c r="BO2651" i="1"/>
  <c r="BO2636" i="1"/>
  <c r="BO2622" i="1"/>
  <c r="BO2607" i="1"/>
  <c r="BO2593" i="1"/>
  <c r="BO2579" i="1"/>
  <c r="BO2564" i="1"/>
  <c r="BO2550" i="1"/>
  <c r="BO2535" i="1"/>
  <c r="BO2521" i="1"/>
  <c r="BO2507" i="1"/>
  <c r="BO2492" i="1"/>
  <c r="BO2478" i="1"/>
  <c r="BO2463" i="1"/>
  <c r="BO2449" i="1"/>
  <c r="BO2435" i="1"/>
  <c r="BO2420" i="1"/>
  <c r="BO2406" i="1"/>
  <c r="BO2392" i="1"/>
  <c r="BO2380" i="1"/>
  <c r="BO2368" i="1"/>
  <c r="BO2356" i="1"/>
  <c r="BO2344" i="1"/>
  <c r="BO2332" i="1"/>
  <c r="BO2320" i="1"/>
  <c r="BO2308" i="1"/>
  <c r="BO2296" i="1"/>
  <c r="BO2284" i="1"/>
  <c r="BO2272" i="1"/>
  <c r="BO2260" i="1"/>
  <c r="BO2248" i="1"/>
  <c r="BO2236" i="1"/>
  <c r="BO2224" i="1"/>
  <c r="BO2212" i="1"/>
  <c r="BO2200" i="1"/>
  <c r="BO2188" i="1"/>
  <c r="BO2176" i="1"/>
  <c r="BO2164" i="1"/>
  <c r="BO2152" i="1"/>
  <c r="BO2140" i="1"/>
  <c r="BO2128" i="1"/>
  <c r="BO2116" i="1"/>
  <c r="BO2104" i="1"/>
  <c r="BO2092" i="1"/>
  <c r="BO2080" i="1"/>
  <c r="BO2068" i="1"/>
  <c r="BO2056" i="1"/>
  <c r="BO2044" i="1"/>
  <c r="BO2032" i="1"/>
  <c r="BO2020" i="1"/>
  <c r="BO2008" i="1"/>
  <c r="BO1996" i="1"/>
  <c r="BO1984" i="1"/>
  <c r="BO1972" i="1"/>
  <c r="BO1960" i="1"/>
  <c r="BO1948" i="1"/>
  <c r="BO1936" i="1"/>
  <c r="BO1924" i="1"/>
  <c r="BO1912" i="1"/>
  <c r="BO1900" i="1"/>
  <c r="BO1888" i="1"/>
  <c r="BO1876" i="1"/>
  <c r="BO1864" i="1"/>
  <c r="BO1852" i="1"/>
  <c r="BO1840" i="1"/>
  <c r="BO1828" i="1"/>
  <c r="BO1816" i="1"/>
  <c r="BO1804" i="1"/>
  <c r="BO1792" i="1"/>
  <c r="BO1780" i="1"/>
  <c r="BO1768" i="1"/>
  <c r="BO1756" i="1"/>
  <c r="BO1744" i="1"/>
  <c r="BO1732" i="1"/>
  <c r="BO1720" i="1"/>
  <c r="BO1708" i="1"/>
  <c r="BO1696" i="1"/>
  <c r="BO1684" i="1"/>
  <c r="BO1672" i="1"/>
  <c r="BO1660" i="1"/>
  <c r="BO1648" i="1"/>
  <c r="BO5765" i="1"/>
  <c r="BO5683" i="1"/>
  <c r="BO5561" i="1"/>
  <c r="BO5449" i="1"/>
  <c r="BO5376" i="1"/>
  <c r="BO5259" i="1"/>
  <c r="BO5162" i="1"/>
  <c r="BO5080" i="1"/>
  <c r="BO5004" i="1"/>
  <c r="BO4921" i="1"/>
  <c r="BO4840" i="1"/>
  <c r="BO4772" i="1"/>
  <c r="BO4708" i="1"/>
  <c r="BO4642" i="1"/>
  <c r="BO4580" i="1"/>
  <c r="BO4528" i="1"/>
  <c r="BO4464" i="1"/>
  <c r="BO4410" i="1"/>
  <c r="BO4378" i="1"/>
  <c r="BO4333" i="1"/>
  <c r="BO4284" i="1"/>
  <c r="BO4241" i="1"/>
  <c r="BO4206" i="1"/>
  <c r="BO4162" i="1"/>
  <c r="BO4122" i="1"/>
  <c r="BO4087" i="1"/>
  <c r="BO4047" i="1"/>
  <c r="BO4006" i="1"/>
  <c r="BO3967" i="1"/>
  <c r="BO3933" i="1"/>
  <c r="BO3901" i="1"/>
  <c r="BO3873" i="1"/>
  <c r="BO3850" i="1"/>
  <c r="BO3823" i="1"/>
  <c r="BO3796" i="1"/>
  <c r="BO3771" i="1"/>
  <c r="BO3750" i="1"/>
  <c r="BO3723" i="1"/>
  <c r="BO3697" i="1"/>
  <c r="BO3676" i="1"/>
  <c r="BO3650" i="1"/>
  <c r="BO3623" i="1"/>
  <c r="BO3598" i="1"/>
  <c r="BO3577" i="1"/>
  <c r="BO3550" i="1"/>
  <c r="BO3524" i="1"/>
  <c r="BO3504" i="1"/>
  <c r="BO3480" i="1"/>
  <c r="BO3456" i="1"/>
  <c r="BO3433" i="1"/>
  <c r="BO3414" i="1"/>
  <c r="BO3390" i="1"/>
  <c r="BO3366" i="1"/>
  <c r="BO3347" i="1"/>
  <c r="BO3324" i="1"/>
  <c r="BO3302" i="1"/>
  <c r="BO3281" i="1"/>
  <c r="BO3263" i="1"/>
  <c r="BO3241" i="1"/>
  <c r="BO3219" i="1"/>
  <c r="BO3202" i="1"/>
  <c r="BO3180" i="1"/>
  <c r="BO3158" i="1"/>
  <c r="BO3137" i="1"/>
  <c r="BO3119" i="1"/>
  <c r="BO3097" i="1"/>
  <c r="BO3075" i="1"/>
  <c r="BO3058" i="1"/>
  <c r="BO3036" i="1"/>
  <c r="BO3014" i="1"/>
  <c r="BO2993" i="1"/>
  <c r="BO2975" i="1"/>
  <c r="BO2953" i="1"/>
  <c r="BO2931" i="1"/>
  <c r="BO2914" i="1"/>
  <c r="BO2892" i="1"/>
  <c r="BO2870" i="1"/>
  <c r="BO2849" i="1"/>
  <c r="BO2831" i="1"/>
  <c r="BO2809" i="1"/>
  <c r="BO2787" i="1"/>
  <c r="BO2770" i="1"/>
  <c r="BO2750" i="1"/>
  <c r="BO2736" i="1"/>
  <c r="BO2722" i="1"/>
  <c r="BO2707" i="1"/>
  <c r="BO2693" i="1"/>
  <c r="BO2678" i="1"/>
  <c r="BO2664" i="1"/>
  <c r="BO2650" i="1"/>
  <c r="BO2635" i="1"/>
  <c r="BO2621" i="1"/>
  <c r="BO2606" i="1"/>
  <c r="BO2592" i="1"/>
  <c r="BO2578" i="1"/>
  <c r="BO2563" i="1"/>
  <c r="BO2549" i="1"/>
  <c r="BO2534" i="1"/>
  <c r="BO2520" i="1"/>
  <c r="BO2506" i="1"/>
  <c r="BO2491" i="1"/>
  <c r="BO2477" i="1"/>
  <c r="BO2462" i="1"/>
  <c r="BO2448" i="1"/>
  <c r="BO2434" i="1"/>
  <c r="BO2419" i="1"/>
  <c r="BO2405" i="1"/>
  <c r="BO2391" i="1"/>
  <c r="BO2379" i="1"/>
  <c r="BO2367" i="1"/>
  <c r="BO2355" i="1"/>
  <c r="BO2343" i="1"/>
  <c r="BO2331" i="1"/>
  <c r="BO2319" i="1"/>
  <c r="BO2307" i="1"/>
  <c r="BO2295" i="1"/>
  <c r="BO2283" i="1"/>
  <c r="BO2271" i="1"/>
  <c r="BO2259" i="1"/>
  <c r="BO2247" i="1"/>
  <c r="BO2235" i="1"/>
  <c r="BO2223" i="1"/>
  <c r="BO2211" i="1"/>
  <c r="BO2199" i="1"/>
  <c r="BO2187" i="1"/>
  <c r="BO2175" i="1"/>
  <c r="BO2163" i="1"/>
  <c r="BO2151" i="1"/>
  <c r="BO2139" i="1"/>
  <c r="BO2127" i="1"/>
  <c r="BO2115" i="1"/>
  <c r="BO2103" i="1"/>
  <c r="BO2091" i="1"/>
  <c r="BO2079" i="1"/>
  <c r="BO2067" i="1"/>
  <c r="BO2055" i="1"/>
  <c r="BO2043" i="1"/>
  <c r="BO2031" i="1"/>
  <c r="BO2019" i="1"/>
  <c r="BO2007" i="1"/>
  <c r="BO1995" i="1"/>
  <c r="BO1983" i="1"/>
  <c r="BO1971" i="1"/>
  <c r="BO1959" i="1"/>
  <c r="BO1947" i="1"/>
  <c r="BO1935" i="1"/>
  <c r="BO1923" i="1"/>
  <c r="BO1911" i="1"/>
  <c r="BO1899" i="1"/>
  <c r="BO1887" i="1"/>
  <c r="BO1875" i="1"/>
  <c r="BO1863" i="1"/>
  <c r="BO1851" i="1"/>
  <c r="BO1839" i="1"/>
  <c r="BO1827" i="1"/>
  <c r="BO1815" i="1"/>
  <c r="BO1803" i="1"/>
  <c r="BO1791" i="1"/>
  <c r="BO1779" i="1"/>
  <c r="BO1767" i="1"/>
  <c r="BO1755" i="1"/>
  <c r="BO1743" i="1"/>
  <c r="BO1731" i="1"/>
  <c r="BO1719" i="1"/>
  <c r="BO1707" i="1"/>
  <c r="BO5755" i="1"/>
  <c r="BO5667" i="1"/>
  <c r="BO5559" i="1"/>
  <c r="BO5443" i="1"/>
  <c r="BO5341" i="1"/>
  <c r="BO5258" i="1"/>
  <c r="BO5149" i="1"/>
  <c r="BO5065" i="1"/>
  <c r="BO5001" i="1"/>
  <c r="BO4920" i="1"/>
  <c r="BO4834" i="1"/>
  <c r="BO4760" i="1"/>
  <c r="BO4707" i="1"/>
  <c r="BO4640" i="1"/>
  <c r="BO4578" i="1"/>
  <c r="BO4522" i="1"/>
  <c r="BO4462" i="1"/>
  <c r="BO4409" i="1"/>
  <c r="BO4366" i="1"/>
  <c r="BO4327" i="1"/>
  <c r="BO4282" i="1"/>
  <c r="BO4237" i="1"/>
  <c r="BO4205" i="1"/>
  <c r="BO4161" i="1"/>
  <c r="BO4116" i="1"/>
  <c r="BO4077" i="1"/>
  <c r="BO4045" i="1"/>
  <c r="BO4005" i="1"/>
  <c r="BO3965" i="1"/>
  <c r="BO3931" i="1"/>
  <c r="BO3900" i="1"/>
  <c r="BO3871" i="1"/>
  <c r="BO3844" i="1"/>
  <c r="BO3822" i="1"/>
  <c r="BO3795" i="1"/>
  <c r="BO3769" i="1"/>
  <c r="BO3748" i="1"/>
  <c r="BO3722" i="1"/>
  <c r="BO3695" i="1"/>
  <c r="BO3670" i="1"/>
  <c r="BO3649" i="1"/>
  <c r="BO3622" i="1"/>
  <c r="BO3596" i="1"/>
  <c r="BO3575" i="1"/>
  <c r="BO3549" i="1"/>
  <c r="BO3523" i="1"/>
  <c r="BO3499" i="1"/>
  <c r="BO3479" i="1"/>
  <c r="BO3455" i="1"/>
  <c r="BO3431" i="1"/>
  <c r="BO3412" i="1"/>
  <c r="BO3388" i="1"/>
  <c r="BO3364" i="1"/>
  <c r="BO3342" i="1"/>
  <c r="BO3323" i="1"/>
  <c r="BO3301" i="1"/>
  <c r="BO3279" i="1"/>
  <c r="BO3262" i="1"/>
  <c r="BO3240" i="1"/>
  <c r="BO3218" i="1"/>
  <c r="BO3197" i="1"/>
  <c r="BO3179" i="1"/>
  <c r="BO3157" i="1"/>
  <c r="BO3135" i="1"/>
  <c r="BO3118" i="1"/>
  <c r="BO3096" i="1"/>
  <c r="BO3074" i="1"/>
  <c r="BO3053" i="1"/>
  <c r="BO3035" i="1"/>
  <c r="BO3013" i="1"/>
  <c r="BO2991" i="1"/>
  <c r="BO2974" i="1"/>
  <c r="BO2952" i="1"/>
  <c r="BO2930" i="1"/>
  <c r="BO2909" i="1"/>
  <c r="BO2891" i="1"/>
  <c r="BO2869" i="1"/>
  <c r="BO2847" i="1"/>
  <c r="BO2830" i="1"/>
  <c r="BO2808" i="1"/>
  <c r="BO2786" i="1"/>
  <c r="BO2767" i="1"/>
  <c r="BO2749" i="1"/>
  <c r="BO2735" i="1"/>
  <c r="BO2720" i="1"/>
  <c r="BO2706" i="1"/>
  <c r="BO2691" i="1"/>
  <c r="BO2677" i="1"/>
  <c r="BO2663" i="1"/>
  <c r="BO2648" i="1"/>
  <c r="BO2634" i="1"/>
  <c r="BO2619" i="1"/>
  <c r="BO2605" i="1"/>
  <c r="BO2591" i="1"/>
  <c r="BO2576" i="1"/>
  <c r="BO2562" i="1"/>
  <c r="BO2547" i="1"/>
  <c r="BO2533" i="1"/>
  <c r="BO2519" i="1"/>
  <c r="BO2504" i="1"/>
  <c r="BO2490" i="1"/>
  <c r="BO2475" i="1"/>
  <c r="BO2461" i="1"/>
  <c r="BO2447" i="1"/>
  <c r="BO2432" i="1"/>
  <c r="BO2418" i="1"/>
  <c r="BO2403" i="1"/>
  <c r="BO2390" i="1"/>
  <c r="BO2378" i="1"/>
  <c r="BO2366" i="1"/>
  <c r="BO2354" i="1"/>
  <c r="BO2342" i="1"/>
  <c r="BO2330" i="1"/>
  <c r="BO2318" i="1"/>
  <c r="BO2306" i="1"/>
  <c r="BO2294" i="1"/>
  <c r="BO2282" i="1"/>
  <c r="BO2270" i="1"/>
  <c r="BO2258" i="1"/>
  <c r="BO2246" i="1"/>
  <c r="BO2234" i="1"/>
  <c r="BO2222" i="1"/>
  <c r="BO2210" i="1"/>
  <c r="BO2198" i="1"/>
  <c r="BO2186" i="1"/>
  <c r="BO2174" i="1"/>
  <c r="BO2162" i="1"/>
  <c r="BO2150" i="1"/>
  <c r="BO2138" i="1"/>
  <c r="BO2126" i="1"/>
  <c r="BO2114" i="1"/>
  <c r="BO2102" i="1"/>
  <c r="BO2090" i="1"/>
  <c r="BO2078" i="1"/>
  <c r="BO2066" i="1"/>
  <c r="BO2054" i="1"/>
  <c r="BO2042" i="1"/>
  <c r="BO2030" i="1"/>
  <c r="BO2018" i="1"/>
  <c r="BO2006" i="1"/>
  <c r="BO1994" i="1"/>
  <c r="BO1982" i="1"/>
  <c r="BO1970" i="1"/>
  <c r="BO1958" i="1"/>
  <c r="BO1946" i="1"/>
  <c r="BO1934" i="1"/>
  <c r="BO1922" i="1"/>
  <c r="BO1910" i="1"/>
  <c r="BO1898" i="1"/>
  <c r="BO1886" i="1"/>
  <c r="BO1874" i="1"/>
  <c r="BO1862" i="1"/>
  <c r="BO1850" i="1"/>
  <c r="BO1838" i="1"/>
  <c r="BO1826" i="1"/>
  <c r="BO1814" i="1"/>
  <c r="BO1802" i="1"/>
  <c r="BO1790" i="1"/>
  <c r="BO1778" i="1"/>
  <c r="BO1766" i="1"/>
  <c r="BO1754" i="1"/>
  <c r="BO1742" i="1"/>
  <c r="BO1730" i="1"/>
  <c r="BO1718" i="1"/>
  <c r="BO1706" i="1"/>
  <c r="BO1694" i="1"/>
  <c r="BO1682" i="1"/>
  <c r="BO1670" i="1"/>
  <c r="BO1658" i="1"/>
  <c r="BO1646" i="1"/>
  <c r="BO5752" i="1"/>
  <c r="BO5647" i="1"/>
  <c r="BO5549" i="1"/>
  <c r="BO5441" i="1"/>
  <c r="BO5335" i="1"/>
  <c r="BO5244" i="1"/>
  <c r="BO5145" i="1"/>
  <c r="BO5064" i="1"/>
  <c r="BO4982" i="1"/>
  <c r="BO4917" i="1"/>
  <c r="BO4827" i="1"/>
  <c r="BO4748" i="1"/>
  <c r="BO4702" i="1"/>
  <c r="BO4639" i="1"/>
  <c r="BO4577" i="1"/>
  <c r="BO4516" i="1"/>
  <c r="BO4460" i="1"/>
  <c r="BO4408" i="1"/>
  <c r="BO4363" i="1"/>
  <c r="BO4325" i="1"/>
  <c r="BO4280" i="1"/>
  <c r="BO4236" i="1"/>
  <c r="BO4193" i="1"/>
  <c r="BO4156" i="1"/>
  <c r="BO4114" i="1"/>
  <c r="BO4074" i="1"/>
  <c r="BO4044" i="1"/>
  <c r="BO4004" i="1"/>
  <c r="BO3959" i="1"/>
  <c r="BO3925" i="1"/>
  <c r="BO3899" i="1"/>
  <c r="BO3870" i="1"/>
  <c r="BO3841" i="1"/>
  <c r="BO3820" i="1"/>
  <c r="BO3794" i="1"/>
  <c r="BO3767" i="1"/>
  <c r="BO3742" i="1"/>
  <c r="BO3721" i="1"/>
  <c r="BO3694" i="1"/>
  <c r="BO3668" i="1"/>
  <c r="BO3647" i="1"/>
  <c r="BO3621" i="1"/>
  <c r="BO3595" i="1"/>
  <c r="BO3570" i="1"/>
  <c r="BO3548" i="1"/>
  <c r="BO3522" i="1"/>
  <c r="BO3496" i="1"/>
  <c r="BO3478" i="1"/>
  <c r="BO3454" i="1"/>
  <c r="BO3430" i="1"/>
  <c r="BO3407" i="1"/>
  <c r="BO3387" i="1"/>
  <c r="BO3363" i="1"/>
  <c r="BO3339" i="1"/>
  <c r="BO3322" i="1"/>
  <c r="BO3300" i="1"/>
  <c r="BO3278" i="1"/>
  <c r="BO3257" i="1"/>
  <c r="BO5751" i="1"/>
  <c r="BO5630" i="1"/>
  <c r="BO5547" i="1"/>
  <c r="BO5440" i="1"/>
  <c r="BO5333" i="1"/>
  <c r="BO5232" i="1"/>
  <c r="BO5144" i="1"/>
  <c r="BO5061" i="1"/>
  <c r="BO4972" i="1"/>
  <c r="BO4904" i="1"/>
  <c r="BO4820" i="1"/>
  <c r="BO4747" i="1"/>
  <c r="BO4686" i="1"/>
  <c r="BO4638" i="1"/>
  <c r="BO4567" i="1"/>
  <c r="BO4504" i="1"/>
  <c r="BO4459" i="1"/>
  <c r="BO4407" i="1"/>
  <c r="BO4362" i="1"/>
  <c r="BO4319" i="1"/>
  <c r="BO4279" i="1"/>
  <c r="BO4235" i="1"/>
  <c r="BO4191" i="1"/>
  <c r="BO4153" i="1"/>
  <c r="BO4113" i="1"/>
  <c r="BO4073" i="1"/>
  <c r="BO4033" i="1"/>
  <c r="BO3999" i="1"/>
  <c r="BO3957" i="1"/>
  <c r="BO3920" i="1"/>
  <c r="BO3897" i="1"/>
  <c r="BO3869" i="1"/>
  <c r="BO3839" i="1"/>
  <c r="BO3814" i="1"/>
  <c r="BO3793" i="1"/>
  <c r="BO3766" i="1"/>
  <c r="BO3740" i="1"/>
  <c r="BO3719" i="1"/>
  <c r="BO3693" i="1"/>
  <c r="BO3667" i="1"/>
  <c r="BO3642" i="1"/>
  <c r="BO3620" i="1"/>
  <c r="BO3594" i="1"/>
  <c r="BO3567" i="1"/>
  <c r="BO3547" i="1"/>
  <c r="BO3520" i="1"/>
  <c r="BO3495" i="1"/>
  <c r="BO3472" i="1"/>
  <c r="BO3453" i="1"/>
  <c r="BO3429" i="1"/>
  <c r="BO3405" i="1"/>
  <c r="BO3386" i="1"/>
  <c r="BO3362" i="1"/>
  <c r="BO3338" i="1"/>
  <c r="BO3317" i="1"/>
  <c r="BO3299" i="1"/>
  <c r="BO3277" i="1"/>
  <c r="BO3255" i="1"/>
  <c r="BO3238" i="1"/>
  <c r="BO3216" i="1"/>
  <c r="BO3194" i="1"/>
  <c r="BO3173" i="1"/>
  <c r="BO3155" i="1"/>
  <c r="BO3133" i="1"/>
  <c r="BO3111" i="1"/>
  <c r="BO3094" i="1"/>
  <c r="BO3072" i="1"/>
  <c r="BO3050" i="1"/>
  <c r="BO3029" i="1"/>
  <c r="BO3011" i="1"/>
  <c r="BO2989" i="1"/>
  <c r="BO2967" i="1"/>
  <c r="BO2950" i="1"/>
  <c r="BO2928" i="1"/>
  <c r="BO2906" i="1"/>
  <c r="BO2885" i="1"/>
  <c r="BO2867" i="1"/>
  <c r="BO2845" i="1"/>
  <c r="BO2823" i="1"/>
  <c r="BO2806" i="1"/>
  <c r="BO2784" i="1"/>
  <c r="BO2763" i="1"/>
  <c r="BO2747" i="1"/>
  <c r="BO2732" i="1"/>
  <c r="BO2718" i="1"/>
  <c r="BO2703" i="1"/>
  <c r="BO2689" i="1"/>
  <c r="BO2675" i="1"/>
  <c r="BO2660" i="1"/>
  <c r="BO2646" i="1"/>
  <c r="BO2631" i="1"/>
  <c r="BO2617" i="1"/>
  <c r="BO2603" i="1"/>
  <c r="BO2588" i="1"/>
  <c r="BO2574" i="1"/>
  <c r="BO2559" i="1"/>
  <c r="BO2545" i="1"/>
  <c r="BO2531" i="1"/>
  <c r="BO2516" i="1"/>
  <c r="BO2502" i="1"/>
  <c r="BO2487" i="1"/>
  <c r="BO2473" i="1"/>
  <c r="BO2459" i="1"/>
  <c r="BO2444" i="1"/>
  <c r="BO2430" i="1"/>
  <c r="BO2415" i="1"/>
  <c r="BO2401" i="1"/>
  <c r="BO2388" i="1"/>
  <c r="BO2376" i="1"/>
  <c r="BO2364" i="1"/>
  <c r="BO2352" i="1"/>
  <c r="BO2340" i="1"/>
  <c r="BO2328" i="1"/>
  <c r="BO2316" i="1"/>
  <c r="BO2304" i="1"/>
  <c r="BO2292" i="1"/>
  <c r="BO2280" i="1"/>
  <c r="BO2268" i="1"/>
  <c r="BO2256" i="1"/>
  <c r="BO2244" i="1"/>
  <c r="BO2232" i="1"/>
  <c r="BO2220" i="1"/>
  <c r="BO2208" i="1"/>
  <c r="BO2196" i="1"/>
  <c r="BO2184" i="1"/>
  <c r="BO2172" i="1"/>
  <c r="BO2160" i="1"/>
  <c r="BO2148" i="1"/>
  <c r="BO2136" i="1"/>
  <c r="BO2124" i="1"/>
  <c r="BO2112" i="1"/>
  <c r="BO2100" i="1"/>
  <c r="BO2088" i="1"/>
  <c r="BO2076" i="1"/>
  <c r="BO2064" i="1"/>
  <c r="BO2052" i="1"/>
  <c r="BO2040" i="1"/>
  <c r="BO2028" i="1"/>
  <c r="BO2016" i="1"/>
  <c r="BO2004" i="1"/>
  <c r="BO1992" i="1"/>
  <c r="BO1980" i="1"/>
  <c r="BO1968" i="1"/>
  <c r="BO1956" i="1"/>
  <c r="BO1944" i="1"/>
  <c r="BO1932" i="1"/>
  <c r="BO1920" i="1"/>
  <c r="BO1908" i="1"/>
  <c r="BO1896" i="1"/>
  <c r="BO1884" i="1"/>
  <c r="BO1872" i="1"/>
  <c r="BO1860" i="1"/>
  <c r="BO1848" i="1"/>
  <c r="BO1836" i="1"/>
  <c r="BO1824" i="1"/>
  <c r="BO1812" i="1"/>
  <c r="BO1800" i="1"/>
  <c r="BO1788" i="1"/>
  <c r="BO1776" i="1"/>
  <c r="BO1764" i="1"/>
  <c r="BO1752" i="1"/>
  <c r="BO1740" i="1"/>
  <c r="BO1728" i="1"/>
  <c r="BO1716" i="1"/>
  <c r="BO1704" i="1"/>
  <c r="BO1692" i="1"/>
  <c r="BO1680" i="1"/>
  <c r="BO1668" i="1"/>
  <c r="BO1656" i="1"/>
  <c r="BO1644" i="1"/>
  <c r="BO1632" i="1"/>
  <c r="BO1620" i="1"/>
  <c r="BO1608" i="1"/>
  <c r="BO1596" i="1"/>
  <c r="BO1584" i="1"/>
  <c r="BO1572" i="1"/>
  <c r="BO1560" i="1"/>
  <c r="BO1548" i="1"/>
  <c r="BO1536" i="1"/>
  <c r="BO1524" i="1"/>
  <c r="BO1512" i="1"/>
  <c r="BO1500" i="1"/>
  <c r="BO1488" i="1"/>
  <c r="BO1476" i="1"/>
  <c r="BO1464" i="1"/>
  <c r="BO5611" i="1"/>
  <c r="BO5381" i="1"/>
  <c r="BO5197" i="1"/>
  <c r="BO5023" i="1"/>
  <c r="BO4869" i="1"/>
  <c r="BO4723" i="1"/>
  <c r="BO4603" i="1"/>
  <c r="BO4494" i="1"/>
  <c r="BO4383" i="1"/>
  <c r="BO4306" i="1"/>
  <c r="BO4212" i="1"/>
  <c r="BO4137" i="1"/>
  <c r="BO4057" i="1"/>
  <c r="BO3981" i="1"/>
  <c r="BO3913" i="1"/>
  <c r="BO3856" i="1"/>
  <c r="BO3807" i="1"/>
  <c r="BO3754" i="1"/>
  <c r="BO3707" i="1"/>
  <c r="BO3656" i="1"/>
  <c r="BO3608" i="1"/>
  <c r="BO3561" i="1"/>
  <c r="BO3508" i="1"/>
  <c r="BO3466" i="1"/>
  <c r="BO3418" i="1"/>
  <c r="BO3375" i="1"/>
  <c r="BO3329" i="1"/>
  <c r="BO3289" i="1"/>
  <c r="BO3250" i="1"/>
  <c r="BO3209" i="1"/>
  <c r="BO3171" i="1"/>
  <c r="BO3144" i="1"/>
  <c r="BO3107" i="1"/>
  <c r="BO3070" i="1"/>
  <c r="BO3034" i="1"/>
  <c r="BO3001" i="1"/>
  <c r="BO2964" i="1"/>
  <c r="BO2927" i="1"/>
  <c r="BO2895" i="1"/>
  <c r="BO2858" i="1"/>
  <c r="BO2821" i="1"/>
  <c r="BO2785" i="1"/>
  <c r="BO2758" i="1"/>
  <c r="BO2729" i="1"/>
  <c r="BO2702" i="1"/>
  <c r="BO2682" i="1"/>
  <c r="BO2655" i="1"/>
  <c r="BO2629" i="1"/>
  <c r="BO2604" i="1"/>
  <c r="BO2582" i="1"/>
  <c r="BO2556" i="1"/>
  <c r="BO2530" i="1"/>
  <c r="BO2509" i="1"/>
  <c r="BO2483" i="1"/>
  <c r="BO2456" i="1"/>
  <c r="BO2431" i="1"/>
  <c r="BO2410" i="1"/>
  <c r="BO2385" i="1"/>
  <c r="BO2363" i="1"/>
  <c r="BO2346" i="1"/>
  <c r="BO2324" i="1"/>
  <c r="BO2302" i="1"/>
  <c r="BO2281" i="1"/>
  <c r="BO2263" i="1"/>
  <c r="BO2241" i="1"/>
  <c r="BO2219" i="1"/>
  <c r="BO2202" i="1"/>
  <c r="BO2180" i="1"/>
  <c r="BO2158" i="1"/>
  <c r="BO2137" i="1"/>
  <c r="BO2119" i="1"/>
  <c r="BO2097" i="1"/>
  <c r="BO2075" i="1"/>
  <c r="BO2058" i="1"/>
  <c r="BO2036" i="1"/>
  <c r="BO2014" i="1"/>
  <c r="BO1993" i="1"/>
  <c r="BO1975" i="1"/>
  <c r="BO1953" i="1"/>
  <c r="BO1931" i="1"/>
  <c r="BO1914" i="1"/>
  <c r="BO1892" i="1"/>
  <c r="BO1870" i="1"/>
  <c r="BO1849" i="1"/>
  <c r="BO1831" i="1"/>
  <c r="BO1809" i="1"/>
  <c r="BO1787" i="1"/>
  <c r="BO1770" i="1"/>
  <c r="BO1748" i="1"/>
  <c r="BO1726" i="1"/>
  <c r="BO1705" i="1"/>
  <c r="BO1688" i="1"/>
  <c r="BO1669" i="1"/>
  <c r="BO1652" i="1"/>
  <c r="BO1635" i="1"/>
  <c r="BO1621" i="1"/>
  <c r="BO1606" i="1"/>
  <c r="BO1592" i="1"/>
  <c r="BO1578" i="1"/>
  <c r="BO1563" i="1"/>
  <c r="BO1549" i="1"/>
  <c r="BO1534" i="1"/>
  <c r="BO1520" i="1"/>
  <c r="BO1506" i="1"/>
  <c r="BO1491" i="1"/>
  <c r="BO1477" i="1"/>
  <c r="BO1462" i="1"/>
  <c r="BO1449" i="1"/>
  <c r="BO1437" i="1"/>
  <c r="BO1425" i="1"/>
  <c r="BO1413" i="1"/>
  <c r="BO1401" i="1"/>
  <c r="BO1389" i="1"/>
  <c r="BO1377" i="1"/>
  <c r="BO1365" i="1"/>
  <c r="BO1353" i="1"/>
  <c r="BO1341" i="1"/>
  <c r="BO1329" i="1"/>
  <c r="BO1317" i="1"/>
  <c r="BO1305" i="1"/>
  <c r="BO1293" i="1"/>
  <c r="BO1281" i="1"/>
  <c r="BO1269" i="1"/>
  <c r="BO1257" i="1"/>
  <c r="BO1245" i="1"/>
  <c r="BO1233" i="1"/>
  <c r="BO1221" i="1"/>
  <c r="BO1209" i="1"/>
  <c r="BO1197" i="1"/>
  <c r="BO1185" i="1"/>
  <c r="BO1173" i="1"/>
  <c r="BO1161" i="1"/>
  <c r="BO1149" i="1"/>
  <c r="BO1137" i="1"/>
  <c r="BO1125" i="1"/>
  <c r="BO1113" i="1"/>
  <c r="BO1101" i="1"/>
  <c r="BO1089" i="1"/>
  <c r="BO1077" i="1"/>
  <c r="BO1065" i="1"/>
  <c r="BO1053" i="1"/>
  <c r="BO1041" i="1"/>
  <c r="BO1029" i="1"/>
  <c r="BO1017" i="1"/>
  <c r="BO1005" i="1"/>
  <c r="BO993" i="1"/>
  <c r="BO981" i="1"/>
  <c r="BO969" i="1"/>
  <c r="BO957" i="1"/>
  <c r="BO945" i="1"/>
  <c r="BO933" i="1"/>
  <c r="BO921" i="1"/>
  <c r="BO909" i="1"/>
  <c r="BO897" i="1"/>
  <c r="BO885" i="1"/>
  <c r="BO873" i="1"/>
  <c r="BO861" i="1"/>
  <c r="BO849" i="1"/>
  <c r="BO837" i="1"/>
  <c r="BO825" i="1"/>
  <c r="BO813" i="1"/>
  <c r="BO801" i="1"/>
  <c r="BO789" i="1"/>
  <c r="BO5584" i="1"/>
  <c r="BO5379" i="1"/>
  <c r="BO5196" i="1"/>
  <c r="BO5016" i="1"/>
  <c r="BO4863" i="1"/>
  <c r="BO4721" i="1"/>
  <c r="BO4602" i="1"/>
  <c r="BO4479" i="1"/>
  <c r="BO4381" i="1"/>
  <c r="BO4304" i="1"/>
  <c r="BO4210" i="1"/>
  <c r="BO4136" i="1"/>
  <c r="BO4051" i="1"/>
  <c r="BO3980" i="1"/>
  <c r="BO3907" i="1"/>
  <c r="BO3855" i="1"/>
  <c r="BO3806" i="1"/>
  <c r="BO3753" i="1"/>
  <c r="BO3706" i="1"/>
  <c r="BO3654" i="1"/>
  <c r="BO3607" i="1"/>
  <c r="BO3555" i="1"/>
  <c r="BO3507" i="1"/>
  <c r="BO3465" i="1"/>
  <c r="BO3417" i="1"/>
  <c r="BO3374" i="1"/>
  <c r="BO3327" i="1"/>
  <c r="BO3288" i="1"/>
  <c r="BO3245" i="1"/>
  <c r="BO3207" i="1"/>
  <c r="BO3170" i="1"/>
  <c r="BO3134" i="1"/>
  <c r="BO3106" i="1"/>
  <c r="BO3065" i="1"/>
  <c r="BO3027" i="1"/>
  <c r="BO3000" i="1"/>
  <c r="BO2963" i="1"/>
  <c r="BO2926" i="1"/>
  <c r="BO2890" i="1"/>
  <c r="BO2857" i="1"/>
  <c r="BO2820" i="1"/>
  <c r="BO2783" i="1"/>
  <c r="BO2755" i="1"/>
  <c r="BO2727" i="1"/>
  <c r="BO2701" i="1"/>
  <c r="BO2676" i="1"/>
  <c r="BO2654" i="1"/>
  <c r="BO2628" i="1"/>
  <c r="BO2602" i="1"/>
  <c r="BO2581" i="1"/>
  <c r="BO2555" i="1"/>
  <c r="BO2528" i="1"/>
  <c r="BO2503" i="1"/>
  <c r="BO2482" i="1"/>
  <c r="BO2455" i="1"/>
  <c r="BO2429" i="1"/>
  <c r="BO2408" i="1"/>
  <c r="BO2384" i="1"/>
  <c r="BO2362" i="1"/>
  <c r="BO2341" i="1"/>
  <c r="BO2323" i="1"/>
  <c r="BO2301" i="1"/>
  <c r="BO2279" i="1"/>
  <c r="BO2262" i="1"/>
  <c r="BO2240" i="1"/>
  <c r="BO2218" i="1"/>
  <c r="BO2197" i="1"/>
  <c r="BO2179" i="1"/>
  <c r="BO2157" i="1"/>
  <c r="BO2135" i="1"/>
  <c r="BO2118" i="1"/>
  <c r="BO2096" i="1"/>
  <c r="BO2074" i="1"/>
  <c r="BO2053" i="1"/>
  <c r="BO2035" i="1"/>
  <c r="BO2013" i="1"/>
  <c r="BO1991" i="1"/>
  <c r="BO1974" i="1"/>
  <c r="BO1952" i="1"/>
  <c r="BO1930" i="1"/>
  <c r="BO1909" i="1"/>
  <c r="BO1891" i="1"/>
  <c r="BO1869" i="1"/>
  <c r="BO1847" i="1"/>
  <c r="BO1830" i="1"/>
  <c r="BO1808" i="1"/>
  <c r="BO1786" i="1"/>
  <c r="BO1765" i="1"/>
  <c r="BO1747" i="1"/>
  <c r="BO1725" i="1"/>
  <c r="BO1703" i="1"/>
  <c r="BO1687" i="1"/>
  <c r="BO1667" i="1"/>
  <c r="BO1651" i="1"/>
  <c r="BO1634" i="1"/>
  <c r="BO1619" i="1"/>
  <c r="BO1605" i="1"/>
  <c r="BO1591" i="1"/>
  <c r="BO1576" i="1"/>
  <c r="BO1562" i="1"/>
  <c r="BO1547" i="1"/>
  <c r="BO1533" i="1"/>
  <c r="BO1519" i="1"/>
  <c r="BO1504" i="1"/>
  <c r="BO1490" i="1"/>
  <c r="BO1475" i="1"/>
  <c r="BO1461" i="1"/>
  <c r="BO1448" i="1"/>
  <c r="BO1436" i="1"/>
  <c r="BO1424" i="1"/>
  <c r="BO1412" i="1"/>
  <c r="BO1400" i="1"/>
  <c r="BO1388" i="1"/>
  <c r="BO1376" i="1"/>
  <c r="BO1364" i="1"/>
  <c r="BO1352" i="1"/>
  <c r="BO1340" i="1"/>
  <c r="BO1328" i="1"/>
  <c r="BO1316" i="1"/>
  <c r="BO1304" i="1"/>
  <c r="BO1292" i="1"/>
  <c r="BO1280" i="1"/>
  <c r="BO1268" i="1"/>
  <c r="BO1256" i="1"/>
  <c r="BO1244" i="1"/>
  <c r="BO1232" i="1"/>
  <c r="BO1220" i="1"/>
  <c r="BO1208" i="1"/>
  <c r="BO1196" i="1"/>
  <c r="BO1184" i="1"/>
  <c r="BO1172" i="1"/>
  <c r="BO1160" i="1"/>
  <c r="BO1148" i="1"/>
  <c r="BO1136" i="1"/>
  <c r="BO1124" i="1"/>
  <c r="BO1112" i="1"/>
  <c r="BO1100" i="1"/>
  <c r="BO1088" i="1"/>
  <c r="BO1076" i="1"/>
  <c r="BO1064" i="1"/>
  <c r="BO1052" i="1"/>
  <c r="BO1040" i="1"/>
  <c r="BO1028" i="1"/>
  <c r="BO1016" i="1"/>
  <c r="BO1004" i="1"/>
  <c r="BO992" i="1"/>
  <c r="BO980" i="1"/>
  <c r="BO968" i="1"/>
  <c r="BO956" i="1"/>
  <c r="BO944" i="1"/>
  <c r="BO932" i="1"/>
  <c r="BO920" i="1"/>
  <c r="BO908" i="1"/>
  <c r="BO896" i="1"/>
  <c r="BO884" i="1"/>
  <c r="BO872" i="1"/>
  <c r="BO860" i="1"/>
  <c r="BO848" i="1"/>
  <c r="BO836" i="1"/>
  <c r="BO824" i="1"/>
  <c r="BO812" i="1"/>
  <c r="BO800" i="1"/>
  <c r="BO788" i="1"/>
  <c r="BO5737" i="1"/>
  <c r="BO5522" i="1"/>
  <c r="BO5332" i="1"/>
  <c r="BO5143" i="1"/>
  <c r="BO4971" i="1"/>
  <c r="BO4817" i="1"/>
  <c r="BO4684" i="1"/>
  <c r="BO4565" i="1"/>
  <c r="BO4445" i="1"/>
  <c r="BO4356" i="1"/>
  <c r="BO4278" i="1"/>
  <c r="BO4189" i="1"/>
  <c r="BO4112" i="1"/>
  <c r="BO4031" i="1"/>
  <c r="BO3956" i="1"/>
  <c r="BO3891" i="1"/>
  <c r="BO3838" i="1"/>
  <c r="BO3791" i="1"/>
  <c r="BO3739" i="1"/>
  <c r="BO3692" i="1"/>
  <c r="BO3639" i="1"/>
  <c r="BO3592" i="1"/>
  <c r="BO3541" i="1"/>
  <c r="BO3494" i="1"/>
  <c r="BO3452" i="1"/>
  <c r="BO3404" i="1"/>
  <c r="BO3361" i="1"/>
  <c r="BO3315" i="1"/>
  <c r="BO3276" i="1"/>
  <c r="BO3239" i="1"/>
  <c r="BO3206" i="1"/>
  <c r="BO3169" i="1"/>
  <c r="BO3132" i="1"/>
  <c r="BO3101" i="1"/>
  <c r="BO3063" i="1"/>
  <c r="BO3026" i="1"/>
  <c r="BO2990" i="1"/>
  <c r="BO2962" i="1"/>
  <c r="BO2921" i="1"/>
  <c r="BO2883" i="1"/>
  <c r="BO2856" i="1"/>
  <c r="BO2819" i="1"/>
  <c r="BO2782" i="1"/>
  <c r="BO2748" i="1"/>
  <c r="BO2726" i="1"/>
  <c r="BO2700" i="1"/>
  <c r="BO2674" i="1"/>
  <c r="BO2653" i="1"/>
  <c r="BO2627" i="1"/>
  <c r="BO2600" i="1"/>
  <c r="BO2575" i="1"/>
  <c r="BO2554" i="1"/>
  <c r="BO2527" i="1"/>
  <c r="BO2501" i="1"/>
  <c r="BO2480" i="1"/>
  <c r="BO2454" i="1"/>
  <c r="BO2427" i="1"/>
  <c r="BO2402" i="1"/>
  <c r="BO2383" i="1"/>
  <c r="BO2361" i="1"/>
  <c r="BO2339" i="1"/>
  <c r="BO2322" i="1"/>
  <c r="BO2300" i="1"/>
  <c r="BO2278" i="1"/>
  <c r="BO2257" i="1"/>
  <c r="BO2239" i="1"/>
  <c r="BO2217" i="1"/>
  <c r="BO2195" i="1"/>
  <c r="BO2178" i="1"/>
  <c r="BO2156" i="1"/>
  <c r="BO2134" i="1"/>
  <c r="BO2113" i="1"/>
  <c r="BO2095" i="1"/>
  <c r="BO2073" i="1"/>
  <c r="BO2051" i="1"/>
  <c r="BO2034" i="1"/>
  <c r="BO2012" i="1"/>
  <c r="BO1990" i="1"/>
  <c r="BO1969" i="1"/>
  <c r="BO1951" i="1"/>
  <c r="BO1929" i="1"/>
  <c r="BO1907" i="1"/>
  <c r="BO1890" i="1"/>
  <c r="BO1868" i="1"/>
  <c r="BO1846" i="1"/>
  <c r="BO1825" i="1"/>
  <c r="BO1807" i="1"/>
  <c r="BO1785" i="1"/>
  <c r="BO1763" i="1"/>
  <c r="BO1746" i="1"/>
  <c r="BO1724" i="1"/>
  <c r="BO1702" i="1"/>
  <c r="BO1686" i="1"/>
  <c r="BO1666" i="1"/>
  <c r="BO1650" i="1"/>
  <c r="BO1633" i="1"/>
  <c r="BO1618" i="1"/>
  <c r="BO1604" i="1"/>
  <c r="BO1590" i="1"/>
  <c r="BO1575" i="1"/>
  <c r="BO1561" i="1"/>
  <c r="BO1546" i="1"/>
  <c r="BO1532" i="1"/>
  <c r="BO1518" i="1"/>
  <c r="BO1503" i="1"/>
  <c r="BO1489" i="1"/>
  <c r="BO1474" i="1"/>
  <c r="BO1460" i="1"/>
  <c r="BO1447" i="1"/>
  <c r="BO1435" i="1"/>
  <c r="BO1423" i="1"/>
  <c r="BO1411" i="1"/>
  <c r="BO1399" i="1"/>
  <c r="BO1387" i="1"/>
  <c r="BO1375" i="1"/>
  <c r="BO1363" i="1"/>
  <c r="BO1351" i="1"/>
  <c r="BO1339" i="1"/>
  <c r="BO1327" i="1"/>
  <c r="BO1315" i="1"/>
  <c r="BO1303" i="1"/>
  <c r="BO1291" i="1"/>
  <c r="BO1279" i="1"/>
  <c r="BO1267" i="1"/>
  <c r="BO1255" i="1"/>
  <c r="BO1243" i="1"/>
  <c r="BO1231" i="1"/>
  <c r="BO1219" i="1"/>
  <c r="BO1207" i="1"/>
  <c r="BO1195" i="1"/>
  <c r="BO1183" i="1"/>
  <c r="BO1171" i="1"/>
  <c r="BO1159" i="1"/>
  <c r="BO1147" i="1"/>
  <c r="BO1135" i="1"/>
  <c r="BO1123" i="1"/>
  <c r="BO1111" i="1"/>
  <c r="BO1099" i="1"/>
  <c r="BO1087" i="1"/>
  <c r="BO1075" i="1"/>
  <c r="BO1063" i="1"/>
  <c r="BO1051" i="1"/>
  <c r="BO1039" i="1"/>
  <c r="BO1027" i="1"/>
  <c r="BO1015" i="1"/>
  <c r="BO1003" i="1"/>
  <c r="BO991" i="1"/>
  <c r="BO979" i="1"/>
  <c r="BO967" i="1"/>
  <c r="BO955" i="1"/>
  <c r="BO943" i="1"/>
  <c r="BO931" i="1"/>
  <c r="BO919" i="1"/>
  <c r="BO907" i="1"/>
  <c r="BO895" i="1"/>
  <c r="BO883" i="1"/>
  <c r="BO871" i="1"/>
  <c r="BO859" i="1"/>
  <c r="BO847" i="1"/>
  <c r="BO835" i="1"/>
  <c r="BO823" i="1"/>
  <c r="BO811" i="1"/>
  <c r="BO799" i="1"/>
  <c r="BO787" i="1"/>
  <c r="BO5729" i="1"/>
  <c r="BO5520" i="1"/>
  <c r="BO5317" i="1"/>
  <c r="BO5116" i="1"/>
  <c r="BO4970" i="1"/>
  <c r="BO4816" i="1"/>
  <c r="BO4683" i="1"/>
  <c r="BO4564" i="1"/>
  <c r="BO4443" i="1"/>
  <c r="BO4354" i="1"/>
  <c r="BO4266" i="1"/>
  <c r="BO4183" i="1"/>
  <c r="BO4111" i="1"/>
  <c r="BO4030" i="1"/>
  <c r="BO3955" i="1"/>
  <c r="BO3888" i="1"/>
  <c r="BO3837" i="1"/>
  <c r="BO3786" i="1"/>
  <c r="BO3738" i="1"/>
  <c r="BO3691" i="1"/>
  <c r="BO3638" i="1"/>
  <c r="BO3591" i="1"/>
  <c r="BO3538" i="1"/>
  <c r="BO3493" i="1"/>
  <c r="BO3446" i="1"/>
  <c r="BO3403" i="1"/>
  <c r="BO3360" i="1"/>
  <c r="BO3314" i="1"/>
  <c r="BO3275" i="1"/>
  <c r="BO3233" i="1"/>
  <c r="BO3205" i="1"/>
  <c r="BO3168" i="1"/>
  <c r="BO3131" i="1"/>
  <c r="BO3095" i="1"/>
  <c r="BO3062" i="1"/>
  <c r="BO3025" i="1"/>
  <c r="BO2988" i="1"/>
  <c r="BO2957" i="1"/>
  <c r="BO2919" i="1"/>
  <c r="BO2882" i="1"/>
  <c r="BO2846" i="1"/>
  <c r="BO2818" i="1"/>
  <c r="BO2777" i="1"/>
  <c r="BO2746" i="1"/>
  <c r="BO2725" i="1"/>
  <c r="BO2699" i="1"/>
  <c r="BO2672" i="1"/>
  <c r="BO2647" i="1"/>
  <c r="BO2626" i="1"/>
  <c r="BO2599" i="1"/>
  <c r="BO2573" i="1"/>
  <c r="BO2552" i="1"/>
  <c r="BO2526" i="1"/>
  <c r="BO2499" i="1"/>
  <c r="BO2474" i="1"/>
  <c r="BO2453" i="1"/>
  <c r="BO2426" i="1"/>
  <c r="BO2400" i="1"/>
  <c r="BO2382" i="1"/>
  <c r="BO2360" i="1"/>
  <c r="BO2338" i="1"/>
  <c r="BO2317" i="1"/>
  <c r="BO2299" i="1"/>
  <c r="BO2277" i="1"/>
  <c r="BO2255" i="1"/>
  <c r="BO2238" i="1"/>
  <c r="BO2216" i="1"/>
  <c r="BO2194" i="1"/>
  <c r="BO2173" i="1"/>
  <c r="BO2155" i="1"/>
  <c r="BO2133" i="1"/>
  <c r="BO2111" i="1"/>
  <c r="BO2094" i="1"/>
  <c r="BO2072" i="1"/>
  <c r="BO2050" i="1"/>
  <c r="BO2029" i="1"/>
  <c r="BO2011" i="1"/>
  <c r="BO1989" i="1"/>
  <c r="BO1967" i="1"/>
  <c r="BO1950" i="1"/>
  <c r="BO1928" i="1"/>
  <c r="BO1906" i="1"/>
  <c r="BO1885" i="1"/>
  <c r="BO1867" i="1"/>
  <c r="BO1845" i="1"/>
  <c r="BO1823" i="1"/>
  <c r="BO1806" i="1"/>
  <c r="BO1784" i="1"/>
  <c r="BO1762" i="1"/>
  <c r="BO1741" i="1"/>
  <c r="BO1723" i="1"/>
  <c r="BO1701" i="1"/>
  <c r="BO1683" i="1"/>
  <c r="BO1665" i="1"/>
  <c r="BO1647" i="1"/>
  <c r="BO1631" i="1"/>
  <c r="BO1617" i="1"/>
  <c r="BO1603" i="1"/>
  <c r="BO1588" i="1"/>
  <c r="BO1574" i="1"/>
  <c r="BO1559" i="1"/>
  <c r="BO1545" i="1"/>
  <c r="BO1531" i="1"/>
  <c r="BO1516" i="1"/>
  <c r="BO1502" i="1"/>
  <c r="BO1487" i="1"/>
  <c r="BO1473" i="1"/>
  <c r="BO1459" i="1"/>
  <c r="BO1446" i="1"/>
  <c r="BO1434" i="1"/>
  <c r="BO1422" i="1"/>
  <c r="BO1410" i="1"/>
  <c r="BO1398" i="1"/>
  <c r="BO1386" i="1"/>
  <c r="BO1374" i="1"/>
  <c r="BO1362" i="1"/>
  <c r="BO1350" i="1"/>
  <c r="BO1338" i="1"/>
  <c r="BO1326" i="1"/>
  <c r="BO1314" i="1"/>
  <c r="BO1302" i="1"/>
  <c r="BO1290" i="1"/>
  <c r="BO1278" i="1"/>
  <c r="BO1266" i="1"/>
  <c r="BO1254" i="1"/>
  <c r="BO1242" i="1"/>
  <c r="BO1230" i="1"/>
  <c r="BO1218" i="1"/>
  <c r="BO1206" i="1"/>
  <c r="BO1194" i="1"/>
  <c r="BO1182" i="1"/>
  <c r="BO1170" i="1"/>
  <c r="BO1158" i="1"/>
  <c r="BO1146" i="1"/>
  <c r="BO1134" i="1"/>
  <c r="BO1122" i="1"/>
  <c r="BO1110" i="1"/>
  <c r="BO1098" i="1"/>
  <c r="BO1086" i="1"/>
  <c r="BO1074" i="1"/>
  <c r="BO1062" i="1"/>
  <c r="BO1050" i="1"/>
  <c r="BO1038" i="1"/>
  <c r="BO1026" i="1"/>
  <c r="BO1014" i="1"/>
  <c r="BO1002" i="1"/>
  <c r="BO990" i="1"/>
  <c r="BO978" i="1"/>
  <c r="BO966" i="1"/>
  <c r="BO954" i="1"/>
  <c r="BO942" i="1"/>
  <c r="BO930" i="1"/>
  <c r="BO918" i="1"/>
  <c r="BO906" i="1"/>
  <c r="BO894" i="1"/>
  <c r="BO882" i="1"/>
  <c r="BO870" i="1"/>
  <c r="BO858" i="1"/>
  <c r="BO846" i="1"/>
  <c r="BO834" i="1"/>
  <c r="BO822" i="1"/>
  <c r="BO810" i="1"/>
  <c r="BO798" i="1"/>
  <c r="BO786" i="1"/>
  <c r="BO5728" i="1"/>
  <c r="BO5510" i="1"/>
  <c r="BO5311" i="1"/>
  <c r="BO5114" i="1"/>
  <c r="BO4957" i="1"/>
  <c r="BO4798" i="1"/>
  <c r="BO4678" i="1"/>
  <c r="BO4563" i="1"/>
  <c r="BO4440" i="1"/>
  <c r="BO4352" i="1"/>
  <c r="BO4264" i="1"/>
  <c r="BO4181" i="1"/>
  <c r="BO4100" i="1"/>
  <c r="BO4025" i="1"/>
  <c r="BO3954" i="1"/>
  <c r="BO3887" i="1"/>
  <c r="BO3836" i="1"/>
  <c r="BO3783" i="1"/>
  <c r="BO3736" i="1"/>
  <c r="BO3685" i="1"/>
  <c r="BO3637" i="1"/>
  <c r="BO3590" i="1"/>
  <c r="BO3537" i="1"/>
  <c r="BO3492" i="1"/>
  <c r="BO3444" i="1"/>
  <c r="BO3402" i="1"/>
  <c r="BO3355" i="1"/>
  <c r="BO3313" i="1"/>
  <c r="BO3274" i="1"/>
  <c r="BO3231" i="1"/>
  <c r="BO3195" i="1"/>
  <c r="BO3167" i="1"/>
  <c r="BO3130" i="1"/>
  <c r="BO3089" i="1"/>
  <c r="BO3061" i="1"/>
  <c r="BO3024" i="1"/>
  <c r="BO2987" i="1"/>
  <c r="BO2951" i="1"/>
  <c r="BO2918" i="1"/>
  <c r="BO2881" i="1"/>
  <c r="BO2844" i="1"/>
  <c r="BO2813" i="1"/>
  <c r="BO2775" i="1"/>
  <c r="BO2744" i="1"/>
  <c r="BO2719" i="1"/>
  <c r="BO2698" i="1"/>
  <c r="BO2671" i="1"/>
  <c r="BO2645" i="1"/>
  <c r="BO2624" i="1"/>
  <c r="BO2598" i="1"/>
  <c r="BO2571" i="1"/>
  <c r="BO2546" i="1"/>
  <c r="BO2525" i="1"/>
  <c r="BO2498" i="1"/>
  <c r="BO2472" i="1"/>
  <c r="BO2451" i="1"/>
  <c r="BO2425" i="1"/>
  <c r="BO2399" i="1"/>
  <c r="BO2377" i="1"/>
  <c r="BO2359" i="1"/>
  <c r="BO2337" i="1"/>
  <c r="BO2315" i="1"/>
  <c r="BO2298" i="1"/>
  <c r="BO2276" i="1"/>
  <c r="BO2254" i="1"/>
  <c r="BO2233" i="1"/>
  <c r="BO2215" i="1"/>
  <c r="BO2193" i="1"/>
  <c r="BO2171" i="1"/>
  <c r="BO2154" i="1"/>
  <c r="BO2132" i="1"/>
  <c r="BO2110" i="1"/>
  <c r="BO2089" i="1"/>
  <c r="BO2071" i="1"/>
  <c r="BO2049" i="1"/>
  <c r="BO5704" i="1"/>
  <c r="BO5508" i="1"/>
  <c r="BO5305" i="1"/>
  <c r="BO5113" i="1"/>
  <c r="BO4953" i="1"/>
  <c r="BO4791" i="1"/>
  <c r="BO4672" i="1"/>
  <c r="BO4543" i="1"/>
  <c r="BO4438" i="1"/>
  <c r="BO4351" i="1"/>
  <c r="BO4263" i="1"/>
  <c r="BO4180" i="1"/>
  <c r="BO4098" i="1"/>
  <c r="BO4023" i="1"/>
  <c r="BO3943" i="1"/>
  <c r="BO3886" i="1"/>
  <c r="BO3835" i="1"/>
  <c r="BO3782" i="1"/>
  <c r="BO3735" i="1"/>
  <c r="BO3682" i="1"/>
  <c r="BO3635" i="1"/>
  <c r="BO3584" i="1"/>
  <c r="BO3536" i="1"/>
  <c r="BO3491" i="1"/>
  <c r="BO3443" i="1"/>
  <c r="BO3400" i="1"/>
  <c r="BO3352" i="1"/>
  <c r="BO3312" i="1"/>
  <c r="BO3269" i="1"/>
  <c r="BO3230" i="1"/>
  <c r="BO3193" i="1"/>
  <c r="BO3166" i="1"/>
  <c r="BO3125" i="1"/>
  <c r="BO3087" i="1"/>
  <c r="BO3051" i="1"/>
  <c r="BO3023" i="1"/>
  <c r="BO2986" i="1"/>
  <c r="BO2945" i="1"/>
  <c r="BO2917" i="1"/>
  <c r="BO2880" i="1"/>
  <c r="BO2843" i="1"/>
  <c r="BO2807" i="1"/>
  <c r="BO2774" i="1"/>
  <c r="BO2743" i="1"/>
  <c r="BO2717" i="1"/>
  <c r="BO2696" i="1"/>
  <c r="BO2670" i="1"/>
  <c r="BO2643" i="1"/>
  <c r="BO2618" i="1"/>
  <c r="BO2597" i="1"/>
  <c r="BO2570" i="1"/>
  <c r="BO2544" i="1"/>
  <c r="BO2523" i="1"/>
  <c r="BO2497" i="1"/>
  <c r="BO2471" i="1"/>
  <c r="BO2446" i="1"/>
  <c r="BO2424" i="1"/>
  <c r="BO2398" i="1"/>
  <c r="BO2375" i="1"/>
  <c r="BO2358" i="1"/>
  <c r="BO2336" i="1"/>
  <c r="BO2314" i="1"/>
  <c r="BO2293" i="1"/>
  <c r="BO2275" i="1"/>
  <c r="BO2253" i="1"/>
  <c r="BO2231" i="1"/>
  <c r="BO2214" i="1"/>
  <c r="BO2192" i="1"/>
  <c r="BO2170" i="1"/>
  <c r="BO2149" i="1"/>
  <c r="BO2131" i="1"/>
  <c r="BO2109" i="1"/>
  <c r="BO2087" i="1"/>
  <c r="BO2070" i="1"/>
  <c r="BO2048" i="1"/>
  <c r="BO2026" i="1"/>
  <c r="BO2005" i="1"/>
  <c r="BO1987" i="1"/>
  <c r="BO1965" i="1"/>
  <c r="BO1943" i="1"/>
  <c r="BO1926" i="1"/>
  <c r="BO1904" i="1"/>
  <c r="BO1882" i="1"/>
  <c r="BO1861" i="1"/>
  <c r="BO1843" i="1"/>
  <c r="BO1821" i="1"/>
  <c r="BO1799" i="1"/>
  <c r="BO1782" i="1"/>
  <c r="BO1760" i="1"/>
  <c r="BO1738" i="1"/>
  <c r="BO1717" i="1"/>
  <c r="BO1699" i="1"/>
  <c r="BO1679" i="1"/>
  <c r="BO1663" i="1"/>
  <c r="BO1643" i="1"/>
  <c r="BO1629" i="1"/>
  <c r="BO1615" i="1"/>
  <c r="BO1600" i="1"/>
  <c r="BO1586" i="1"/>
  <c r="BO1571" i="1"/>
  <c r="BO1557" i="1"/>
  <c r="BO1543" i="1"/>
  <c r="BO1528" i="1"/>
  <c r="BO1514" i="1"/>
  <c r="BO1499" i="1"/>
  <c r="BO1485" i="1"/>
  <c r="BO1471" i="1"/>
  <c r="BO1456" i="1"/>
  <c r="BO1444" i="1"/>
  <c r="BO1432" i="1"/>
  <c r="BO1420" i="1"/>
  <c r="BO1408" i="1"/>
  <c r="BO1396" i="1"/>
  <c r="BO1384" i="1"/>
  <c r="BO1372" i="1"/>
  <c r="BO1360" i="1"/>
  <c r="BO1348" i="1"/>
  <c r="BO1336" i="1"/>
  <c r="BO1324" i="1"/>
  <c r="BO1312" i="1"/>
  <c r="BO1300" i="1"/>
  <c r="BO1288" i="1"/>
  <c r="BO1276" i="1"/>
  <c r="BO1264" i="1"/>
  <c r="BO1252" i="1"/>
  <c r="BO1240" i="1"/>
  <c r="BO1228" i="1"/>
  <c r="BO1216" i="1"/>
  <c r="BO1204" i="1"/>
  <c r="BO1192" i="1"/>
  <c r="BO1180" i="1"/>
  <c r="BO1168" i="1"/>
  <c r="BO1156" i="1"/>
  <c r="BO1144" i="1"/>
  <c r="BO1132" i="1"/>
  <c r="BO1120" i="1"/>
  <c r="BO1108" i="1"/>
  <c r="BO1096" i="1"/>
  <c r="BO1084" i="1"/>
  <c r="BO1072" i="1"/>
  <c r="BO1060" i="1"/>
  <c r="BO1048" i="1"/>
  <c r="BO1036" i="1"/>
  <c r="BO1024" i="1"/>
  <c r="BO1012" i="1"/>
  <c r="BO1000" i="1"/>
  <c r="BO988" i="1"/>
  <c r="BO976" i="1"/>
  <c r="BO964" i="1"/>
  <c r="BO952" i="1"/>
  <c r="BO940" i="1"/>
  <c r="BO928" i="1"/>
  <c r="BO916" i="1"/>
  <c r="BO904" i="1"/>
  <c r="BO892" i="1"/>
  <c r="BO880" i="1"/>
  <c r="BO868" i="1"/>
  <c r="BO856" i="1"/>
  <c r="BO844" i="1"/>
  <c r="BO832" i="1"/>
  <c r="BO820" i="1"/>
  <c r="BO808" i="1"/>
  <c r="BO796" i="1"/>
  <c r="BO784" i="1"/>
  <c r="BO5691" i="1"/>
  <c r="BO5503" i="1"/>
  <c r="BO5280" i="1"/>
  <c r="BO5112" i="1"/>
  <c r="BO4952" i="1"/>
  <c r="BO4789" i="1"/>
  <c r="BO4666" i="1"/>
  <c r="BO4541" i="1"/>
  <c r="BO4432" i="1"/>
  <c r="BO4339" i="1"/>
  <c r="BO4261" i="1"/>
  <c r="BO4179" i="1"/>
  <c r="BO4097" i="1"/>
  <c r="BO4021" i="1"/>
  <c r="BO3941" i="1"/>
  <c r="BO3884" i="1"/>
  <c r="BO3829" i="1"/>
  <c r="BO3781" i="1"/>
  <c r="BO3734" i="1"/>
  <c r="BO3681" i="1"/>
  <c r="BO3634" i="1"/>
  <c r="BO3582" i="1"/>
  <c r="BO3535" i="1"/>
  <c r="BO3486" i="1"/>
  <c r="BO3442" i="1"/>
  <c r="BO3399" i="1"/>
  <c r="BO3351" i="1"/>
  <c r="BO3311" i="1"/>
  <c r="BO3267" i="1"/>
  <c r="BO3229" i="1"/>
  <c r="BO3192" i="1"/>
  <c r="BO3156" i="1"/>
  <c r="BO3123" i="1"/>
  <c r="BO3086" i="1"/>
  <c r="BO3049" i="1"/>
  <c r="BO3022" i="1"/>
  <c r="BO2981" i="1"/>
  <c r="BO2943" i="1"/>
  <c r="BO2907" i="1"/>
  <c r="BO2879" i="1"/>
  <c r="BO2842" i="1"/>
  <c r="BO2801" i="1"/>
  <c r="BO2773" i="1"/>
  <c r="BO2742" i="1"/>
  <c r="BO2715" i="1"/>
  <c r="BO2690" i="1"/>
  <c r="BO2669" i="1"/>
  <c r="BO2642" i="1"/>
  <c r="BO2616" i="1"/>
  <c r="BO2595" i="1"/>
  <c r="BO2569" i="1"/>
  <c r="BO2543" i="1"/>
  <c r="BO2518" i="1"/>
  <c r="BO2496" i="1"/>
  <c r="BO2470" i="1"/>
  <c r="BO2443" i="1"/>
  <c r="BO2423" i="1"/>
  <c r="BO2396" i="1"/>
  <c r="BO2374" i="1"/>
  <c r="BO2353" i="1"/>
  <c r="BO2335" i="1"/>
  <c r="BO2313" i="1"/>
  <c r="BO2291" i="1"/>
  <c r="BO2274" i="1"/>
  <c r="BO5272" i="1"/>
  <c r="BO4875" i="1"/>
  <c r="BO4604" i="1"/>
  <c r="BO4311" i="1"/>
  <c r="BO4139" i="1"/>
  <c r="BO3940" i="1"/>
  <c r="BO3811" i="1"/>
  <c r="BO3709" i="1"/>
  <c r="BO3566" i="1"/>
  <c r="BO3468" i="1"/>
  <c r="BO3350" i="1"/>
  <c r="BO3253" i="1"/>
  <c r="BO3178" i="1"/>
  <c r="BO3084" i="1"/>
  <c r="BO3003" i="1"/>
  <c r="BO2905" i="1"/>
  <c r="BO2834" i="1"/>
  <c r="BO2759" i="1"/>
  <c r="BO2687" i="1"/>
  <c r="BO2633" i="1"/>
  <c r="BO2568" i="1"/>
  <c r="BO2513" i="1"/>
  <c r="BO2458" i="1"/>
  <c r="BO2394" i="1"/>
  <c r="BO2348" i="1"/>
  <c r="BO2290" i="1"/>
  <c r="BO2250" i="1"/>
  <c r="BO2206" i="1"/>
  <c r="BO2167" i="1"/>
  <c r="BO2123" i="1"/>
  <c r="BO2084" i="1"/>
  <c r="BO2041" i="1"/>
  <c r="BO2003" i="1"/>
  <c r="BO1976" i="1"/>
  <c r="BO1939" i="1"/>
  <c r="BO1902" i="1"/>
  <c r="BO1866" i="1"/>
  <c r="BO1833" i="1"/>
  <c r="BO1796" i="1"/>
  <c r="BO1759" i="1"/>
  <c r="BO1727" i="1"/>
  <c r="BO1691" i="1"/>
  <c r="BO1659" i="1"/>
  <c r="BO1630" i="1"/>
  <c r="BO1609" i="1"/>
  <c r="BO1582" i="1"/>
  <c r="BO1556" i="1"/>
  <c r="BO1535" i="1"/>
  <c r="BO1509" i="1"/>
  <c r="BO1483" i="1"/>
  <c r="BO1458" i="1"/>
  <c r="BO1439" i="1"/>
  <c r="BO1417" i="1"/>
  <c r="BO1395" i="1"/>
  <c r="BO1378" i="1"/>
  <c r="BO1356" i="1"/>
  <c r="BO1334" i="1"/>
  <c r="BO1313" i="1"/>
  <c r="BO1295" i="1"/>
  <c r="BO1273" i="1"/>
  <c r="BO1251" i="1"/>
  <c r="BO1234" i="1"/>
  <c r="BO1212" i="1"/>
  <c r="BO1190" i="1"/>
  <c r="BO1169" i="1"/>
  <c r="BO1151" i="1"/>
  <c r="BO1129" i="1"/>
  <c r="BO1107" i="1"/>
  <c r="BO1090" i="1"/>
  <c r="BO1068" i="1"/>
  <c r="BO1046" i="1"/>
  <c r="BO1025" i="1"/>
  <c r="BO1007" i="1"/>
  <c r="BO985" i="1"/>
  <c r="BO963" i="1"/>
  <c r="BO946" i="1"/>
  <c r="BO924" i="1"/>
  <c r="BO902" i="1"/>
  <c r="BO881" i="1"/>
  <c r="BO863" i="1"/>
  <c r="BO841" i="1"/>
  <c r="BO819" i="1"/>
  <c r="BO802" i="1"/>
  <c r="BO5211" i="1"/>
  <c r="BO4873" i="1"/>
  <c r="BO4540" i="1"/>
  <c r="BO4309" i="1"/>
  <c r="BO4138" i="1"/>
  <c r="BO3918" i="1"/>
  <c r="BO3810" i="1"/>
  <c r="BO3680" i="1"/>
  <c r="BO3565" i="1"/>
  <c r="BO3467" i="1"/>
  <c r="BO3337" i="1"/>
  <c r="BO3252" i="1"/>
  <c r="BO3154" i="1"/>
  <c r="BO3083" i="1"/>
  <c r="BO3002" i="1"/>
  <c r="BO2904" i="1"/>
  <c r="BO2825" i="1"/>
  <c r="BO2741" i="1"/>
  <c r="BO2686" i="1"/>
  <c r="BO2630" i="1"/>
  <c r="BO2567" i="1"/>
  <c r="BO2511" i="1"/>
  <c r="BO2442" i="1"/>
  <c r="BO2389" i="1"/>
  <c r="BO2347" i="1"/>
  <c r="BO2289" i="1"/>
  <c r="BO2245" i="1"/>
  <c r="BO2205" i="1"/>
  <c r="BO2166" i="1"/>
  <c r="BO2122" i="1"/>
  <c r="BO2083" i="1"/>
  <c r="BO2039" i="1"/>
  <c r="BO2002" i="1"/>
  <c r="BO1966" i="1"/>
  <c r="BO1938" i="1"/>
  <c r="BO1897" i="1"/>
  <c r="BO1859" i="1"/>
  <c r="BO1832" i="1"/>
  <c r="BO1795" i="1"/>
  <c r="BO1758" i="1"/>
  <c r="BO1722" i="1"/>
  <c r="BO1690" i="1"/>
  <c r="BO1657" i="1"/>
  <c r="BO1628" i="1"/>
  <c r="BO1607" i="1"/>
  <c r="BO1581" i="1"/>
  <c r="BO1555" i="1"/>
  <c r="BO1530" i="1"/>
  <c r="BO1508" i="1"/>
  <c r="BO1482" i="1"/>
  <c r="BO1455" i="1"/>
  <c r="BO1438" i="1"/>
  <c r="BO1416" i="1"/>
  <c r="BO1394" i="1"/>
  <c r="BO1373" i="1"/>
  <c r="BO1355" i="1"/>
  <c r="BO1333" i="1"/>
  <c r="BO1311" i="1"/>
  <c r="BO1294" i="1"/>
  <c r="BO1272" i="1"/>
  <c r="BO1250" i="1"/>
  <c r="BO1229" i="1"/>
  <c r="BO1211" i="1"/>
  <c r="BO1189" i="1"/>
  <c r="BO1167" i="1"/>
  <c r="BO1150" i="1"/>
  <c r="BO1128" i="1"/>
  <c r="BO1106" i="1"/>
  <c r="BO1085" i="1"/>
  <c r="BO1067" i="1"/>
  <c r="BO1045" i="1"/>
  <c r="BO1023" i="1"/>
  <c r="BO1006" i="1"/>
  <c r="BO984" i="1"/>
  <c r="BO962" i="1"/>
  <c r="BO941" i="1"/>
  <c r="BO923" i="1"/>
  <c r="BO901" i="1"/>
  <c r="BO879" i="1"/>
  <c r="BO862" i="1"/>
  <c r="BO840" i="1"/>
  <c r="BO818" i="1"/>
  <c r="BO797" i="1"/>
  <c r="BO781" i="1"/>
  <c r="BO5690" i="1"/>
  <c r="BO5201" i="1"/>
  <c r="BO4872" i="1"/>
  <c r="BO4503" i="1"/>
  <c r="BO4308" i="1"/>
  <c r="BO4096" i="1"/>
  <c r="BO3917" i="1"/>
  <c r="BO3808" i="1"/>
  <c r="BO3666" i="1"/>
  <c r="BO3563" i="1"/>
  <c r="BO3441" i="1"/>
  <c r="BO3336" i="1"/>
  <c r="BO3251" i="1"/>
  <c r="BO3149" i="1"/>
  <c r="BO3073" i="1"/>
  <c r="BO2979" i="1"/>
  <c r="BO2903" i="1"/>
  <c r="BO2822" i="1"/>
  <c r="BO2739" i="1"/>
  <c r="BO2684" i="1"/>
  <c r="BO2615" i="1"/>
  <c r="BO2561" i="1"/>
  <c r="BO2510" i="1"/>
  <c r="BO2441" i="1"/>
  <c r="BO2387" i="1"/>
  <c r="BO2334" i="1"/>
  <c r="BO2288" i="1"/>
  <c r="BO2243" i="1"/>
  <c r="BO2204" i="1"/>
  <c r="BO2161" i="1"/>
  <c r="BO2121" i="1"/>
  <c r="BO2082" i="1"/>
  <c r="BO2038" i="1"/>
  <c r="BO2001" i="1"/>
  <c r="BO1964" i="1"/>
  <c r="BO1933" i="1"/>
  <c r="BO1895" i="1"/>
  <c r="BO1858" i="1"/>
  <c r="BO1822" i="1"/>
  <c r="BO1794" i="1"/>
  <c r="BO1753" i="1"/>
  <c r="BO1715" i="1"/>
  <c r="BO1689" i="1"/>
  <c r="BO1655" i="1"/>
  <c r="BO1627" i="1"/>
  <c r="BO1602" i="1"/>
  <c r="BO1580" i="1"/>
  <c r="BO1554" i="1"/>
  <c r="BO1527" i="1"/>
  <c r="BO1507" i="1"/>
  <c r="BO1480" i="1"/>
  <c r="BO1454" i="1"/>
  <c r="BO1433" i="1"/>
  <c r="BO1415" i="1"/>
  <c r="BO1393" i="1"/>
  <c r="BO1371" i="1"/>
  <c r="BO1354" i="1"/>
  <c r="BO1332" i="1"/>
  <c r="BO1310" i="1"/>
  <c r="BO1289" i="1"/>
  <c r="BO1271" i="1"/>
  <c r="BO1249" i="1"/>
  <c r="BO1227" i="1"/>
  <c r="BO1210" i="1"/>
  <c r="BO1188" i="1"/>
  <c r="BO1166" i="1"/>
  <c r="BO1145" i="1"/>
  <c r="BO1127" i="1"/>
  <c r="BO1105" i="1"/>
  <c r="BO1083" i="1"/>
  <c r="BO1066" i="1"/>
  <c r="BO1044" i="1"/>
  <c r="BO1022" i="1"/>
  <c r="BO1001" i="1"/>
  <c r="BO983" i="1"/>
  <c r="BO961" i="1"/>
  <c r="BO939" i="1"/>
  <c r="BO922" i="1"/>
  <c r="BO900" i="1"/>
  <c r="BO878" i="1"/>
  <c r="BO857" i="1"/>
  <c r="BO839" i="1"/>
  <c r="BO817" i="1"/>
  <c r="BO795" i="1"/>
  <c r="BO5628" i="1"/>
  <c r="BO5199" i="1"/>
  <c r="BO4788" i="1"/>
  <c r="BO4498" i="1"/>
  <c r="BO4307" i="1"/>
  <c r="BO4072" i="1"/>
  <c r="BO3916" i="1"/>
  <c r="BO3779" i="1"/>
  <c r="BO3664" i="1"/>
  <c r="BO3562" i="1"/>
  <c r="BO3428" i="1"/>
  <c r="BO3335" i="1"/>
  <c r="BO3228" i="1"/>
  <c r="BO3147" i="1"/>
  <c r="BO3071" i="1"/>
  <c r="BO2978" i="1"/>
  <c r="BO2902" i="1"/>
  <c r="BO2799" i="1"/>
  <c r="BO2734" i="1"/>
  <c r="BO2683" i="1"/>
  <c r="BO2614" i="1"/>
  <c r="BO2558" i="1"/>
  <c r="BO2495" i="1"/>
  <c r="BO2439" i="1"/>
  <c r="BO2386" i="1"/>
  <c r="BO2329" i="1"/>
  <c r="BO2287" i="1"/>
  <c r="BO2242" i="1"/>
  <c r="BO2203" i="1"/>
  <c r="BO2159" i="1"/>
  <c r="BO2120" i="1"/>
  <c r="BO2077" i="1"/>
  <c r="BO2037" i="1"/>
  <c r="BO2000" i="1"/>
  <c r="BO1963" i="1"/>
  <c r="BO1927" i="1"/>
  <c r="BO1894" i="1"/>
  <c r="BO1857" i="1"/>
  <c r="BO1820" i="1"/>
  <c r="BO1789" i="1"/>
  <c r="BO1751" i="1"/>
  <c r="BO1714" i="1"/>
  <c r="BO1681" i="1"/>
  <c r="BO1654" i="1"/>
  <c r="BO1626" i="1"/>
  <c r="BO1599" i="1"/>
  <c r="BO1579" i="1"/>
  <c r="BO1552" i="1"/>
  <c r="BO1526" i="1"/>
  <c r="BO1501" i="1"/>
  <c r="BO1479" i="1"/>
  <c r="BO1453" i="1"/>
  <c r="BO1431" i="1"/>
  <c r="BO1414" i="1"/>
  <c r="BO1392" i="1"/>
  <c r="BO1370" i="1"/>
  <c r="BO1349" i="1"/>
  <c r="BO1331" i="1"/>
  <c r="BO1309" i="1"/>
  <c r="BO1287" i="1"/>
  <c r="BO1270" i="1"/>
  <c r="BO1248" i="1"/>
  <c r="BO1226" i="1"/>
  <c r="BO1205" i="1"/>
  <c r="BO1187" i="1"/>
  <c r="BO1165" i="1"/>
  <c r="BO1143" i="1"/>
  <c r="BO1126" i="1"/>
  <c r="BO1104" i="1"/>
  <c r="BO1082" i="1"/>
  <c r="BO1061" i="1"/>
  <c r="BO1043" i="1"/>
  <c r="BO1021" i="1"/>
  <c r="BO999" i="1"/>
  <c r="BO982" i="1"/>
  <c r="BO960" i="1"/>
  <c r="BO938" i="1"/>
  <c r="BO917" i="1"/>
  <c r="BO899" i="1"/>
  <c r="BO877" i="1"/>
  <c r="BO855" i="1"/>
  <c r="BO838" i="1"/>
  <c r="BO816" i="1"/>
  <c r="BO794" i="1"/>
  <c r="BO5623" i="1"/>
  <c r="BO5198" i="1"/>
  <c r="BO4746" i="1"/>
  <c r="BO4496" i="1"/>
  <c r="BO4255" i="1"/>
  <c r="BO4071" i="1"/>
  <c r="BO3915" i="1"/>
  <c r="BO3765" i="1"/>
  <c r="BO3663" i="1"/>
  <c r="BO3534" i="1"/>
  <c r="BO3427" i="1"/>
  <c r="BO3334" i="1"/>
  <c r="BO3227" i="1"/>
  <c r="BO3146" i="1"/>
  <c r="BO3048" i="1"/>
  <c r="BO2969" i="1"/>
  <c r="BO2897" i="1"/>
  <c r="BO2798" i="1"/>
  <c r="BO2731" i="1"/>
  <c r="BO2667" i="1"/>
  <c r="BO2612" i="1"/>
  <c r="BO2557" i="1"/>
  <c r="BO2489" i="1"/>
  <c r="BO2438" i="1"/>
  <c r="BO2373" i="1"/>
  <c r="BO2327" i="1"/>
  <c r="BO2286" i="1"/>
  <c r="BO2230" i="1"/>
  <c r="BO2191" i="1"/>
  <c r="BO2147" i="1"/>
  <c r="BO2108" i="1"/>
  <c r="BO2065" i="1"/>
  <c r="BO2027" i="1"/>
  <c r="BO1999" i="1"/>
  <c r="BO1962" i="1"/>
  <c r="BO1921" i="1"/>
  <c r="BO1893" i="1"/>
  <c r="BO1856" i="1"/>
  <c r="BO1819" i="1"/>
  <c r="BO1783" i="1"/>
  <c r="BO1750" i="1"/>
  <c r="BO1713" i="1"/>
  <c r="BO1678" i="1"/>
  <c r="BO1653" i="1"/>
  <c r="BO1624" i="1"/>
  <c r="BO1598" i="1"/>
  <c r="BO1573" i="1"/>
  <c r="BO1551" i="1"/>
  <c r="BO1525" i="1"/>
  <c r="BO1498" i="1"/>
  <c r="BO1478" i="1"/>
  <c r="BO1452" i="1"/>
  <c r="BO1430" i="1"/>
  <c r="BO1409" i="1"/>
  <c r="BO1391" i="1"/>
  <c r="BO1369" i="1"/>
  <c r="BO1347" i="1"/>
  <c r="BO1330" i="1"/>
  <c r="BO1308" i="1"/>
  <c r="BO1286" i="1"/>
  <c r="BO1265" i="1"/>
  <c r="BO1247" i="1"/>
  <c r="BO1225" i="1"/>
  <c r="BO1203" i="1"/>
  <c r="BO1186" i="1"/>
  <c r="BO1164" i="1"/>
  <c r="BO1142" i="1"/>
  <c r="BO1121" i="1"/>
  <c r="BO1103" i="1"/>
  <c r="BO1081" i="1"/>
  <c r="BO1059" i="1"/>
  <c r="BO1042" i="1"/>
  <c r="BO1020" i="1"/>
  <c r="BO998" i="1"/>
  <c r="BO977" i="1"/>
  <c r="BO959" i="1"/>
  <c r="BO937" i="1"/>
  <c r="BO915" i="1"/>
  <c r="BO898" i="1"/>
  <c r="BO876" i="1"/>
  <c r="BO854" i="1"/>
  <c r="BO833" i="1"/>
  <c r="BO815" i="1"/>
  <c r="BO793" i="1"/>
  <c r="BO5621" i="1"/>
  <c r="BO5109" i="1"/>
  <c r="BO4745" i="1"/>
  <c r="BO4495" i="1"/>
  <c r="BO4234" i="1"/>
  <c r="BO4069" i="1"/>
  <c r="BO3883" i="1"/>
  <c r="BO3764" i="1"/>
  <c r="BO3662" i="1"/>
  <c r="BO3519" i="1"/>
  <c r="BO3426" i="1"/>
  <c r="BO3310" i="1"/>
  <c r="BO3217" i="1"/>
  <c r="BO3145" i="1"/>
  <c r="BO3047" i="1"/>
  <c r="BO2966" i="1"/>
  <c r="BO2878" i="1"/>
  <c r="BO2797" i="1"/>
  <c r="BO2730" i="1"/>
  <c r="BO2662" i="1"/>
  <c r="BO2611" i="1"/>
  <c r="BO2542" i="1"/>
  <c r="BO2486" i="1"/>
  <c r="BO2437" i="1"/>
  <c r="BO2372" i="1"/>
  <c r="BO2326" i="1"/>
  <c r="BO2269" i="1"/>
  <c r="BO2229" i="1"/>
  <c r="BO2190" i="1"/>
  <c r="BO2146" i="1"/>
  <c r="BO2107" i="1"/>
  <c r="BO2063" i="1"/>
  <c r="BO2025" i="1"/>
  <c r="BO1998" i="1"/>
  <c r="BO1957" i="1"/>
  <c r="BO1919" i="1"/>
  <c r="BO1883" i="1"/>
  <c r="BO1855" i="1"/>
  <c r="BO1818" i="1"/>
  <c r="BO1777" i="1"/>
  <c r="BO1749" i="1"/>
  <c r="BO1712" i="1"/>
  <c r="BO1677" i="1"/>
  <c r="BO1645" i="1"/>
  <c r="BO1623" i="1"/>
  <c r="BO1597" i="1"/>
  <c r="BO1570" i="1"/>
  <c r="BO1550" i="1"/>
  <c r="BO1523" i="1"/>
  <c r="BO1497" i="1"/>
  <c r="BO1472" i="1"/>
  <c r="BO1451" i="1"/>
  <c r="BO1429" i="1"/>
  <c r="BO1407" i="1"/>
  <c r="BO1390" i="1"/>
  <c r="BO1368" i="1"/>
  <c r="BO1346" i="1"/>
  <c r="BO1325" i="1"/>
  <c r="BO1307" i="1"/>
  <c r="BO1285" i="1"/>
  <c r="BO1263" i="1"/>
  <c r="BO1246" i="1"/>
  <c r="BO1224" i="1"/>
  <c r="BO1202" i="1"/>
  <c r="BO1181" i="1"/>
  <c r="BO1163" i="1"/>
  <c r="BO1141" i="1"/>
  <c r="BO1119" i="1"/>
  <c r="BO1102" i="1"/>
  <c r="BO1080" i="1"/>
  <c r="BO1058" i="1"/>
  <c r="BO1037" i="1"/>
  <c r="BO1019" i="1"/>
  <c r="BO997" i="1"/>
  <c r="BO975" i="1"/>
  <c r="BO958" i="1"/>
  <c r="BO936" i="1"/>
  <c r="BO914" i="1"/>
  <c r="BO893" i="1"/>
  <c r="BO875" i="1"/>
  <c r="BO853" i="1"/>
  <c r="BO831" i="1"/>
  <c r="BO814" i="1"/>
  <c r="BO792" i="1"/>
  <c r="BO5620" i="1"/>
  <c r="BO5055" i="1"/>
  <c r="BO4744" i="1"/>
  <c r="BO4428" i="1"/>
  <c r="BO4232" i="1"/>
  <c r="BO4064" i="1"/>
  <c r="BO3868" i="1"/>
  <c r="BO3763" i="1"/>
  <c r="BO3633" i="1"/>
  <c r="BO3518" i="1"/>
  <c r="BO3420" i="1"/>
  <c r="BO3298" i="1"/>
  <c r="BO3215" i="1"/>
  <c r="BO3122" i="1"/>
  <c r="BO3046" i="1"/>
  <c r="BO2965" i="1"/>
  <c r="BO2868" i="1"/>
  <c r="BO2796" i="1"/>
  <c r="BO2714" i="1"/>
  <c r="BO2659" i="1"/>
  <c r="BO2610" i="1"/>
  <c r="BO2540" i="1"/>
  <c r="BO2485" i="1"/>
  <c r="BO2417" i="1"/>
  <c r="BO2371" i="1"/>
  <c r="BO2325" i="1"/>
  <c r="BO2267" i="1"/>
  <c r="BO2228" i="1"/>
  <c r="BO2185" i="1"/>
  <c r="BO2145" i="1"/>
  <c r="BO2106" i="1"/>
  <c r="BO2024" i="1"/>
  <c r="BO1988" i="1"/>
  <c r="BO1955" i="1"/>
  <c r="BO1918" i="1"/>
  <c r="BO4743" i="1"/>
  <c r="BO4167" i="1"/>
  <c r="BO3812" i="1"/>
  <c r="BO3510" i="1"/>
  <c r="BO3266" i="1"/>
  <c r="BO3041" i="1"/>
  <c r="BO2859" i="1"/>
  <c r="BO2688" i="1"/>
  <c r="BO2538" i="1"/>
  <c r="BO2411" i="1"/>
  <c r="BO2266" i="1"/>
  <c r="BO2181" i="1"/>
  <c r="BO2085" i="1"/>
  <c r="BO1986" i="1"/>
  <c r="BO1915" i="1"/>
  <c r="BO1837" i="1"/>
  <c r="BO1772" i="1"/>
  <c r="BO1698" i="1"/>
  <c r="BO1639" i="1"/>
  <c r="BO1587" i="1"/>
  <c r="BO1539" i="1"/>
  <c r="BO1492" i="1"/>
  <c r="BO1442" i="1"/>
  <c r="BO1403" i="1"/>
  <c r="BO1359" i="1"/>
  <c r="BO1320" i="1"/>
  <c r="BO1277" i="1"/>
  <c r="BO1237" i="1"/>
  <c r="BO1198" i="1"/>
  <c r="BO1154" i="1"/>
  <c r="BO1115" i="1"/>
  <c r="BO1071" i="1"/>
  <c r="BO1032" i="1"/>
  <c r="BO989" i="1"/>
  <c r="BO949" i="1"/>
  <c r="BO910" i="1"/>
  <c r="BO866" i="1"/>
  <c r="BO827" i="1"/>
  <c r="BO783" i="1"/>
  <c r="BO4611" i="1"/>
  <c r="BO3996" i="1"/>
  <c r="BO3711" i="1"/>
  <c r="BO3394" i="1"/>
  <c r="BO3190" i="1"/>
  <c r="BO3005" i="1"/>
  <c r="BO2640" i="1"/>
  <c r="BO2251" i="1"/>
  <c r="BO2143" i="1"/>
  <c r="BO1880" i="1"/>
  <c r="BO1737" i="1"/>
  <c r="BO1568" i="1"/>
  <c r="BO1468" i="1"/>
  <c r="BO1383" i="1"/>
  <c r="BO1261" i="1"/>
  <c r="BO1178" i="1"/>
  <c r="BO1056" i="1"/>
  <c r="BO973" i="1"/>
  <c r="BO851" i="1"/>
  <c r="BO3378" i="1"/>
  <c r="BO3113" i="1"/>
  <c r="BO2940" i="1"/>
  <c r="BO2760" i="1"/>
  <c r="BO2587" i="1"/>
  <c r="BO2312" i="1"/>
  <c r="BO2125" i="1"/>
  <c r="BO1873" i="1"/>
  <c r="BO1664" i="1"/>
  <c r="BO1511" i="1"/>
  <c r="BO1337" i="1"/>
  <c r="BO1214" i="1"/>
  <c r="BO1175" i="1"/>
  <c r="BO970" i="1"/>
  <c r="BO887" i="1"/>
  <c r="BO3610" i="1"/>
  <c r="BO3110" i="1"/>
  <c r="BO2939" i="1"/>
  <c r="BO2586" i="1"/>
  <c r="BO2311" i="1"/>
  <c r="BO2101" i="1"/>
  <c r="BO1941" i="1"/>
  <c r="BO1729" i="1"/>
  <c r="BO1558" i="1"/>
  <c r="BO1418" i="1"/>
  <c r="BO1296" i="1"/>
  <c r="BO1174" i="1"/>
  <c r="BO1008" i="1"/>
  <c r="BO842" i="1"/>
  <c r="BO3293" i="1"/>
  <c r="BO3109" i="1"/>
  <c r="BO2712" i="1"/>
  <c r="BO2585" i="1"/>
  <c r="BO2310" i="1"/>
  <c r="BO2207" i="1"/>
  <c r="BO2017" i="1"/>
  <c r="BO1854" i="1"/>
  <c r="BO1642" i="1"/>
  <c r="BO1406" i="1"/>
  <c r="BO1241" i="1"/>
  <c r="BO1201" i="1"/>
  <c r="BO1035" i="1"/>
  <c r="BO830" i="1"/>
  <c r="BO3108" i="1"/>
  <c r="BO2711" i="1"/>
  <c r="BO2413" i="1"/>
  <c r="BO2183" i="1"/>
  <c r="BO2015" i="1"/>
  <c r="BO1844" i="1"/>
  <c r="BO1710" i="1"/>
  <c r="BO1445" i="1"/>
  <c r="BO1322" i="1"/>
  <c r="BO1239" i="1"/>
  <c r="BO1117" i="1"/>
  <c r="BO912" i="1"/>
  <c r="BO829" i="1"/>
  <c r="BO3085" i="1"/>
  <c r="BO2539" i="1"/>
  <c r="BO2303" i="1"/>
  <c r="BO2086" i="1"/>
  <c r="BO1916" i="1"/>
  <c r="BO1773" i="1"/>
  <c r="BO1640" i="1"/>
  <c r="BO1321" i="1"/>
  <c r="BO1238" i="1"/>
  <c r="BO1199" i="1"/>
  <c r="BO1033" i="1"/>
  <c r="BO828" i="1"/>
  <c r="BO4664" i="1"/>
  <c r="BO4148" i="1"/>
  <c r="BO3757" i="1"/>
  <c r="BO3483" i="1"/>
  <c r="BO3254" i="1"/>
  <c r="BO3039" i="1"/>
  <c r="BO2837" i="1"/>
  <c r="BO2658" i="1"/>
  <c r="BO2532" i="1"/>
  <c r="BO2395" i="1"/>
  <c r="BO2265" i="1"/>
  <c r="BO2169" i="1"/>
  <c r="BO2062" i="1"/>
  <c r="BO1981" i="1"/>
  <c r="BO1905" i="1"/>
  <c r="BO1835" i="1"/>
  <c r="BO1771" i="1"/>
  <c r="BO1695" i="1"/>
  <c r="BO1638" i="1"/>
  <c r="BO1585" i="1"/>
  <c r="BO1538" i="1"/>
  <c r="BO1486" i="1"/>
  <c r="BO1441" i="1"/>
  <c r="BO1402" i="1"/>
  <c r="BO1358" i="1"/>
  <c r="BO1319" i="1"/>
  <c r="BO1275" i="1"/>
  <c r="BO1236" i="1"/>
  <c r="BO1193" i="1"/>
  <c r="BO1153" i="1"/>
  <c r="BO1114" i="1"/>
  <c r="BO1070" i="1"/>
  <c r="BO1031" i="1"/>
  <c r="BO987" i="1"/>
  <c r="BO948" i="1"/>
  <c r="BO905" i="1"/>
  <c r="BO865" i="1"/>
  <c r="BO826" i="1"/>
  <c r="BO782" i="1"/>
  <c r="BO2765" i="1"/>
  <c r="BO2059" i="1"/>
  <c r="BO1521" i="1"/>
  <c r="BO1301" i="1"/>
  <c r="BO1095" i="1"/>
  <c r="BO890" i="1"/>
  <c r="BO2221" i="1"/>
  <c r="BO1611" i="1"/>
  <c r="BO1258" i="1"/>
  <c r="BO1092" i="1"/>
  <c r="BO804" i="1"/>
  <c r="BO5052" i="1"/>
  <c r="BO1510" i="1"/>
  <c r="BO1091" i="1"/>
  <c r="BO803" i="1"/>
  <c r="BO3609" i="1"/>
  <c r="BO1544" i="1"/>
  <c r="BO1162" i="1"/>
  <c r="BO791" i="1"/>
  <c r="BO1641" i="1"/>
  <c r="BO1078" i="1"/>
  <c r="BO4889" i="1"/>
  <c r="BO1404" i="1"/>
  <c r="BO867" i="1"/>
  <c r="BO5488" i="1"/>
  <c r="BO4628" i="1"/>
  <c r="BO4140" i="1"/>
  <c r="BO3728" i="1"/>
  <c r="BO3470" i="1"/>
  <c r="BO3214" i="1"/>
  <c r="BO3012" i="1"/>
  <c r="BO2835" i="1"/>
  <c r="BO2657" i="1"/>
  <c r="BO2515" i="1"/>
  <c r="BO2370" i="1"/>
  <c r="BO2264" i="1"/>
  <c r="BO2168" i="1"/>
  <c r="BO2061" i="1"/>
  <c r="BO1979" i="1"/>
  <c r="BO1903" i="1"/>
  <c r="BO1834" i="1"/>
  <c r="BO1761" i="1"/>
  <c r="BO1693" i="1"/>
  <c r="BO1636" i="1"/>
  <c r="BO1583" i="1"/>
  <c r="BO1537" i="1"/>
  <c r="BO1484" i="1"/>
  <c r="BO1440" i="1"/>
  <c r="BO1397" i="1"/>
  <c r="BO1357" i="1"/>
  <c r="BO1318" i="1"/>
  <c r="BO1274" i="1"/>
  <c r="BO1235" i="1"/>
  <c r="BO1191" i="1"/>
  <c r="BO1152" i="1"/>
  <c r="BO1109" i="1"/>
  <c r="BO1069" i="1"/>
  <c r="BO1030" i="1"/>
  <c r="BO986" i="1"/>
  <c r="BO947" i="1"/>
  <c r="BO903" i="1"/>
  <c r="BO864" i="1"/>
  <c r="BO821" i="1"/>
  <c r="BO5438" i="1"/>
  <c r="BO2351" i="1"/>
  <c r="BO1811" i="1"/>
  <c r="BO1427" i="1"/>
  <c r="BO1222" i="1"/>
  <c r="BO1013" i="1"/>
  <c r="BO807" i="1"/>
  <c r="BO5053" i="1"/>
  <c r="BO2023" i="1"/>
  <c r="BO1465" i="1"/>
  <c r="BO1131" i="1"/>
  <c r="BO1797" i="1"/>
  <c r="BO5031" i="1"/>
  <c r="BO1450" i="1"/>
  <c r="BO953" i="1"/>
  <c r="BO4227" i="1"/>
  <c r="BO1495" i="1"/>
  <c r="BO1034" i="1"/>
  <c r="BO1593" i="1"/>
  <c r="BO1073" i="1"/>
  <c r="BO5439" i="1"/>
  <c r="BO4618" i="1"/>
  <c r="BO4020" i="1"/>
  <c r="BO3714" i="1"/>
  <c r="BO3469" i="1"/>
  <c r="BO3191" i="1"/>
  <c r="BO3010" i="1"/>
  <c r="BO2795" i="1"/>
  <c r="BO2641" i="1"/>
  <c r="BO2514" i="1"/>
  <c r="BO2365" i="1"/>
  <c r="BO2252" i="1"/>
  <c r="BO2144" i="1"/>
  <c r="BO2060" i="1"/>
  <c r="BO1978" i="1"/>
  <c r="BO1881" i="1"/>
  <c r="BO1813" i="1"/>
  <c r="BO1739" i="1"/>
  <c r="BO1676" i="1"/>
  <c r="BO1622" i="1"/>
  <c r="BO1569" i="1"/>
  <c r="BO1522" i="1"/>
  <c r="BO1470" i="1"/>
  <c r="BO1428" i="1"/>
  <c r="BO1385" i="1"/>
  <c r="BO1345" i="1"/>
  <c r="BO1306" i="1"/>
  <c r="BO1262" i="1"/>
  <c r="BO1223" i="1"/>
  <c r="BO1179" i="1"/>
  <c r="BO1140" i="1"/>
  <c r="BO1097" i="1"/>
  <c r="BO1057" i="1"/>
  <c r="BO1018" i="1"/>
  <c r="BO974" i="1"/>
  <c r="BO935" i="1"/>
  <c r="BO891" i="1"/>
  <c r="BO852" i="1"/>
  <c r="BO809" i="1"/>
  <c r="BO2484" i="1"/>
  <c r="BO1977" i="1"/>
  <c r="BO1616" i="1"/>
  <c r="BO1344" i="1"/>
  <c r="BO1139" i="1"/>
  <c r="BO934" i="1"/>
  <c r="BO4392" i="1"/>
  <c r="BO1798" i="1"/>
  <c r="BO1380" i="1"/>
  <c r="BO1009" i="1"/>
  <c r="BO1610" i="1"/>
  <c r="BO1213" i="1"/>
  <c r="BO886" i="1"/>
  <c r="BO1775" i="1"/>
  <c r="BO1323" i="1"/>
  <c r="BO913" i="1"/>
  <c r="BO4934" i="1"/>
  <c r="BO1366" i="1"/>
  <c r="BO869" i="1"/>
  <c r="BO3512" i="1"/>
  <c r="BO1494" i="1"/>
  <c r="BO1116" i="1"/>
  <c r="BO1675" i="1"/>
  <c r="BO3982" i="1"/>
  <c r="BO926" i="1"/>
  <c r="BO4385" i="1"/>
  <c r="BO1379" i="1"/>
  <c r="BO965" i="1"/>
  <c r="BO3860" i="1"/>
  <c r="BO1595" i="1"/>
  <c r="BO1079" i="1"/>
  <c r="BO3580" i="1"/>
  <c r="BO1594" i="1"/>
  <c r="BO1200" i="1"/>
  <c r="BO3826" i="1"/>
  <c r="BO1540" i="1"/>
  <c r="BO994" i="1"/>
  <c r="BO5403" i="1"/>
  <c r="BO4405" i="1"/>
  <c r="BO3991" i="1"/>
  <c r="BO3710" i="1"/>
  <c r="BO3381" i="1"/>
  <c r="BO3185" i="1"/>
  <c r="BO2942" i="1"/>
  <c r="BO2762" i="1"/>
  <c r="BO2639" i="1"/>
  <c r="BO2468" i="1"/>
  <c r="BO2350" i="1"/>
  <c r="BO2227" i="1"/>
  <c r="BO2142" i="1"/>
  <c r="BO2047" i="1"/>
  <c r="BO1954" i="1"/>
  <c r="BO1879" i="1"/>
  <c r="BO1810" i="1"/>
  <c r="BO1736" i="1"/>
  <c r="BO1674" i="1"/>
  <c r="BO1614" i="1"/>
  <c r="BO1567" i="1"/>
  <c r="BO1515" i="1"/>
  <c r="BO1467" i="1"/>
  <c r="BO1426" i="1"/>
  <c r="BO1382" i="1"/>
  <c r="BO1343" i="1"/>
  <c r="BO1299" i="1"/>
  <c r="BO1260" i="1"/>
  <c r="BO1217" i="1"/>
  <c r="BO1177" i="1"/>
  <c r="BO1138" i="1"/>
  <c r="BO1094" i="1"/>
  <c r="BO1055" i="1"/>
  <c r="BO1011" i="1"/>
  <c r="BO972" i="1"/>
  <c r="BO929" i="1"/>
  <c r="BO889" i="1"/>
  <c r="BO850" i="1"/>
  <c r="BO806" i="1"/>
  <c r="BO5401" i="1"/>
  <c r="BO4399" i="1"/>
  <c r="BO3983" i="1"/>
  <c r="BO3619" i="1"/>
  <c r="BO3379" i="1"/>
  <c r="BO3183" i="1"/>
  <c r="BO2941" i="1"/>
  <c r="BO2761" i="1"/>
  <c r="BO2590" i="1"/>
  <c r="BO2467" i="1"/>
  <c r="BO2349" i="1"/>
  <c r="BO2226" i="1"/>
  <c r="BO2130" i="1"/>
  <c r="BO2046" i="1"/>
  <c r="BO1945" i="1"/>
  <c r="BO1878" i="1"/>
  <c r="BO1801" i="1"/>
  <c r="BO1735" i="1"/>
  <c r="BO1671" i="1"/>
  <c r="BO1612" i="1"/>
  <c r="BO1566" i="1"/>
  <c r="BO1513" i="1"/>
  <c r="BO1466" i="1"/>
  <c r="BO1421" i="1"/>
  <c r="BO1381" i="1"/>
  <c r="BO1342" i="1"/>
  <c r="BO1298" i="1"/>
  <c r="BO1259" i="1"/>
  <c r="BO1215" i="1"/>
  <c r="BO1176" i="1"/>
  <c r="BO1133" i="1"/>
  <c r="BO1093" i="1"/>
  <c r="BO1054" i="1"/>
  <c r="BO1010" i="1"/>
  <c r="BO971" i="1"/>
  <c r="BO927" i="1"/>
  <c r="BO888" i="1"/>
  <c r="BO845" i="1"/>
  <c r="BO805" i="1"/>
  <c r="BO2466" i="1"/>
  <c r="BO1942" i="1"/>
  <c r="BO1734" i="1"/>
  <c r="BO1564" i="1"/>
  <c r="BO1419" i="1"/>
  <c r="BO1297" i="1"/>
  <c r="BO1049" i="1"/>
  <c r="BO843" i="1"/>
  <c r="BO3376" i="1"/>
  <c r="BO2713" i="1"/>
  <c r="BO2460" i="1"/>
  <c r="BO2209" i="1"/>
  <c r="BO2022" i="1"/>
  <c r="BO1871" i="1"/>
  <c r="BO1662" i="1"/>
  <c r="BO1463" i="1"/>
  <c r="BO1335" i="1"/>
  <c r="BO1253" i="1"/>
  <c r="BO1130" i="1"/>
  <c r="BO925" i="1"/>
  <c r="BO2929" i="1"/>
  <c r="BO2414" i="1"/>
  <c r="BO2099" i="1"/>
  <c r="BO1940" i="1"/>
  <c r="BO1711" i="1"/>
  <c r="BO1367" i="1"/>
  <c r="BO1284" i="1"/>
  <c r="BO1118" i="1"/>
  <c r="BO874" i="1"/>
  <c r="BO3291" i="1"/>
  <c r="BO2866" i="1"/>
  <c r="BO2583" i="1"/>
  <c r="BO2305" i="1"/>
  <c r="BO2098" i="1"/>
  <c r="BO1917" i="1"/>
  <c r="BO1774" i="1"/>
  <c r="BO1405" i="1"/>
  <c r="BO1283" i="1"/>
  <c r="BO1157" i="1"/>
  <c r="BO951" i="1"/>
  <c r="BO790" i="1"/>
  <c r="BO3290" i="1"/>
  <c r="BO2861" i="1"/>
  <c r="BO2705" i="1"/>
  <c r="BO2412" i="1"/>
  <c r="BO2182" i="1"/>
  <c r="BO2010" i="1"/>
  <c r="BO1842" i="1"/>
  <c r="BO1700" i="1"/>
  <c r="BO1361" i="1"/>
  <c r="BO1282" i="1"/>
  <c r="BO1155" i="1"/>
  <c r="BO911" i="1"/>
  <c r="BO785" i="1"/>
  <c r="BO3613" i="1"/>
  <c r="BO3865" i="1"/>
  <c r="BO1047" i="1"/>
  <c r="BO4337" i="1"/>
  <c r="BO1496" i="1"/>
  <c r="BO996" i="1"/>
  <c r="BO3857" i="1"/>
  <c r="BO1542" i="1"/>
  <c r="BO995" i="1"/>
  <c r="BO4219" i="1"/>
  <c r="BO1443" i="1"/>
  <c r="BO950" i="1"/>
  <c r="F116" i="1"/>
  <c r="F467" i="1" l="1"/>
  <c r="H467" i="1"/>
  <c r="H464" i="1"/>
  <c r="F464" i="1"/>
  <c r="P60" i="1"/>
  <c r="Q60" i="1" s="1"/>
  <c r="L115" i="1"/>
  <c r="P64" i="1"/>
  <c r="Q64" i="1" s="1"/>
  <c r="L117" i="1"/>
  <c r="H463" i="1"/>
  <c r="F463" i="1"/>
  <c r="H466" i="1"/>
  <c r="F466" i="1"/>
  <c r="L114" i="1"/>
  <c r="P58" i="1"/>
  <c r="Q58" i="1" s="1"/>
  <c r="F461" i="1"/>
  <c r="H461" i="1"/>
  <c r="L112" i="1"/>
  <c r="P54" i="1"/>
  <c r="Q54" i="1" s="1"/>
  <c r="P56" i="1"/>
  <c r="Q56" i="1" s="1"/>
  <c r="L113" i="1"/>
  <c r="M696" i="1"/>
  <c r="F683" i="1"/>
  <c r="G688" i="1"/>
  <c r="F465" i="1"/>
  <c r="H465" i="1"/>
  <c r="L116" i="1"/>
  <c r="P62" i="1"/>
  <c r="Q62" i="1" s="1"/>
  <c r="H462" i="1"/>
  <c r="F462" i="1"/>
  <c r="A674" i="1" a="1"/>
  <c r="A674" i="1" s="1"/>
  <c r="P70" i="1"/>
  <c r="Q70" i="1" s="1"/>
  <c r="N696" i="1" l="1"/>
  <c r="G690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<sst xmlns="http://schemas.openxmlformats.org/spreadsheetml/2006/main" count="537" uniqueCount="429">
  <si>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</si>
  <si>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</si>
  <si>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</si>
  <si>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</si>
  <si>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</si>
  <si>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</si>
  <si>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</si>
  <si>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</si>
  <si>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</si>
  <si>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RESULTADOS DA REGRESSÃO</t>
  </si>
  <si>
    <t>ANÁLISE DOS RESÍDUOS</t>
  </si>
  <si>
    <t>Estatística t</t>
  </si>
  <si>
    <t>Nível de significância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</si>
  <si>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</si>
  <si>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</si>
  <si>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</si>
  <si>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</si>
  <si>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</si>
  <si>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</si>
  <si>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</si>
  <si>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</si>
  <si>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</si>
  <si>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</si>
  <si>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</si>
  <si>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</si>
  <si>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</si>
  <si>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</si>
  <si>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</si>
  <si>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</si>
  <si>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</si>
  <si>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Avaliação</t>
  </si>
  <si>
    <t>Permite-se arredondar o resultado da avaliação, bem como os limites do intervalo de confiança e do campo de arbítrio, em até 1%. (NBR 14653-1:2019. Item 6.8.1)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</si>
  <si>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</si>
  <si>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</si>
  <si>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</si>
  <si>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</si>
  <si>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</si>
  <si>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</si>
  <si>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</si>
  <si>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</si>
  <si>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</si>
  <si>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</si>
  <si>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</si>
  <si>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</si>
  <si>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</si>
  <si>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</si>
  <si>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</si>
  <si>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</si>
  <si>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</si>
  <si>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</si>
  <si>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</si>
  <si>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</si>
  <si>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</si>
  <si>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</si>
  <si>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</si>
  <si>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</si>
  <si>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</si>
  <si>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</si>
  <si>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</si>
  <si>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t>Análise dos resíduos da regressão linear</t>
  </si>
  <si>
    <t>MATRIZES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</si>
  <si>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</si>
  <si>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</si>
  <si>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</si>
  <si>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</si>
  <si>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</si>
  <si>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</si>
  <si>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</si>
  <si>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</si>
  <si>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</si>
  <si>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</si>
  <si>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</si>
  <si>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</si>
  <si>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</si>
  <si>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</si>
  <si>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</si>
  <si>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</si>
  <si>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</si>
  <si>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</si>
  <si>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</si>
  <si>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O gráfico abaixo demonstra as regiões de aceitação e de rejeição da hipótese nula do modelo.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</si>
  <si>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</si>
  <si>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</si>
  <si>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</si>
  <si>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</si>
  <si>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</si>
  <si>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</si>
  <si>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</si>
  <si>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</si>
  <si>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</si>
  <si>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</si>
  <si>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t>Equação da regressão:</t>
  </si>
  <si>
    <t>A inclusão da constante (interseção) na equação é necessária para que a reta da regressão atinja o melhor ajuste dos valores previstos aos valores observados.</t>
  </si>
  <si>
    <t>Admissibilidade</t>
  </si>
  <si>
    <t>Valor da variável</t>
  </si>
  <si>
    <t>Média dos valores observados</t>
  </si>
  <si>
    <t>Menor valor da amostra</t>
  </si>
  <si>
    <t>Maior valor da amostra</t>
  </si>
  <si>
    <t>Limites da extrapolação</t>
  </si>
  <si>
    <t>Parâmetros</t>
  </si>
  <si>
    <t>Valor observado</t>
  </si>
  <si>
    <t>Valor previsto</t>
  </si>
  <si>
    <t>constante</t>
  </si>
  <si>
    <t>x</t>
  </si>
  <si>
    <t>A.5, NBR 14653-2:2011. Avaliação de bens. Parte 2: Imóveis urbanos</t>
  </si>
  <si>
    <t>(não se permite nem extrapolação nem intrapolação)</t>
  </si>
  <si>
    <t>(variáveis dicotômicas)</t>
  </si>
  <si>
    <t>Limites de extrapolação. NBR 14653-2:2011. Avaliação de bens. Parte 2: Imóveis urbanos</t>
  </si>
  <si>
    <t>INDEPENDENTES (EXPLANATÓRIAS)</t>
  </si>
  <si>
    <t>DEPENDENTE</t>
  </si>
  <si>
    <t>DADOS COLETADOS NO MERCADO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</si>
  <si>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</si>
  <si>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</si>
  <si>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</si>
  <si>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</si>
  <si>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</si>
  <si>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t>Graus de liberdade</t>
  </si>
  <si>
    <r>
      <t xml:space="preserve">t </t>
    </r>
    <r>
      <rPr>
        <vertAlign val="subscript"/>
        <sz val="11"/>
        <rFont val="Aptos"/>
        <family val="2"/>
      </rPr>
      <t>crítico</t>
    </r>
  </si>
  <si>
    <t>Erro padrão da estimativa</t>
  </si>
  <si>
    <t>Semiamplitude</t>
  </si>
  <si>
    <t>Grau de precisão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</si>
  <si>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</si>
  <si>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</si>
  <si>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</si>
  <si>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</si>
  <si>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</si>
  <si>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</si>
  <si>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</si>
  <si>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</si>
  <si>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t>Campo de arbítrio no intervalo [-15%;+15%]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</si>
  <si>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</si>
  <si>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</si>
  <si>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</si>
  <si>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</si>
  <si>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Coeficiente de variação</t>
  </si>
  <si>
    <t>Matriz de correlações: multicolinearidade (A.2.1.5 da NBR 14653-2:2011. Avaliação de bens. Parte 2: Imóveis rubanos)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</si>
  <si>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</si>
  <si>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</si>
  <si>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</si>
  <si>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>:
a) ao intervalo de predição ou ao intervalo de confiança de 80% para a estimativa de tendência central; e 
b) ao campo de arbítrio no intervalo [-15%;+15%]. 
Observe-se que a primeira parte 1 da NBR 14653 foi atualizada em 2019. Atualmente, o conceito de intervalo de valores admissíveis se encontra no item 6.8.2 da NBR 14653-1:2019 (Avaliação de bens. Parte 1: Procedimentos gerais).</t>
    </r>
  </si>
  <si>
    <t>Pontos influenciantes: A.2.1.6 da NBR 14653-2:2011. Avaliação de bens. Parte 2: Imóveis urbanos. Estatística de Cook</t>
  </si>
  <si>
    <t>Nivel de significância máximo admitido para a rejeição da hipótese nula do modelo: Item 9.2.1, Tabela 1, linha 6, da NBR 14653-2:2011. Avaliação de bens. Parte 2: Imóveis urbanos.</t>
  </si>
  <si>
    <t>Nivel de significância máximo admitido para a rejeição da hipótese nula do coeficiente regressor:  Item 9.2.1, Tabela 1, linha 5, da NBR 14653-2:2011. Avaliação de bens. Parte 2: Imóveis urbanos.</t>
  </si>
  <si>
    <t>Verificação de autocorrelação (A.2.1.4, NBR 14653-2:2011. Avaliação de bens. Parte 2: Imóveis urbanos)</t>
  </si>
  <si>
    <t>Elementos do gráfico</t>
  </si>
  <si>
    <t>Itens da amostra</t>
  </si>
  <si>
    <t>Nível de significância máximo</t>
  </si>
  <si>
    <t>Resultado do teste</t>
  </si>
  <si>
    <t>Tamanho da amostra</t>
  </si>
  <si>
    <t>Teste de hipótese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</si>
  <si>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</si>
  <si>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</t>
    </r>
  </si>
  <si>
    <t>hipótese nula</t>
  </si>
  <si>
    <t>hipótese alternativa</t>
  </si>
  <si>
    <t>coeficiente regressor</t>
  </si>
  <si>
    <t>Padronizado</t>
  </si>
  <si>
    <t>Nível máximo de significância para a rejeição da hipótese nula do coeficiente regressor</t>
  </si>
  <si>
    <t>Ponto t calculado
(em módulo)</t>
  </si>
  <si>
    <t>A representação gráfica do teste pode ser visualizada ao lado: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</si>
  <si>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</si>
  <si>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Conclusão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</si>
  <si>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</si>
  <si>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</si>
  <si>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</si>
  <si>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</si>
  <si>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Elementos da diagonal principal da matriz de projeção</t>
  </si>
  <si>
    <t>NASSER JÚNIOR, Radegas. Avaliação de bens: princípios básicos e aplicações. São Paulo: Editora Leud, 2019.</t>
  </si>
  <si>
    <t>Verificação de homoscedasticidade (A.2.1.3, NBR 14653-2:2011. Avaliação de bens. Parte 2: Imóveis urbanos): teste de Koenker-Bassett</t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</si>
  <si>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 Portanto, a análise de autocorrelação somente é necessária em se tratando de séries temporais.
Essa não é a situação da presente avaliação; portanto rejeita-se a hipótese de autocorrelação.</t>
  </si>
  <si>
    <t>Soma dos quadrados</t>
  </si>
  <si>
    <t>Quadrados médios</t>
  </si>
  <si>
    <t>Estatística F</t>
  </si>
  <si>
    <t>LAPPONI, Juan Carlos. Estatística usando Excel. 4. ed. revista e atualizada.  Rio de Janeiro: Elsevier, 2005.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</si>
  <si>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</si>
  <si>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Tamanho mínimo da amostra</t>
  </si>
  <si>
    <t>VARIÁVEIS INCLUÍDAS NO MODELO DE REGRESSÃO LINEAR MÚLTIPLA</t>
  </si>
  <si>
    <t>RESUMO DOS RESULTADOS</t>
  </si>
  <si>
    <t>PRESSUPOSTO DE VALIDADE</t>
  </si>
  <si>
    <t>ATINGIDO</t>
  </si>
  <si>
    <t>CONCLUSÃO</t>
  </si>
  <si>
    <t>Grau de precisão alcançado</t>
  </si>
  <si>
    <t>A partir da análise do gráfico acima, não se verifica padrão de dispersão dos resíduos contra os valores ajustados. Portanto, rejeita-se a hipótese de heteroscedasticidade, afirmando-se, por consequência que os resíduos são homoscedásticos.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</si>
  <si>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</si>
  <si>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</si>
  <si>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</si>
  <si>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</si>
  <si>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</si>
  <si>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</si>
  <si>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</si>
  <si>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</si>
  <si>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</si>
  <si>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</si>
  <si>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</si>
  <si>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</si>
  <si>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</si>
  <si>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</si>
  <si>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</si>
  <si>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</si>
  <si>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</si>
  <si>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</si>
  <si>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</si>
  <si>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</si>
  <si>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</si>
  <si>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</si>
  <si>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</si>
  <si>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</si>
  <si>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</si>
  <si>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</si>
  <si>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</si>
  <si>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</si>
  <si>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</si>
  <si>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</si>
  <si>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</si>
  <si>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</si>
  <si>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</si>
  <si>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</si>
  <si>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</si>
  <si>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</si>
  <si>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</si>
  <si>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</si>
  <si>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</si>
  <si>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</si>
  <si>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</si>
  <si>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</si>
  <si>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</si>
  <si>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</si>
  <si>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</si>
  <si>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</si>
  <si>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</si>
  <si>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</si>
  <si>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</si>
  <si>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</si>
  <si>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</si>
  <si>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</si>
  <si>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</si>
  <si>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</si>
  <si>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</si>
  <si>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</si>
  <si>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</si>
  <si>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</si>
  <si>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</si>
  <si>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</si>
  <si>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</si>
  <si>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</si>
  <si>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</si>
  <si>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</si>
  <si>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</si>
  <si>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</si>
  <si>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</si>
  <si>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</si>
  <si>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</si>
  <si>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</si>
  <si>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</si>
  <si>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</si>
  <si>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</si>
  <si>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</si>
  <si>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</si>
  <si>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</si>
  <si>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</si>
  <si>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</si>
  <si>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</si>
  <si>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</si>
  <si>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</si>
  <si>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</si>
  <si>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</si>
  <si>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</si>
  <si>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</si>
  <si>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</si>
  <si>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</si>
  <si>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</si>
  <si>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</si>
  <si>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</si>
  <si>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</si>
  <si>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</si>
  <si>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</si>
  <si>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</si>
  <si>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</si>
  <si>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</si>
  <si>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</si>
  <si>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</si>
  <si>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</si>
  <si>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</si>
  <si>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</si>
  <si>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</si>
  <si>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</si>
  <si>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</si>
  <si>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</si>
  <si>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</si>
  <si>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</si>
  <si>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</si>
  <si>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</si>
  <si>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</si>
  <si>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</si>
  <si>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</si>
  <si>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</si>
  <si>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</si>
  <si>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</si>
  <si>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</si>
  <si>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</si>
  <si>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</si>
  <si>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</si>
  <si>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</si>
  <si>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</si>
  <si>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</si>
  <si>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</si>
  <si>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</si>
  <si>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</si>
  <si>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</si>
  <si>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</si>
  <si>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</si>
  <si>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</si>
  <si>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</si>
  <si>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</si>
  <si>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</si>
  <si>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</si>
  <si>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</si>
  <si>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</si>
  <si>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</si>
  <si>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</si>
  <si>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</si>
  <si>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</si>
  <si>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</si>
  <si>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</si>
  <si>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</si>
  <si>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</si>
  <si>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</si>
  <si>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</si>
  <si>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</si>
  <si>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</si>
  <si>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</si>
  <si>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</si>
  <si>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</si>
  <si>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</si>
  <si>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CHARNET, Reinaldo; FREIRE, Clarice Azevedo de Luna; CHARNET, Eugênia M. Reginato; BONVINO, Heloísa.  Análise de modelos de regressão linear: com aplicações. 2. ed. Campinas,SP: Editora da Unicamp, 2008.</t>
  </si>
  <si>
    <t>2.8 - Áreas do imóvel, lote, ou gleba</t>
  </si>
  <si>
    <t>2.10 - Informações relativas ao condomínio, se for o caso</t>
  </si>
  <si>
    <t>Cartório de Registro de Imóveis:</t>
  </si>
  <si>
    <t>Distância de Mahalanobis</t>
  </si>
  <si>
    <t>alfa</t>
  </si>
  <si>
    <t>limite (cauda direita)</t>
  </si>
  <si>
    <t>Ponto</t>
  </si>
  <si>
    <t>Distribuição acumulada</t>
  </si>
  <si>
    <t>Primeira significância</t>
  </si>
  <si>
    <t>Segunda significância</t>
  </si>
  <si>
    <t>Região de rejeição da hipótese alternativa</t>
  </si>
  <si>
    <t>Região de aceitação da hipótese alternativa</t>
  </si>
  <si>
    <t>Estatistica F</t>
  </si>
  <si>
    <t>Ponto percentual alcançado</t>
  </si>
  <si>
    <t>Resultado do teste de Mahalanobis a um nível de significância de 10% (dez por cento)</t>
  </si>
  <si>
    <t>Resíduo studentizado</t>
  </si>
  <si>
    <t>Resíduo relativo</t>
  </si>
  <si>
    <t>Resíduos padronizados
[-2;+2]</t>
  </si>
  <si>
    <t>Distância de Cook</t>
  </si>
  <si>
    <t>Nível de significância máximo para a rejeição da hipótese nula do modelo</t>
  </si>
  <si>
    <t>Não foi detectada correlação perfeita entre as variáveis independentes. E, ainda, o modelo segue os padrões estruturais verificados no mercado; portanto a existência de multicolinearidade parcial não invalida o modelo (A.2.1.5.4 da NBR 14653-2:2011. Avaliação de bens. Parte 2: Imóveis urbanos).</t>
  </si>
  <si>
    <t>Nível de significância do modelo</t>
  </si>
  <si>
    <t>Ponto percentual crítico</t>
  </si>
  <si>
    <t>Atributos do bem avaliando</t>
  </si>
  <si>
    <t>a estimativa será alterada em:</t>
  </si>
  <si>
    <t>declive maior que10%</t>
  </si>
  <si>
    <t>TRIBUNAL REGIONAL DO TRABALHO DA 15ª REGIÃO</t>
  </si>
  <si>
    <t>VARA DO TRABALHO DE BEBEDOURO-SP</t>
  </si>
  <si>
    <t>F) Informações adicionais relevantes:</t>
  </si>
  <si>
    <t>Influência de cada elemento sobre os resultados da regressão</t>
  </si>
  <si>
    <t>Conclusão:</t>
  </si>
  <si>
    <t>Tamanho da amostra (n)</t>
  </si>
  <si>
    <t>Variáveis do modelo (k)</t>
  </si>
  <si>
    <t>ANÁLISE DE PONTOS ATÍPICOS: "OUTLIERS" - PONTOS INFLUENCIANTES - DISTÂNCIA DOS ELEMENTOS ATÉ O CENTRO DA NUVEM DE DADOS</t>
  </si>
  <si>
    <t>Atributo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</si>
  <si>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</si>
  <si>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</si>
  <si>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</si>
  <si>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</si>
  <si>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</si>
  <si>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= 0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</si>
  <si>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&gt; 0</t>
    </r>
  </si>
  <si>
    <r>
      <t>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</si>
  <si>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</si>
  <si>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</si>
  <si>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</si>
  <si>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</si>
  <si>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</si>
  <si>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</si>
  <si>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</si>
  <si>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</si>
  <si>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r>
      <t>x</t>
    </r>
    <r>
      <rPr>
        <vertAlign val="subscript"/>
        <sz val="11"/>
        <rFont val="Aptos"/>
        <family val="2"/>
      </rPr>
      <t>4</t>
    </r>
  </si>
  <si>
    <r>
      <t>x</t>
    </r>
    <r>
      <rPr>
        <vertAlign val="subscript"/>
        <sz val="11"/>
        <rFont val="Aptos"/>
        <family val="2"/>
      </rPr>
      <t>5</t>
    </r>
  </si>
  <si>
    <r>
      <t>x</t>
    </r>
    <r>
      <rPr>
        <vertAlign val="subscript"/>
        <sz val="11"/>
        <rFont val="Aptos"/>
        <family val="2"/>
      </rPr>
      <t>6</t>
    </r>
  </si>
  <si>
    <r>
      <t>x</t>
    </r>
    <r>
      <rPr>
        <vertAlign val="subscript"/>
        <sz val="11"/>
        <rFont val="Aptos"/>
        <family val="2"/>
      </rPr>
      <t>7</t>
    </r>
  </si>
  <si>
    <t>Laudo de vistoria elaborado pelo Prof. Vagner Sebastião Sperone, Oficial de Justiça do Tribunal de Justiça do Estado de São Paulo.</t>
  </si>
  <si>
    <t>Soma dos resíduos elevados ao quadrado SQR (não explicados):</t>
  </si>
  <si>
    <t>Soma total dos resíduos elevados ao quadrado (SQT = SQE + SQR)</t>
  </si>
  <si>
    <t>Resíduo padronizado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</si>
  <si>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</si>
  <si>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¹ Foram utilizados os nomes e as abreviações recomendados por Wooldrige (2022, p. 39).</t>
  </si>
  <si>
    <t>² Os resíduos padronizados apresentados pelo Microsoft Excel® estão ajustados aos graus de liberdade.</t>
  </si>
  <si>
    <t>Resíduo padronizado ajustado aos graus de liberdade²</t>
  </si>
  <si>
    <t>DIAGONAL</t>
  </si>
  <si>
    <t>MAHALANOBIS</t>
  </si>
  <si>
    <t>COOK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</si>
  <si>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1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</si>
  <si>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2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</si>
  <si>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3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</si>
  <si>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4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</si>
  <si>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5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</si>
  <si>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6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</si>
  <si>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7</t>
    </r>
  </si>
  <si>
    <t>Em relação às variáveis independentes dicotômicas, não se admite nem extrapolação nem intrapolação.
Item A.5, NBR 14653-2:2011. Avaliação de bens. Parte 2: Imóveis urbanos</t>
  </si>
  <si>
    <t>Explicação sobre o modelo adotado para se fazer a estimativa: a equação da regressão informa que, a cada alteração em uma unidade na variável independente:</t>
  </si>
  <si>
    <t>Área</t>
  </si>
  <si>
    <t>Distância a vias de escoamento da produção</t>
  </si>
  <si>
    <t>Distância ao centro consumidor</t>
  </si>
  <si>
    <t>Tipo de solo</t>
  </si>
  <si>
    <t>Quantidade de água</t>
  </si>
  <si>
    <t>Localização</t>
  </si>
  <si>
    <t>Nível dos acessos à propriedade</t>
  </si>
  <si>
    <t>Preço no mercado
Valor unitário (R$/hectare)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</si>
  <si>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8</t>
    </r>
  </si>
  <si>
    <r>
      <t>x</t>
    </r>
    <r>
      <rPr>
        <vertAlign val="subscript"/>
        <sz val="11"/>
        <rFont val="Aptos"/>
        <family val="2"/>
      </rPr>
      <t>8</t>
    </r>
  </si>
  <si>
    <t>AREA</t>
  </si>
  <si>
    <t>TSOLO</t>
  </si>
  <si>
    <t>QUANTAGUA</t>
  </si>
  <si>
    <t>LOCAL</t>
  </si>
  <si>
    <t>NACESSO</t>
  </si>
  <si>
    <t>DISTROD</t>
  </si>
  <si>
    <t>DISTCONSUM</t>
  </si>
  <si>
    <t>Valor unitário (R$/hectare)</t>
  </si>
  <si>
    <t>TOPOGRAFIA</t>
  </si>
  <si>
    <r>
      <t>Distribuição Χ</t>
    </r>
    <r>
      <rPr>
        <b/>
        <sz val="7.7"/>
        <rFont val="Aptos"/>
        <family val="2"/>
      </rPr>
      <t xml:space="preserve">²
</t>
    </r>
    <r>
      <rPr>
        <b/>
        <sz val="11"/>
        <rFont val="Aptos"/>
        <family val="2"/>
      </rPr>
      <t>(cauda direita)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</si>
</sst>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R$&quot;\ * #,##0.00_-;\-&quot;R$&quot;\ * #,##0.00_-;_-&quot;R$&quot;\ 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#,##0.0000000000000_ ;\-#,##0.0000000000000\ "/>
    <numFmt numFmtId="170" formatCode="0.000%"/>
    <numFmt numFmtId="171" formatCode="0.0000%"/>
    <numFmt numFmtId="172" formatCode="#,##0.0000_ ;\-#,##0.0000\ "/>
    <numFmt numFmtId="173" formatCode="#,##0.00000_ ;\-#,##0.00000\ "/>
    <numFmt numFmtId="174" formatCode="0.000000%"/>
    <numFmt numFmtId="175" formatCode="#,##0.000000000000_ ;\-#,##0.000000000000\ "/>
  </numFmts>
  <fonts count="20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8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vertAlign val="subscript"/>
      <sz val="11"/>
      <name val="Aptos Display"/>
      <family val="2"/>
    </font>
    <font>
      <sz val="11"/>
      <name val="Arial Nova"/>
      <family val="2"/>
    </font>
    <font>
      <b/>
      <sz val="7.7"/>
      <name val="Aptos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9"/>
      <color theme="0"/>
      <name val="Aptos"/>
      <family val="2"/>
    </font>
    <font>
      <sz val="12"/>
      <color theme="0"/>
      <name val="Aptos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75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71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 wrapText="1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9" fontId="2" fillId="0" borderId="0" xfId="1" applyFont="1" applyBorder="1" applyAlignment="1" applyProtection="1">
      <alignment horizontal="center" vertical="center" wrapText="1"/>
      <protection hidden="1"/>
    </xf>
    <xf numFmtId="170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9" fontId="2" fillId="0" borderId="2" xfId="1" applyFont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 applyProtection="1"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4" fontId="2" fillId="2" borderId="0" xfId="0" applyFont="1" applyFill="1" applyProtection="1">
      <protection hidden="1"/>
    </xf>
    <xf numFmtId="165" fontId="6" fillId="0" borderId="0" xfId="0" applyNumberFormat="1" applyFont="1" applyAlignment="1" applyProtection="1">
      <alignment vertical="center"/>
      <protection hidden="1"/>
    </xf>
    <xf numFmtId="164" fontId="9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0" fillId="0" borderId="0" xfId="0" applyAlignment="1">
      <alignment horizontal="left" vertical="center"/>
    </xf>
    <xf numFmtId="164" fontId="10" fillId="0" borderId="0" xfId="0" applyFont="1" applyAlignment="1">
      <alignment horizontal="center" vertical="center"/>
    </xf>
    <xf numFmtId="164" fontId="0" fillId="0" borderId="8" xfId="0" applyBorder="1"/>
    <xf numFmtId="164" fontId="0" fillId="0" borderId="13" xfId="0" applyBorder="1"/>
    <xf numFmtId="164" fontId="0" fillId="0" borderId="2" xfId="0" applyBorder="1"/>
    <xf numFmtId="164" fontId="0" fillId="0" borderId="14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4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6" xfId="0" applyFont="1" applyBorder="1" applyAlignment="1">
      <alignment vertical="center"/>
    </xf>
    <xf numFmtId="164" fontId="2" fillId="0" borderId="14" xfId="0" applyFont="1" applyBorder="1" applyAlignment="1">
      <alignment vertical="center"/>
    </xf>
    <xf numFmtId="164" fontId="0" fillId="0" borderId="8" xfId="0" applyBorder="1" applyAlignment="1">
      <alignment vertical="center"/>
    </xf>
    <xf numFmtId="164" fontId="2" fillId="0" borderId="8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4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0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8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4" fontId="0" fillId="0" borderId="21" xfId="0" applyBorder="1" applyAlignment="1">
      <alignment vertical="center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4" fontId="0" fillId="0" borderId="27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8" xfId="0" applyBorder="1" applyAlignment="1">
      <alignment horizontal="left" vertical="center"/>
    </xf>
    <xf numFmtId="172" fontId="2" fillId="0" borderId="0" xfId="0" applyNumberFormat="1" applyFont="1" applyAlignment="1" applyProtection="1">
      <alignment vertical="center"/>
      <protection hidden="1"/>
    </xf>
    <xf numFmtId="172" fontId="2" fillId="0" borderId="1" xfId="0" applyNumberFormat="1" applyFont="1" applyBorder="1" applyAlignment="1" applyProtection="1">
      <alignment vertical="center"/>
      <protection hidden="1"/>
    </xf>
    <xf numFmtId="172" fontId="6" fillId="0" borderId="1" xfId="0" applyNumberFormat="1" applyFont="1" applyBorder="1" applyAlignment="1" applyProtection="1">
      <alignment vertical="center"/>
      <protection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right" vertical="center" indent="2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Border="1" applyAlignment="1" applyProtection="1">
      <alignment horizontal="right" vertical="center" indent="2"/>
      <protection hidden="1"/>
    </xf>
    <xf numFmtId="167" fontId="2" fillId="0" borderId="1" xfId="0" applyNumberFormat="1" applyFont="1" applyBorder="1" applyAlignment="1" applyProtection="1">
      <alignment horizontal="right" vertical="center" indent="2"/>
      <protection hidden="1"/>
    </xf>
    <xf numFmtId="174" fontId="2" fillId="0" borderId="2" xfId="1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locked="0"/>
    </xf>
    <xf numFmtId="10" fontId="2" fillId="0" borderId="1" xfId="1" applyNumberFormat="1" applyFont="1" applyBorder="1" applyAlignment="1" applyProtection="1">
      <alignment horizontal="right" vertical="center" indent="2"/>
      <protection hidden="1"/>
    </xf>
    <xf numFmtId="165" fontId="3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locked="0"/>
    </xf>
    <xf numFmtId="166" fontId="2" fillId="0" borderId="0" xfId="0" applyNumberFormat="1" applyFont="1" applyAlignment="1" applyProtection="1">
      <alignment horizontal="right" vertical="center" indent="2"/>
      <protection hidden="1"/>
    </xf>
    <xf numFmtId="9" fontId="2" fillId="0" borderId="0" xfId="1" applyFont="1" applyAlignment="1" applyProtection="1">
      <alignment horizontal="right" vertical="center" indent="2"/>
      <protection hidden="1"/>
    </xf>
    <xf numFmtId="10" fontId="2" fillId="0" borderId="2" xfId="1" applyNumberFormat="1" applyFont="1" applyFill="1" applyBorder="1" applyAlignment="1" applyProtection="1">
      <alignment horizontal="right" vertical="center" indent="2"/>
      <protection hidden="1"/>
    </xf>
    <xf numFmtId="165" fontId="2" fillId="0" borderId="3" xfId="0" applyNumberFormat="1" applyFont="1" applyBorder="1" applyAlignment="1" applyProtection="1">
      <alignment horizontal="right" vertical="center" indent="2"/>
      <protection hidden="1"/>
    </xf>
    <xf numFmtId="173" fontId="2" fillId="0" borderId="0" xfId="0" applyNumberFormat="1" applyFont="1" applyAlignment="1" applyProtection="1">
      <alignment horizontal="right" vertical="center" indent="2"/>
      <protection hidden="1"/>
    </xf>
    <xf numFmtId="10" fontId="2" fillId="0" borderId="0" xfId="1" applyNumberFormat="1" applyFont="1" applyFill="1" applyAlignment="1" applyProtection="1">
      <alignment horizontal="right" vertical="center" indent="2"/>
      <protection hidden="1"/>
    </xf>
    <xf numFmtId="173" fontId="2" fillId="0" borderId="1" xfId="0" applyNumberFormat="1" applyFont="1" applyBorder="1" applyAlignment="1" applyProtection="1">
      <alignment horizontal="right" vertical="center" indent="2"/>
      <protection hidden="1"/>
    </xf>
    <xf numFmtId="10" fontId="2" fillId="0" borderId="1" xfId="1" applyNumberFormat="1" applyFont="1" applyFill="1" applyBorder="1" applyAlignment="1" applyProtection="1">
      <alignment horizontal="right" vertical="center" indent="2"/>
      <protection hidden="1"/>
    </xf>
    <xf numFmtId="168" fontId="2" fillId="0" borderId="1" xfId="0" applyNumberFormat="1" applyFont="1" applyBorder="1" applyAlignment="1" applyProtection="1">
      <alignment horizontal="right" vertical="center" indent="2"/>
      <protection hidden="1"/>
    </xf>
    <xf numFmtId="175" fontId="2" fillId="0" borderId="1" xfId="0" applyNumberFormat="1" applyFont="1" applyBorder="1" applyAlignment="1" applyProtection="1">
      <alignment horizontal="right" vertical="center" indent="2"/>
      <protection hidden="1"/>
    </xf>
    <xf numFmtId="167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7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4" fontId="2" fillId="2" borderId="0" xfId="0" applyFont="1" applyFill="1" applyAlignment="1" applyProtection="1">
      <alignment horizontal="right" indent="2"/>
      <protection hidden="1"/>
    </xf>
    <xf numFmtId="164" fontId="2" fillId="0" borderId="0" xfId="0" applyFont="1" applyAlignment="1" applyProtection="1">
      <alignment horizontal="right" indent="2"/>
      <protection hidden="1"/>
    </xf>
    <xf numFmtId="10" fontId="2" fillId="0" borderId="0" xfId="1" applyNumberFormat="1" applyFont="1" applyAlignment="1" applyProtection="1">
      <alignment horizontal="right" vertical="center" indent="2"/>
      <protection hidden="1"/>
    </xf>
    <xf numFmtId="165" fontId="2" fillId="0" borderId="2" xfId="2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locked="0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right" vertical="center" indent="1"/>
      <protection hidden="1"/>
    </xf>
    <xf numFmtId="165" fontId="2" fillId="0" borderId="2" xfId="0" applyNumberFormat="1" applyFont="1" applyBorder="1" applyAlignment="1" applyProtection="1">
      <alignment horizontal="left" vertical="center" indent="1"/>
      <protection hidden="1"/>
    </xf>
    <xf numFmtId="166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 wrapText="1"/>
      <protection hidden="1"/>
    </xf>
    <xf numFmtId="168" fontId="2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Border="1" applyAlignment="1" applyProtection="1">
      <alignment horizontal="right" vertical="center" indent="2"/>
      <protection hidden="1"/>
    </xf>
    <xf numFmtId="168" fontId="2" fillId="0" borderId="0" xfId="0" applyNumberFormat="1" applyFont="1" applyAlignment="1" applyProtection="1">
      <alignment horizontal="right" vertical="center" indent="2"/>
      <protection hidden="1"/>
    </xf>
    <xf numFmtId="175" fontId="2" fillId="0" borderId="0" xfId="0" applyNumberFormat="1" applyFont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locked="0"/>
    </xf>
    <xf numFmtId="164" fontId="2" fillId="7" borderId="8" xfId="0" applyFont="1" applyFill="1" applyBorder="1" applyProtection="1">
      <protection hidden="1"/>
    </xf>
    <xf numFmtId="164" fontId="2" fillId="7" borderId="8" xfId="0" applyFont="1" applyFill="1" applyBorder="1" applyAlignment="1" applyProtection="1">
      <alignment horizontal="right" indent="2"/>
      <protection hidden="1"/>
    </xf>
    <xf numFmtId="164" fontId="2" fillId="0" borderId="0" xfId="0" applyFont="1" applyAlignment="1" applyProtection="1">
      <alignment horizontal="justify" vertical="center"/>
      <protection hidden="1"/>
    </xf>
    <xf numFmtId="164" fontId="13" fillId="0" borderId="0" xfId="0" applyFont="1" applyAlignment="1" applyProtection="1">
      <alignment horizontal="justify" vertical="center"/>
      <protection hidden="1"/>
    </xf>
    <xf numFmtId="164" fontId="2" fillId="0" borderId="0" xfId="0" applyFont="1" applyAlignment="1" applyProtection="1">
      <alignment horizontal="justify" vertical="center" wrapText="1"/>
      <protection hidden="1"/>
    </xf>
    <xf numFmtId="164" fontId="13" fillId="0" borderId="0" xfId="0" applyFont="1" applyAlignment="1" applyProtection="1">
      <alignment horizontal="justify" vertical="center" wrapText="1"/>
      <protection hidden="1"/>
    </xf>
    <xf numFmtId="10" fontId="2" fillId="0" borderId="1" xfId="1" applyNumberFormat="1" applyFont="1" applyFill="1" applyBorder="1" applyAlignment="1" applyProtection="1">
      <alignment vertical="center"/>
      <protection hidden="1"/>
    </xf>
    <xf numFmtId="169" fontId="2" fillId="0" borderId="0" xfId="0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vertical="center" wrapText="1"/>
      <protection hidden="1"/>
    </xf>
    <xf numFmtId="165" fontId="16" fillId="0" borderId="0" xfId="0" applyNumberFormat="1" applyFont="1" applyAlignment="1" applyProtection="1">
      <alignment horizontal="center" vertical="center"/>
      <protection hidden="1"/>
    </xf>
    <xf numFmtId="165" fontId="15" fillId="0" borderId="0" xfId="0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horizontal="right" vertical="center"/>
      <protection hidden="1"/>
    </xf>
    <xf numFmtId="165" fontId="18" fillId="0" borderId="0" xfId="0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horizontal="center" vertical="center" wrapText="1"/>
      <protection hidden="1"/>
    </xf>
    <xf numFmtId="165" fontId="19" fillId="0" borderId="0" xfId="0" applyNumberFormat="1" applyFont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center" vertical="center"/>
      <protection hidden="1"/>
    </xf>
    <xf numFmtId="165" fontId="16" fillId="0" borderId="0" xfId="0" applyNumberFormat="1" applyFont="1" applyAlignment="1" applyProtection="1">
      <alignment horizontal="justify" vertical="center"/>
      <protection hidden="1"/>
    </xf>
    <xf numFmtId="165" fontId="17" fillId="0" borderId="0" xfId="0" applyNumberFormat="1" applyFont="1" applyAlignment="1" applyProtection="1">
      <alignment horizontal="justify" vertical="center"/>
      <protection hidden="1"/>
    </xf>
    <xf numFmtId="165" fontId="16" fillId="0" borderId="0" xfId="0" applyNumberFormat="1" applyFont="1" applyAlignment="1" applyProtection="1">
      <alignment horizontal="justify" vertical="center" wrapText="1"/>
      <protection hidden="1"/>
    </xf>
    <xf numFmtId="165" fontId="16" fillId="0" borderId="0" xfId="0" applyNumberFormat="1" applyFont="1" applyAlignment="1" applyProtection="1">
      <alignment horizontal="right" vertical="center" wrapText="1"/>
      <protection hidden="1"/>
    </xf>
    <xf numFmtId="165" fontId="17" fillId="0" borderId="0" xfId="0" applyNumberFormat="1" applyFont="1" applyAlignment="1" applyProtection="1">
      <alignment horizontal="justify" vertical="center" wrapText="1"/>
      <protection hidden="1"/>
    </xf>
    <xf numFmtId="165" fontId="16" fillId="0" borderId="0" xfId="1" applyNumberFormat="1" applyFont="1" applyAlignment="1" applyProtection="1">
      <alignment vertical="center"/>
      <protection hidden="1"/>
    </xf>
    <xf numFmtId="165" fontId="16" fillId="0" borderId="0" xfId="1" applyNumberFormat="1" applyFont="1" applyFill="1" applyBorder="1" applyAlignment="1" applyProtection="1">
      <alignment vertical="center"/>
      <protection hidden="1"/>
    </xf>
    <xf numFmtId="165" fontId="17" fillId="0" borderId="0" xfId="0" applyNumberFormat="1" applyFont="1" applyAlignment="1" applyProtection="1">
      <alignment horizontal="right" vertical="center"/>
      <protection hidden="1"/>
    </xf>
    <xf numFmtId="165" fontId="16" fillId="0" borderId="0" xfId="1" applyNumberFormat="1" applyFont="1" applyFill="1" applyAlignment="1" applyProtection="1">
      <alignment vertical="center"/>
      <protection hidden="1"/>
    </xf>
    <xf numFmtId="165" fontId="17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6" fillId="0" borderId="3" xfId="0" applyNumberFormat="1" applyFont="1" applyBorder="1" applyAlignment="1" applyProtection="1">
      <alignment horizontal="center" vertical="center" wrapText="1"/>
      <protection hidden="1"/>
    </xf>
    <xf numFmtId="165" fontId="6" fillId="0" borderId="2" xfId="0" applyNumberFormat="1" applyFont="1" applyBorder="1" applyAlignment="1" applyProtection="1">
      <alignment horizontal="center" vertical="center" wrapText="1"/>
      <protection hidden="1"/>
    </xf>
    <xf numFmtId="165" fontId="6" fillId="0" borderId="3" xfId="0" applyNumberFormat="1" applyFont="1" applyBorder="1" applyAlignment="1" applyProtection="1">
      <alignment horizontal="justify" vertical="center" wrapText="1"/>
      <protection hidden="1"/>
    </xf>
    <xf numFmtId="165" fontId="6" fillId="0" borderId="2" xfId="0" applyNumberFormat="1" applyFont="1" applyBorder="1" applyAlignment="1" applyProtection="1">
      <alignment horizontal="justify" vertical="center" wrapText="1"/>
      <protection hidden="1"/>
    </xf>
    <xf numFmtId="10" fontId="6" fillId="0" borderId="3" xfId="1" applyNumberFormat="1" applyFont="1" applyBorder="1" applyAlignment="1" applyProtection="1">
      <alignment horizontal="center" vertical="center" wrapText="1"/>
      <protection hidden="1"/>
    </xf>
    <xf numFmtId="10" fontId="6" fillId="0" borderId="2" xfId="1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2" fillId="2" borderId="0" xfId="0" applyNumberFormat="1" applyFont="1" applyFill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4" fontId="2" fillId="0" borderId="2" xfId="0" applyFont="1" applyBorder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2" fillId="2" borderId="1" xfId="0" applyNumberFormat="1" applyFont="1" applyFill="1" applyBorder="1" applyAlignment="1" applyProtection="1">
      <alignment horizontal="left" vertical="center"/>
      <protection hidden="1"/>
    </xf>
    <xf numFmtId="165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72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3" fillId="0" borderId="5" xfId="0" applyNumberFormat="1" applyFont="1" applyBorder="1" applyAlignment="1" applyProtection="1">
      <alignment horizontal="right" vertical="center" textRotation="90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16" fillId="0" borderId="0" xfId="0" applyNumberFormat="1" applyFont="1" applyAlignment="1" applyProtection="1">
      <alignment vertical="center"/>
      <protection hidden="1"/>
    </xf>
    <xf numFmtId="165" fontId="6" fillId="0" borderId="1" xfId="0" applyNumberFormat="1" applyFont="1" applyBorder="1" applyAlignment="1" applyProtection="1">
      <alignment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6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5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1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15" fillId="0" borderId="0" xfId="0" applyNumberFormat="1" applyFont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Alignment="1" applyProtection="1">
      <alignment horizontal="justify" vertical="center" wrapText="1"/>
      <protection hidden="1"/>
    </xf>
    <xf numFmtId="165" fontId="19" fillId="0" borderId="0" xfId="0" applyNumberFormat="1" applyFont="1" applyAlignment="1" applyProtection="1">
      <alignment vertical="center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70" fontId="2" fillId="0" borderId="0" xfId="0" applyNumberFormat="1" applyFont="1" applyAlignment="1" applyProtection="1">
      <alignment horizontal="justify" vertical="center" wrapText="1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7" fillId="2" borderId="0" xfId="0" applyNumberFormat="1" applyFont="1" applyFill="1" applyAlignment="1" applyProtection="1">
      <alignment horizontal="center" vertical="center" wrapText="1"/>
      <protection hidden="1"/>
    </xf>
    <xf numFmtId="165" fontId="7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4" fontId="0" fillId="0" borderId="9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164" fontId="0" fillId="0" borderId="0" xfId="0" applyAlignment="1" applyProtection="1">
      <alignment vertical="center"/>
      <protection hidden="1"/>
    </xf>
    <xf numFmtId="164" fontId="0" fillId="0" borderId="4" xfId="0" applyBorder="1" applyAlignment="1">
      <alignment vertical="center"/>
    </xf>
    <xf numFmtId="3" fontId="0" fillId="0" borderId="4" xfId="0" applyNumberFormat="1" applyBorder="1" applyAlignment="1">
      <alignment vertical="center"/>
    </xf>
    <xf numFmtId="164" fontId="0" fillId="0" borderId="9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/>
    <xf numFmtId="164" fontId="8" fillId="0" borderId="4" xfId="0" applyFont="1" applyBorder="1"/>
    <xf numFmtId="164" fontId="3" fillId="0" borderId="0" xfId="0" applyFont="1" applyAlignment="1">
      <alignment vertical="center"/>
    </xf>
    <xf numFmtId="164" fontId="9" fillId="0" borderId="0" xfId="0" applyFont="1" applyAlignment="1">
      <alignment horizontal="center" vertical="center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5" fontId="3" fillId="3" borderId="14" xfId="0" applyNumberFormat="1" applyFont="1" applyFill="1" applyBorder="1" applyAlignment="1" applyProtection="1">
      <alignment horizontal="left" vertical="center"/>
      <protection hidden="1"/>
    </xf>
    <xf numFmtId="164" fontId="3" fillId="0" borderId="4" xfId="0" applyFont="1" applyBorder="1" applyAlignment="1">
      <alignment vertical="center" wrapText="1"/>
    </xf>
    <xf numFmtId="164" fontId="8" fillId="0" borderId="9" xfId="0" applyFont="1" applyBorder="1"/>
    <xf numFmtId="164" fontId="8" fillId="0" borderId="1" xfId="0" applyFont="1" applyBorder="1"/>
    <xf numFmtId="164" fontId="8" fillId="0" borderId="15" xfId="0" applyFont="1" applyBorder="1"/>
    <xf numFmtId="164" fontId="3" fillId="0" borderId="9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24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5" xfId="0" applyBorder="1" applyAlignment="1">
      <alignment horizontal="left" vertical="center"/>
    </xf>
    <xf numFmtId="164" fontId="3" fillId="0" borderId="29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3" fillId="0" borderId="26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1" xfId="0" applyFont="1" applyBorder="1" applyAlignment="1">
      <alignment horizontal="center" vertical="center" wrapText="1"/>
    </xf>
    <xf numFmtId="164" fontId="0" fillId="0" borderId="0" xfId="0"/>
    <xf numFmtId="164" fontId="0" fillId="0" borderId="2" xfId="0" applyBorder="1"/>
    <xf numFmtId="164" fontId="2" fillId="0" borderId="0" xfId="0" applyFont="1" applyAlignment="1">
      <alignment vertical="center" wrapText="1"/>
    </xf>
    <xf numFmtId="164" fontId="0" fillId="0" borderId="21" xfId="0" applyBorder="1"/>
    <xf numFmtId="164" fontId="0" fillId="0" borderId="22" xfId="0" applyBorder="1"/>
    <xf numFmtId="164" fontId="0" fillId="0" borderId="23" xfId="0" applyBorder="1"/>
    <xf numFmtId="20" fontId="0" fillId="0" borderId="24" xfId="0" applyNumberFormat="1" applyBorder="1"/>
    <xf numFmtId="20" fontId="0" fillId="0" borderId="19" xfId="0" applyNumberFormat="1" applyBorder="1"/>
    <xf numFmtId="20" fontId="0" fillId="0" borderId="25" xfId="0" applyNumberFormat="1" applyBorder="1"/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</cellXfs>
  <cellStyles count="3">
    <cellStyle name="Moeda" xfId="2" builtinId="4"/>
    <cellStyle name="Normal" xfId="0" builtinId="0" customBuiltin="1"/>
    <cellStyle name="Porcentagem" xfId="1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156082"/>
      <color rgb="FFFFFF99"/>
      <color rgb="FFE6F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Valores observados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120000"/>
            <c:backward val="100000"/>
            <c:dispRSqr val="0"/>
            <c:dispEq val="0"/>
          </c:trendline>
          <c:xVal>
            <c:numRef>
              <c:f>'REGRESSÃO LINEAR MÚLTIPLA'!$B$184:$B$219</c:f>
              <c:numCache>
                <c:formatCode>#,##0.00_ ;\-#,##0.00\ </c:formatCode>
                <c:ptCount val="36"/>
                <c:pt idx="0">
                  <c:v>194094.9588032933</c:v>
                </c:pt>
                <c:pt idx="1">
                  <c:v>192236.70708985958</c:v>
                </c:pt>
                <c:pt idx="2">
                  <c:v>193296.46065546345</c:v>
                </c:pt>
                <c:pt idx="3">
                  <c:v>232620.95095468068</c:v>
                </c:pt>
                <c:pt idx="4">
                  <c:v>236459.28186929168</c:v>
                </c:pt>
                <c:pt idx="5">
                  <c:v>236681.74163438112</c:v>
                </c:pt>
                <c:pt idx="6">
                  <c:v>236165.01236719557</c:v>
                </c:pt>
                <c:pt idx="7">
                  <c:v>237085.11544468394</c:v>
                </c:pt>
                <c:pt idx="8">
                  <c:v>238750.3385322378</c:v>
                </c:pt>
                <c:pt idx="9">
                  <c:v>259904.86249617243</c:v>
                </c:pt>
                <c:pt idx="10">
                  <c:v>260789.66253204574</c:v>
                </c:pt>
                <c:pt idx="11">
                  <c:v>262914.9076206513</c:v>
                </c:pt>
                <c:pt idx="12">
                  <c:v>362390.74312463822</c:v>
                </c:pt>
                <c:pt idx="13">
                  <c:v>387369.49896946654</c:v>
                </c:pt>
                <c:pt idx="14">
                  <c:v>384556.66693831643</c:v>
                </c:pt>
                <c:pt idx="15">
                  <c:v>417827.20645143033</c:v>
                </c:pt>
                <c:pt idx="16">
                  <c:v>419899.07340227143</c:v>
                </c:pt>
                <c:pt idx="17">
                  <c:v>420718.1581616287</c:v>
                </c:pt>
                <c:pt idx="18">
                  <c:v>421124.83156260842</c:v>
                </c:pt>
                <c:pt idx="19">
                  <c:v>430002.25034020218</c:v>
                </c:pt>
                <c:pt idx="20">
                  <c:v>436953.9631924085</c:v>
                </c:pt>
                <c:pt idx="21">
                  <c:v>438248.20447086508</c:v>
                </c:pt>
                <c:pt idx="22">
                  <c:v>436657.71874348167</c:v>
                </c:pt>
                <c:pt idx="23">
                  <c:v>438738.62324239744</c:v>
                </c:pt>
                <c:pt idx="24">
                  <c:v>443671.13377697172</c:v>
                </c:pt>
                <c:pt idx="25">
                  <c:v>447230.65466182225</c:v>
                </c:pt>
                <c:pt idx="26">
                  <c:v>444351.25201507658</c:v>
                </c:pt>
                <c:pt idx="27">
                  <c:v>444259.24170732778</c:v>
                </c:pt>
                <c:pt idx="28">
                  <c:v>447125.65278615127</c:v>
                </c:pt>
                <c:pt idx="29">
                  <c:v>455114.07876129274</c:v>
                </c:pt>
                <c:pt idx="30">
                  <c:v>461816.01211052079</c:v>
                </c:pt>
                <c:pt idx="31">
                  <c:v>482058.18894479913</c:v>
                </c:pt>
                <c:pt idx="32">
                  <c:v>483868.8004778662</c:v>
                </c:pt>
                <c:pt idx="33">
                  <c:v>485394.34353961213</c:v>
                </c:pt>
                <c:pt idx="34">
                  <c:v>502265.54218913405</c:v>
                </c:pt>
                <c:pt idx="35">
                  <c:v>503358.16042963206</c:v>
                </c:pt>
              </c:numCache>
            </c:numRef>
          </c:xVal>
          <c:yVal>
            <c:numRef>
              <c:f>'REGRESSÃO LINEAR MÚLTIPLA'!$J$12:$J$47</c:f>
              <c:numCache>
                <c:formatCode>#,##0.00_ ;\-#,##0.00\ </c:formatCode>
                <c:ptCount val="36"/>
                <c:pt idx="0">
                  <c:v>194000</c:v>
                </c:pt>
                <c:pt idx="1">
                  <c:v>192000</c:v>
                </c:pt>
                <c:pt idx="2">
                  <c:v>193000</c:v>
                </c:pt>
                <c:pt idx="3">
                  <c:v>233000</c:v>
                </c:pt>
                <c:pt idx="4">
                  <c:v>236000</c:v>
                </c:pt>
                <c:pt idx="5">
                  <c:v>237000</c:v>
                </c:pt>
                <c:pt idx="6">
                  <c:v>236000</c:v>
                </c:pt>
                <c:pt idx="7">
                  <c:v>237000</c:v>
                </c:pt>
                <c:pt idx="8">
                  <c:v>239000</c:v>
                </c:pt>
                <c:pt idx="9">
                  <c:v>260000</c:v>
                </c:pt>
                <c:pt idx="10">
                  <c:v>261000</c:v>
                </c:pt>
                <c:pt idx="11">
                  <c:v>263000</c:v>
                </c:pt>
                <c:pt idx="12">
                  <c:v>362000</c:v>
                </c:pt>
                <c:pt idx="13">
                  <c:v>387000</c:v>
                </c:pt>
                <c:pt idx="14">
                  <c:v>385000</c:v>
                </c:pt>
                <c:pt idx="15">
                  <c:v>418000</c:v>
                </c:pt>
                <c:pt idx="16">
                  <c:v>420000</c:v>
                </c:pt>
                <c:pt idx="17">
                  <c:v>421000</c:v>
                </c:pt>
                <c:pt idx="18">
                  <c:v>421000</c:v>
                </c:pt>
                <c:pt idx="19">
                  <c:v>430000</c:v>
                </c:pt>
                <c:pt idx="20">
                  <c:v>437000</c:v>
                </c:pt>
                <c:pt idx="21">
                  <c:v>438000</c:v>
                </c:pt>
                <c:pt idx="22">
                  <c:v>437000</c:v>
                </c:pt>
                <c:pt idx="23">
                  <c:v>439000</c:v>
                </c:pt>
                <c:pt idx="24">
                  <c:v>444000</c:v>
                </c:pt>
                <c:pt idx="25">
                  <c:v>447000</c:v>
                </c:pt>
                <c:pt idx="26">
                  <c:v>445000</c:v>
                </c:pt>
                <c:pt idx="27">
                  <c:v>444000</c:v>
                </c:pt>
                <c:pt idx="28">
                  <c:v>447000</c:v>
                </c:pt>
                <c:pt idx="29">
                  <c:v>455000</c:v>
                </c:pt>
                <c:pt idx="30">
                  <c:v>462000</c:v>
                </c:pt>
                <c:pt idx="31">
                  <c:v>482000</c:v>
                </c:pt>
                <c:pt idx="32">
                  <c:v>484000</c:v>
                </c:pt>
                <c:pt idx="33">
                  <c:v>485000</c:v>
                </c:pt>
                <c:pt idx="34">
                  <c:v>502000</c:v>
                </c:pt>
                <c:pt idx="35">
                  <c:v>503000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E5-4D39-A582-7BFFD46A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Valores previstos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'REGRESSÃO LINEAR MÚLTIPLA'!$B$184:$B$219</c15:sqref>
                        </c15:formulaRef>
                      </c:ext>
                    </c:extLst>
                    <c:numCache>
                      <c:formatCode>#,##0.00_ ;\-#,##0.00\ </c:formatCode>
                      <c:ptCount val="36"/>
                      <c:pt idx="0">
                        <c:v>194094.9588032933</c:v>
                      </c:pt>
                      <c:pt idx="1">
                        <c:v>192236.70708985958</c:v>
                      </c:pt>
                      <c:pt idx="2">
                        <c:v>193296.46065546345</c:v>
                      </c:pt>
                      <c:pt idx="3">
                        <c:v>232620.95095468068</c:v>
                      </c:pt>
                      <c:pt idx="4">
                        <c:v>236459.28186929168</c:v>
                      </c:pt>
                      <c:pt idx="5">
                        <c:v>236681.74163438112</c:v>
                      </c:pt>
                      <c:pt idx="6">
                        <c:v>236165.01236719557</c:v>
                      </c:pt>
                      <c:pt idx="7">
                        <c:v>237085.11544468394</c:v>
                      </c:pt>
                      <c:pt idx="8">
                        <c:v>238750.3385322378</c:v>
                      </c:pt>
                      <c:pt idx="9">
                        <c:v>259904.86249617243</c:v>
                      </c:pt>
                      <c:pt idx="10">
                        <c:v>260789.66253204574</c:v>
                      </c:pt>
                      <c:pt idx="11">
                        <c:v>262914.9076206513</c:v>
                      </c:pt>
                      <c:pt idx="12">
                        <c:v>362390.74312463822</c:v>
                      </c:pt>
                      <c:pt idx="13">
                        <c:v>387369.49896946654</c:v>
                      </c:pt>
                      <c:pt idx="14">
                        <c:v>384556.66693831643</c:v>
                      </c:pt>
                      <c:pt idx="15">
                        <c:v>417827.20645143033</c:v>
                      </c:pt>
                      <c:pt idx="16">
                        <c:v>419899.07340227143</c:v>
                      </c:pt>
                      <c:pt idx="17">
                        <c:v>420718.1581616287</c:v>
                      </c:pt>
                      <c:pt idx="18">
                        <c:v>421124.83156260842</c:v>
                      </c:pt>
                      <c:pt idx="19">
                        <c:v>430002.25034020218</c:v>
                      </c:pt>
                      <c:pt idx="20">
                        <c:v>436953.9631924085</c:v>
                      </c:pt>
                      <c:pt idx="21">
                        <c:v>438248.20447086508</c:v>
                      </c:pt>
                      <c:pt idx="22">
                        <c:v>436657.71874348167</c:v>
                      </c:pt>
                      <c:pt idx="23">
                        <c:v>438738.62324239744</c:v>
                      </c:pt>
                      <c:pt idx="24">
                        <c:v>443671.13377697172</c:v>
                      </c:pt>
                      <c:pt idx="25">
                        <c:v>447230.65466182225</c:v>
                      </c:pt>
                      <c:pt idx="26">
                        <c:v>444351.25201507658</c:v>
                      </c:pt>
                      <c:pt idx="27">
                        <c:v>444259.24170732778</c:v>
                      </c:pt>
                      <c:pt idx="28">
                        <c:v>447125.65278615127</c:v>
                      </c:pt>
                      <c:pt idx="29">
                        <c:v>455114.07876129274</c:v>
                      </c:pt>
                      <c:pt idx="30">
                        <c:v>461816.01211052079</c:v>
                      </c:pt>
                      <c:pt idx="31">
                        <c:v>482058.18894479913</c:v>
                      </c:pt>
                      <c:pt idx="32">
                        <c:v>483868.8004778662</c:v>
                      </c:pt>
                      <c:pt idx="33">
                        <c:v>485394.34353961213</c:v>
                      </c:pt>
                      <c:pt idx="34">
                        <c:v>502265.54218913405</c:v>
                      </c:pt>
                      <c:pt idx="35">
                        <c:v>503358.16042963206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'REGRESSÃO LINEAR MÚLTIPLA'!$B$184:$B$219</c15:sqref>
                        </c15:formulaRef>
                      </c:ext>
                    </c:extLst>
                    <c:numCache>
                      <c:formatCode>#,##0.00_ ;\-#,##0.00\ </c:formatCode>
                      <c:ptCount val="36"/>
                      <c:pt idx="0">
                        <c:v>194094.9588032933</c:v>
                      </c:pt>
                      <c:pt idx="1">
                        <c:v>192236.70708985958</c:v>
                      </c:pt>
                      <c:pt idx="2">
                        <c:v>193296.46065546345</c:v>
                      </c:pt>
                      <c:pt idx="3">
                        <c:v>232620.95095468068</c:v>
                      </c:pt>
                      <c:pt idx="4">
                        <c:v>236459.28186929168</c:v>
                      </c:pt>
                      <c:pt idx="5">
                        <c:v>236681.74163438112</c:v>
                      </c:pt>
                      <c:pt idx="6">
                        <c:v>236165.01236719557</c:v>
                      </c:pt>
                      <c:pt idx="7">
                        <c:v>237085.11544468394</c:v>
                      </c:pt>
                      <c:pt idx="8">
                        <c:v>238750.3385322378</c:v>
                      </c:pt>
                      <c:pt idx="9">
                        <c:v>259904.86249617243</c:v>
                      </c:pt>
                      <c:pt idx="10">
                        <c:v>260789.66253204574</c:v>
                      </c:pt>
                      <c:pt idx="11">
                        <c:v>262914.9076206513</c:v>
                      </c:pt>
                      <c:pt idx="12">
                        <c:v>362390.74312463822</c:v>
                      </c:pt>
                      <c:pt idx="13">
                        <c:v>387369.49896946654</c:v>
                      </c:pt>
                      <c:pt idx="14">
                        <c:v>384556.66693831643</c:v>
                      </c:pt>
                      <c:pt idx="15">
                        <c:v>417827.20645143033</c:v>
                      </c:pt>
                      <c:pt idx="16">
                        <c:v>419899.07340227143</c:v>
                      </c:pt>
                      <c:pt idx="17">
                        <c:v>420718.1581616287</c:v>
                      </c:pt>
                      <c:pt idx="18">
                        <c:v>421124.83156260842</c:v>
                      </c:pt>
                      <c:pt idx="19">
                        <c:v>430002.25034020218</c:v>
                      </c:pt>
                      <c:pt idx="20">
                        <c:v>436953.9631924085</c:v>
                      </c:pt>
                      <c:pt idx="21">
                        <c:v>438248.20447086508</c:v>
                      </c:pt>
                      <c:pt idx="22">
                        <c:v>436657.71874348167</c:v>
                      </c:pt>
                      <c:pt idx="23">
                        <c:v>438738.62324239744</c:v>
                      </c:pt>
                      <c:pt idx="24">
                        <c:v>443671.13377697172</c:v>
                      </c:pt>
                      <c:pt idx="25">
                        <c:v>447230.65466182225</c:v>
                      </c:pt>
                      <c:pt idx="26">
                        <c:v>444351.25201507658</c:v>
                      </c:pt>
                      <c:pt idx="27">
                        <c:v>444259.24170732778</c:v>
                      </c:pt>
                      <c:pt idx="28">
                        <c:v>447125.65278615127</c:v>
                      </c:pt>
                      <c:pt idx="29">
                        <c:v>455114.07876129274</c:v>
                      </c:pt>
                      <c:pt idx="30">
                        <c:v>461816.01211052079</c:v>
                      </c:pt>
                      <c:pt idx="31">
                        <c:v>482058.18894479913</c:v>
                      </c:pt>
                      <c:pt idx="32">
                        <c:v>483868.8004778662</c:v>
                      </c:pt>
                      <c:pt idx="33">
                        <c:v>485394.34353961213</c:v>
                      </c:pt>
                      <c:pt idx="34">
                        <c:v>502265.54218913405</c:v>
                      </c:pt>
                      <c:pt idx="35">
                        <c:v>503358.16042963206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59E5-4D39-A582-7BFFD46AD9E7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MÚLTIPLA'!$B$184:$B$219</c:f>
              <c:numCache>
                <c:formatCode>#,##0.00_ ;\-#,##0.00\ </c:formatCode>
                <c:ptCount val="36"/>
                <c:pt idx="0">
                  <c:v>194094.9588032933</c:v>
                </c:pt>
                <c:pt idx="1">
                  <c:v>192236.70708985958</c:v>
                </c:pt>
                <c:pt idx="2">
                  <c:v>193296.46065546345</c:v>
                </c:pt>
                <c:pt idx="3">
                  <c:v>232620.95095468068</c:v>
                </c:pt>
                <c:pt idx="4">
                  <c:v>236459.28186929168</c:v>
                </c:pt>
                <c:pt idx="5">
                  <c:v>236681.74163438112</c:v>
                </c:pt>
                <c:pt idx="6">
                  <c:v>236165.01236719557</c:v>
                </c:pt>
                <c:pt idx="7">
                  <c:v>237085.11544468394</c:v>
                </c:pt>
                <c:pt idx="8">
                  <c:v>238750.3385322378</c:v>
                </c:pt>
                <c:pt idx="9">
                  <c:v>259904.86249617243</c:v>
                </c:pt>
                <c:pt idx="10">
                  <c:v>260789.66253204574</c:v>
                </c:pt>
                <c:pt idx="11">
                  <c:v>262914.9076206513</c:v>
                </c:pt>
                <c:pt idx="12">
                  <c:v>362390.74312463822</c:v>
                </c:pt>
                <c:pt idx="13">
                  <c:v>387369.49896946654</c:v>
                </c:pt>
                <c:pt idx="14">
                  <c:v>384556.66693831643</c:v>
                </c:pt>
                <c:pt idx="15">
                  <c:v>417827.20645143033</c:v>
                </c:pt>
                <c:pt idx="16">
                  <c:v>419899.07340227143</c:v>
                </c:pt>
                <c:pt idx="17">
                  <c:v>420718.1581616287</c:v>
                </c:pt>
                <c:pt idx="18">
                  <c:v>421124.83156260842</c:v>
                </c:pt>
                <c:pt idx="19">
                  <c:v>430002.25034020218</c:v>
                </c:pt>
                <c:pt idx="20">
                  <c:v>436953.9631924085</c:v>
                </c:pt>
                <c:pt idx="21">
                  <c:v>438248.20447086508</c:v>
                </c:pt>
                <c:pt idx="22">
                  <c:v>436657.71874348167</c:v>
                </c:pt>
                <c:pt idx="23">
                  <c:v>438738.62324239744</c:v>
                </c:pt>
                <c:pt idx="24">
                  <c:v>443671.13377697172</c:v>
                </c:pt>
                <c:pt idx="25">
                  <c:v>447230.65466182225</c:v>
                </c:pt>
                <c:pt idx="26">
                  <c:v>444351.25201507658</c:v>
                </c:pt>
                <c:pt idx="27">
                  <c:v>444259.24170732778</c:v>
                </c:pt>
                <c:pt idx="28">
                  <c:v>447125.65278615127</c:v>
                </c:pt>
                <c:pt idx="29">
                  <c:v>455114.07876129274</c:v>
                </c:pt>
                <c:pt idx="30">
                  <c:v>461816.01211052079</c:v>
                </c:pt>
                <c:pt idx="31">
                  <c:v>482058.18894479913</c:v>
                </c:pt>
                <c:pt idx="32">
                  <c:v>483868.8004778662</c:v>
                </c:pt>
                <c:pt idx="33">
                  <c:v>485394.34353961213</c:v>
                </c:pt>
                <c:pt idx="34">
                  <c:v>502265.54218913405</c:v>
                </c:pt>
                <c:pt idx="35">
                  <c:v>503358.16042963206</c:v>
                </c:pt>
              </c:numCache>
            </c:numRef>
          </c:xVal>
          <c:yVal>
            <c:numRef>
              <c:f>'REGRESSÃO LINEAR MÚLTIPLA'!$B$340:$B$375</c:f>
              <c:numCache>
                <c:formatCode>#,##0.00_ ;\-#,##0.00\ </c:formatCode>
                <c:ptCount val="36"/>
                <c:pt idx="0">
                  <c:v>-94.958803293295205</c:v>
                </c:pt>
                <c:pt idx="1">
                  <c:v>-236.70708985958481</c:v>
                </c:pt>
                <c:pt idx="2">
                  <c:v>-296.46065546345199</c:v>
                </c:pt>
                <c:pt idx="3">
                  <c:v>379.0490453193197</c:v>
                </c:pt>
                <c:pt idx="4">
                  <c:v>-459.28186929167714</c:v>
                </c:pt>
                <c:pt idx="5">
                  <c:v>318.25836561887991</c:v>
                </c:pt>
                <c:pt idx="6">
                  <c:v>-165.01236719556618</c:v>
                </c:pt>
                <c:pt idx="7">
                  <c:v>-85.115444683935493</c:v>
                </c:pt>
                <c:pt idx="8">
                  <c:v>249.6614677621983</c:v>
                </c:pt>
                <c:pt idx="9">
                  <c:v>95.1375038275728</c:v>
                </c:pt>
                <c:pt idx="10">
                  <c:v>210.33746795426123</c:v>
                </c:pt>
                <c:pt idx="11">
                  <c:v>85.092379348701797</c:v>
                </c:pt>
                <c:pt idx="12">
                  <c:v>-390.74312463821843</c:v>
                </c:pt>
                <c:pt idx="13">
                  <c:v>-369.49896946654189</c:v>
                </c:pt>
                <c:pt idx="14">
                  <c:v>443.33306168357376</c:v>
                </c:pt>
                <c:pt idx="15">
                  <c:v>172.79354856966529</c:v>
                </c:pt>
                <c:pt idx="16">
                  <c:v>100.92659772856859</c:v>
                </c:pt>
                <c:pt idx="17">
                  <c:v>281.84183837129967</c:v>
                </c:pt>
                <c:pt idx="18">
                  <c:v>-124.83156260842225</c:v>
                </c:pt>
                <c:pt idx="19">
                  <c:v>-2.250340202182997</c:v>
                </c:pt>
                <c:pt idx="20">
                  <c:v>46.03680759150302</c:v>
                </c:pt>
                <c:pt idx="21">
                  <c:v>-248.2044708650792</c:v>
                </c:pt>
                <c:pt idx="22">
                  <c:v>342.2812565183267</c:v>
                </c:pt>
                <c:pt idx="23">
                  <c:v>261.37675760255661</c:v>
                </c:pt>
                <c:pt idx="24">
                  <c:v>328.86622302827891</c:v>
                </c:pt>
                <c:pt idx="25">
                  <c:v>-230.65466182224918</c:v>
                </c:pt>
                <c:pt idx="26">
                  <c:v>648.74798492342234</c:v>
                </c:pt>
                <c:pt idx="27">
                  <c:v>-259.24170732777566</c:v>
                </c:pt>
                <c:pt idx="28">
                  <c:v>-125.65278615127318</c:v>
                </c:pt>
                <c:pt idx="29">
                  <c:v>-114.07876129273791</c:v>
                </c:pt>
                <c:pt idx="30">
                  <c:v>183.98788947920548</c:v>
                </c:pt>
                <c:pt idx="31">
                  <c:v>-58.188944799127057</c:v>
                </c:pt>
                <c:pt idx="32">
                  <c:v>131.1995221338002</c:v>
                </c:pt>
                <c:pt idx="33">
                  <c:v>-394.34353961213492</c:v>
                </c:pt>
                <c:pt idx="34">
                  <c:v>-265.54218913405202</c:v>
                </c:pt>
                <c:pt idx="35">
                  <c:v>-358.16042963205837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F7-4877-92E7-27DD58F7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ax val="6000"/>
          <c:min val="-6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para</a:t>
            </a:r>
            <a:r>
              <a:rPr lang="pt-BR" sz="1000" b="1" baseline="0"/>
              <a:t> rejeição da hipótese nula do coeficiente regressor</a:t>
            </a:r>
            <a:endParaRPr lang="pt-BR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1267500000000001E-2"/>
          <c:y val="0.10802523148148147"/>
          <c:w val="0.69550040096592602"/>
          <c:h val="0.806372453703703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'REGRESSÃO LINEAR MÚLTIPLA'!$AJ$756</c:f>
              <c:strCache>
                <c:ptCount val="1"/>
                <c:pt idx="0">
                  <c:v>Elementos do gráfico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'REGRESSÃO LINEAR MÚLTIPLA'!$AF$757:$AF$2757</c:f>
              <c:numCache>
                <c:formatCode>#,##0.00_ ;\-#,##0.00\ </c:formatCode>
                <c:ptCount val="2001"/>
                <c:pt idx="0">
                  <c:v>-4</c:v>
                </c:pt>
                <c:pt idx="1">
                  <c:v>-3.996</c:v>
                </c:pt>
                <c:pt idx="2">
                  <c:v>-3.992</c:v>
                </c:pt>
                <c:pt idx="3">
                  <c:v>-3.988</c:v>
                </c:pt>
                <c:pt idx="4">
                  <c:v>-3.984</c:v>
                </c:pt>
                <c:pt idx="5">
                  <c:v>-3.98</c:v>
                </c:pt>
                <c:pt idx="6">
                  <c:v>-3.976</c:v>
                </c:pt>
                <c:pt idx="7">
                  <c:v>-3.972</c:v>
                </c:pt>
                <c:pt idx="8">
                  <c:v>-3.968</c:v>
                </c:pt>
                <c:pt idx="9">
                  <c:v>-3.964</c:v>
                </c:pt>
                <c:pt idx="10">
                  <c:v>-3.96</c:v>
                </c:pt>
                <c:pt idx="11">
                  <c:v>-3.956</c:v>
                </c:pt>
                <c:pt idx="12">
                  <c:v>-3.952</c:v>
                </c:pt>
                <c:pt idx="13">
                  <c:v>-3.948</c:v>
                </c:pt>
                <c:pt idx="14">
                  <c:v>-3.944</c:v>
                </c:pt>
                <c:pt idx="15">
                  <c:v>-3.94</c:v>
                </c:pt>
                <c:pt idx="16">
                  <c:v>-3.9359999999999999</c:v>
                </c:pt>
                <c:pt idx="17">
                  <c:v>-3.9319999999999999</c:v>
                </c:pt>
                <c:pt idx="18">
                  <c:v>-3.9279999999999999</c:v>
                </c:pt>
                <c:pt idx="19">
                  <c:v>-3.9239999999999999</c:v>
                </c:pt>
                <c:pt idx="20">
                  <c:v>-3.92</c:v>
                </c:pt>
                <c:pt idx="21">
                  <c:v>-3.9159999999999999</c:v>
                </c:pt>
                <c:pt idx="22">
                  <c:v>-3.9119999999999999</c:v>
                </c:pt>
                <c:pt idx="23">
                  <c:v>-3.9079999999999999</c:v>
                </c:pt>
                <c:pt idx="24">
                  <c:v>-3.9039999999999999</c:v>
                </c:pt>
                <c:pt idx="25">
                  <c:v>-3.9</c:v>
                </c:pt>
                <c:pt idx="26">
                  <c:v>-3.8959999999999999</c:v>
                </c:pt>
                <c:pt idx="27">
                  <c:v>-3.8919999999999999</c:v>
                </c:pt>
                <c:pt idx="28">
                  <c:v>-3.8879999999999999</c:v>
                </c:pt>
                <c:pt idx="29">
                  <c:v>-3.8839999999999999</c:v>
                </c:pt>
                <c:pt idx="30">
                  <c:v>-3.88</c:v>
                </c:pt>
                <c:pt idx="31">
                  <c:v>-3.8759999999999999</c:v>
                </c:pt>
                <c:pt idx="32">
                  <c:v>-3.8719999999999999</c:v>
                </c:pt>
                <c:pt idx="33">
                  <c:v>-3.8679999999999999</c:v>
                </c:pt>
                <c:pt idx="34">
                  <c:v>-3.8639999999999999</c:v>
                </c:pt>
                <c:pt idx="35">
                  <c:v>-3.86</c:v>
                </c:pt>
                <c:pt idx="36">
                  <c:v>-3.8559999999999999</c:v>
                </c:pt>
                <c:pt idx="37">
                  <c:v>-3.8519999999999999</c:v>
                </c:pt>
                <c:pt idx="38">
                  <c:v>-3.8479999999999999</c:v>
                </c:pt>
                <c:pt idx="39">
                  <c:v>-3.8439999999999999</c:v>
                </c:pt>
                <c:pt idx="40">
                  <c:v>-3.84</c:v>
                </c:pt>
                <c:pt idx="41">
                  <c:v>-3.8359999999999999</c:v>
                </c:pt>
                <c:pt idx="42">
                  <c:v>-3.8319999999999999</c:v>
                </c:pt>
                <c:pt idx="43">
                  <c:v>-3.8279999999999998</c:v>
                </c:pt>
                <c:pt idx="44">
                  <c:v>-3.8239999999999998</c:v>
                </c:pt>
                <c:pt idx="45">
                  <c:v>-3.82</c:v>
                </c:pt>
                <c:pt idx="46">
                  <c:v>-3.8159999999999998</c:v>
                </c:pt>
                <c:pt idx="47">
                  <c:v>-3.8119999999999998</c:v>
                </c:pt>
                <c:pt idx="48">
                  <c:v>-3.8079999999999998</c:v>
                </c:pt>
                <c:pt idx="49">
                  <c:v>-3.8039999999999998</c:v>
                </c:pt>
                <c:pt idx="50">
                  <c:v>-3.8</c:v>
                </c:pt>
                <c:pt idx="51">
                  <c:v>-3.7959999999999998</c:v>
                </c:pt>
                <c:pt idx="52">
                  <c:v>-3.7919999999999998</c:v>
                </c:pt>
                <c:pt idx="53">
                  <c:v>-3.7879999999999998</c:v>
                </c:pt>
                <c:pt idx="54">
                  <c:v>-3.7839999999999998</c:v>
                </c:pt>
                <c:pt idx="55">
                  <c:v>-3.78</c:v>
                </c:pt>
                <c:pt idx="56">
                  <c:v>-3.7759999999999998</c:v>
                </c:pt>
                <c:pt idx="57">
                  <c:v>-3.7719999999999998</c:v>
                </c:pt>
                <c:pt idx="58">
                  <c:v>-3.7679999999999998</c:v>
                </c:pt>
                <c:pt idx="59">
                  <c:v>-3.7639999999999998</c:v>
                </c:pt>
                <c:pt idx="60">
                  <c:v>-3.76</c:v>
                </c:pt>
                <c:pt idx="61">
                  <c:v>-3.7560000000000002</c:v>
                </c:pt>
                <c:pt idx="62">
                  <c:v>-3.7519999999999998</c:v>
                </c:pt>
                <c:pt idx="63">
                  <c:v>-3.7480000000000002</c:v>
                </c:pt>
                <c:pt idx="64">
                  <c:v>-3.7439999999999998</c:v>
                </c:pt>
                <c:pt idx="65">
                  <c:v>-3.74</c:v>
                </c:pt>
                <c:pt idx="66">
                  <c:v>-3.7359999999999998</c:v>
                </c:pt>
                <c:pt idx="67">
                  <c:v>-3.7320000000000002</c:v>
                </c:pt>
                <c:pt idx="68">
                  <c:v>-3.7279999999999998</c:v>
                </c:pt>
                <c:pt idx="69">
                  <c:v>-3.7240000000000002</c:v>
                </c:pt>
                <c:pt idx="70">
                  <c:v>-3.7199999999999998</c:v>
                </c:pt>
                <c:pt idx="71">
                  <c:v>-3.7160000000000002</c:v>
                </c:pt>
                <c:pt idx="72">
                  <c:v>-3.7119999999999997</c:v>
                </c:pt>
                <c:pt idx="73">
                  <c:v>-3.7080000000000002</c:v>
                </c:pt>
                <c:pt idx="74">
                  <c:v>-3.7040000000000002</c:v>
                </c:pt>
                <c:pt idx="75">
                  <c:v>-3.7</c:v>
                </c:pt>
                <c:pt idx="76">
                  <c:v>-3.6960000000000002</c:v>
                </c:pt>
                <c:pt idx="77">
                  <c:v>-3.6920000000000002</c:v>
                </c:pt>
                <c:pt idx="78">
                  <c:v>-3.6880000000000002</c:v>
                </c:pt>
                <c:pt idx="79">
                  <c:v>-3.6840000000000002</c:v>
                </c:pt>
                <c:pt idx="80">
                  <c:v>-3.68</c:v>
                </c:pt>
                <c:pt idx="81">
                  <c:v>-3.6760000000000002</c:v>
                </c:pt>
                <c:pt idx="82">
                  <c:v>-3.6720000000000002</c:v>
                </c:pt>
                <c:pt idx="83">
                  <c:v>-3.6680000000000001</c:v>
                </c:pt>
                <c:pt idx="84">
                  <c:v>-3.6640000000000001</c:v>
                </c:pt>
                <c:pt idx="85">
                  <c:v>-3.66</c:v>
                </c:pt>
                <c:pt idx="86">
                  <c:v>-3.6560000000000001</c:v>
                </c:pt>
                <c:pt idx="87">
                  <c:v>-3.6520000000000001</c:v>
                </c:pt>
                <c:pt idx="88">
                  <c:v>-3.6480000000000001</c:v>
                </c:pt>
                <c:pt idx="89">
                  <c:v>-3.6440000000000001</c:v>
                </c:pt>
                <c:pt idx="90">
                  <c:v>-3.64</c:v>
                </c:pt>
                <c:pt idx="91">
                  <c:v>-3.6360000000000001</c:v>
                </c:pt>
                <c:pt idx="92">
                  <c:v>-3.6320000000000001</c:v>
                </c:pt>
                <c:pt idx="93">
                  <c:v>-3.6280000000000001</c:v>
                </c:pt>
                <c:pt idx="94">
                  <c:v>-3.6240000000000001</c:v>
                </c:pt>
                <c:pt idx="95">
                  <c:v>-3.62</c:v>
                </c:pt>
                <c:pt idx="96">
                  <c:v>-3.6160000000000001</c:v>
                </c:pt>
                <c:pt idx="97">
                  <c:v>-3.6120000000000001</c:v>
                </c:pt>
                <c:pt idx="98">
                  <c:v>-3.6080000000000001</c:v>
                </c:pt>
                <c:pt idx="99">
                  <c:v>-3.6040000000000001</c:v>
                </c:pt>
                <c:pt idx="100">
                  <c:v>-3.6</c:v>
                </c:pt>
                <c:pt idx="101">
                  <c:v>-3.5960000000000001</c:v>
                </c:pt>
                <c:pt idx="102">
                  <c:v>-3.5920000000000001</c:v>
                </c:pt>
                <c:pt idx="103">
                  <c:v>-3.5880000000000001</c:v>
                </c:pt>
                <c:pt idx="104">
                  <c:v>-3.5840000000000001</c:v>
                </c:pt>
                <c:pt idx="105">
                  <c:v>-3.58</c:v>
                </c:pt>
                <c:pt idx="106">
                  <c:v>-3.5760000000000001</c:v>
                </c:pt>
                <c:pt idx="107">
                  <c:v>-3.5720000000000001</c:v>
                </c:pt>
                <c:pt idx="108">
                  <c:v>-3.5680000000000001</c:v>
                </c:pt>
                <c:pt idx="109">
                  <c:v>-3.5640000000000001</c:v>
                </c:pt>
                <c:pt idx="110">
                  <c:v>-3.56</c:v>
                </c:pt>
                <c:pt idx="111">
                  <c:v>-3.556</c:v>
                </c:pt>
                <c:pt idx="112">
                  <c:v>-3.552</c:v>
                </c:pt>
                <c:pt idx="113">
                  <c:v>-3.548</c:v>
                </c:pt>
                <c:pt idx="114">
                  <c:v>-3.544</c:v>
                </c:pt>
                <c:pt idx="115">
                  <c:v>-3.54</c:v>
                </c:pt>
                <c:pt idx="116">
                  <c:v>-3.536</c:v>
                </c:pt>
                <c:pt idx="117">
                  <c:v>-3.532</c:v>
                </c:pt>
                <c:pt idx="118">
                  <c:v>-3.528</c:v>
                </c:pt>
                <c:pt idx="119">
                  <c:v>-3.524</c:v>
                </c:pt>
                <c:pt idx="120">
                  <c:v>-3.52</c:v>
                </c:pt>
                <c:pt idx="121">
                  <c:v>-3.516</c:v>
                </c:pt>
                <c:pt idx="122">
                  <c:v>-3.512</c:v>
                </c:pt>
                <c:pt idx="123">
                  <c:v>-3.508</c:v>
                </c:pt>
                <c:pt idx="124">
                  <c:v>-3.504</c:v>
                </c:pt>
                <c:pt idx="125">
                  <c:v>-3.5</c:v>
                </c:pt>
                <c:pt idx="126">
                  <c:v>-3.496</c:v>
                </c:pt>
                <c:pt idx="127">
                  <c:v>-3.492</c:v>
                </c:pt>
                <c:pt idx="128">
                  <c:v>-3.488</c:v>
                </c:pt>
                <c:pt idx="129">
                  <c:v>-3.484</c:v>
                </c:pt>
                <c:pt idx="130">
                  <c:v>-3.48</c:v>
                </c:pt>
                <c:pt idx="131">
                  <c:v>-3.476</c:v>
                </c:pt>
                <c:pt idx="132">
                  <c:v>-3.472</c:v>
                </c:pt>
                <c:pt idx="133">
                  <c:v>-3.468</c:v>
                </c:pt>
                <c:pt idx="134">
                  <c:v>-3.464</c:v>
                </c:pt>
                <c:pt idx="135">
                  <c:v>-3.46</c:v>
                </c:pt>
                <c:pt idx="136">
                  <c:v>-3.456</c:v>
                </c:pt>
                <c:pt idx="137">
                  <c:v>-3.452</c:v>
                </c:pt>
                <c:pt idx="138">
                  <c:v>-3.448</c:v>
                </c:pt>
                <c:pt idx="139">
                  <c:v>-3.444</c:v>
                </c:pt>
                <c:pt idx="140">
                  <c:v>-3.44</c:v>
                </c:pt>
                <c:pt idx="141">
                  <c:v>-3.4359999999999999</c:v>
                </c:pt>
                <c:pt idx="142">
                  <c:v>-3.4319999999999999</c:v>
                </c:pt>
                <c:pt idx="143">
                  <c:v>-3.4279999999999999</c:v>
                </c:pt>
                <c:pt idx="144">
                  <c:v>-3.4239999999999999</c:v>
                </c:pt>
                <c:pt idx="145">
                  <c:v>-3.42</c:v>
                </c:pt>
                <c:pt idx="146">
                  <c:v>-3.4159999999999999</c:v>
                </c:pt>
                <c:pt idx="147">
                  <c:v>-3.4119999999999999</c:v>
                </c:pt>
                <c:pt idx="148">
                  <c:v>-3.4079999999999999</c:v>
                </c:pt>
                <c:pt idx="149">
                  <c:v>-3.4039999999999999</c:v>
                </c:pt>
                <c:pt idx="150">
                  <c:v>-3.4</c:v>
                </c:pt>
                <c:pt idx="151">
                  <c:v>-3.3959999999999999</c:v>
                </c:pt>
                <c:pt idx="152">
                  <c:v>-3.3919999999999999</c:v>
                </c:pt>
                <c:pt idx="153">
                  <c:v>-3.3879999999999999</c:v>
                </c:pt>
                <c:pt idx="154">
                  <c:v>-3.3839999999999999</c:v>
                </c:pt>
                <c:pt idx="155">
                  <c:v>-3.38</c:v>
                </c:pt>
                <c:pt idx="156">
                  <c:v>-3.3759999999999999</c:v>
                </c:pt>
                <c:pt idx="157">
                  <c:v>-3.3719999999999999</c:v>
                </c:pt>
                <c:pt idx="158">
                  <c:v>-3.3679999999999999</c:v>
                </c:pt>
                <c:pt idx="159">
                  <c:v>-3.3639999999999999</c:v>
                </c:pt>
                <c:pt idx="160">
                  <c:v>-3.36</c:v>
                </c:pt>
                <c:pt idx="161">
                  <c:v>-3.3559999999999999</c:v>
                </c:pt>
                <c:pt idx="162">
                  <c:v>-3.3519999999999999</c:v>
                </c:pt>
                <c:pt idx="163">
                  <c:v>-3.3479999999999999</c:v>
                </c:pt>
                <c:pt idx="164">
                  <c:v>-3.3439999999999999</c:v>
                </c:pt>
                <c:pt idx="165">
                  <c:v>-3.34</c:v>
                </c:pt>
                <c:pt idx="166">
                  <c:v>-3.3359999999999999</c:v>
                </c:pt>
                <c:pt idx="167">
                  <c:v>-3.3319999999999999</c:v>
                </c:pt>
                <c:pt idx="168">
                  <c:v>-3.3279999999999998</c:v>
                </c:pt>
                <c:pt idx="169">
                  <c:v>-3.3239999999999998</c:v>
                </c:pt>
                <c:pt idx="170">
                  <c:v>-3.32</c:v>
                </c:pt>
                <c:pt idx="171">
                  <c:v>-3.3159999999999998</c:v>
                </c:pt>
                <c:pt idx="172">
                  <c:v>-3.3119999999999998</c:v>
                </c:pt>
                <c:pt idx="173">
                  <c:v>-3.3079999999999998</c:v>
                </c:pt>
                <c:pt idx="174">
                  <c:v>-3.3039999999999998</c:v>
                </c:pt>
                <c:pt idx="175">
                  <c:v>-3.3</c:v>
                </c:pt>
                <c:pt idx="176">
                  <c:v>-3.2960000000000003</c:v>
                </c:pt>
                <c:pt idx="177">
                  <c:v>-3.2919999999999998</c:v>
                </c:pt>
                <c:pt idx="178">
                  <c:v>-3.2880000000000003</c:v>
                </c:pt>
                <c:pt idx="179">
                  <c:v>-3.2839999999999998</c:v>
                </c:pt>
                <c:pt idx="180">
                  <c:v>-3.2800000000000002</c:v>
                </c:pt>
                <c:pt idx="181">
                  <c:v>-3.2759999999999998</c:v>
                </c:pt>
                <c:pt idx="182">
                  <c:v>-3.2720000000000002</c:v>
                </c:pt>
                <c:pt idx="183">
                  <c:v>-3.2679999999999998</c:v>
                </c:pt>
                <c:pt idx="184">
                  <c:v>-3.2640000000000002</c:v>
                </c:pt>
                <c:pt idx="185">
                  <c:v>-3.26</c:v>
                </c:pt>
                <c:pt idx="186">
                  <c:v>-3.2560000000000002</c:v>
                </c:pt>
                <c:pt idx="187">
                  <c:v>-3.2519999999999998</c:v>
                </c:pt>
                <c:pt idx="188">
                  <c:v>-3.2480000000000002</c:v>
                </c:pt>
                <c:pt idx="189">
                  <c:v>-3.2439999999999998</c:v>
                </c:pt>
                <c:pt idx="190">
                  <c:v>-3.24</c:v>
                </c:pt>
                <c:pt idx="191">
                  <c:v>-3.2359999999999998</c:v>
                </c:pt>
                <c:pt idx="192">
                  <c:v>-3.2320000000000002</c:v>
                </c:pt>
                <c:pt idx="193">
                  <c:v>-3.2279999999999998</c:v>
                </c:pt>
                <c:pt idx="194">
                  <c:v>-3.2240000000000002</c:v>
                </c:pt>
                <c:pt idx="195">
                  <c:v>-3.2199999999999998</c:v>
                </c:pt>
                <c:pt idx="196">
                  <c:v>-3.2160000000000002</c:v>
                </c:pt>
                <c:pt idx="197">
                  <c:v>-3.2119999999999997</c:v>
                </c:pt>
                <c:pt idx="198">
                  <c:v>-3.2080000000000002</c:v>
                </c:pt>
                <c:pt idx="199">
                  <c:v>-3.2039999999999997</c:v>
                </c:pt>
                <c:pt idx="200">
                  <c:v>-3.2</c:v>
                </c:pt>
                <c:pt idx="201">
                  <c:v>-3.1959999999999997</c:v>
                </c:pt>
                <c:pt idx="202">
                  <c:v>-3.1920000000000002</c:v>
                </c:pt>
                <c:pt idx="203">
                  <c:v>-3.1879999999999997</c:v>
                </c:pt>
                <c:pt idx="204">
                  <c:v>-3.1840000000000002</c:v>
                </c:pt>
                <c:pt idx="205">
                  <c:v>-3.1799999999999997</c:v>
                </c:pt>
                <c:pt idx="206">
                  <c:v>-3.1760000000000002</c:v>
                </c:pt>
                <c:pt idx="207">
                  <c:v>-3.1719999999999997</c:v>
                </c:pt>
                <c:pt idx="208">
                  <c:v>-3.1680000000000001</c:v>
                </c:pt>
                <c:pt idx="209">
                  <c:v>-3.1640000000000001</c:v>
                </c:pt>
                <c:pt idx="210">
                  <c:v>-3.16</c:v>
                </c:pt>
                <c:pt idx="211">
                  <c:v>-3.1560000000000001</c:v>
                </c:pt>
                <c:pt idx="212">
                  <c:v>-3.1520000000000001</c:v>
                </c:pt>
                <c:pt idx="213">
                  <c:v>-3.1480000000000001</c:v>
                </c:pt>
                <c:pt idx="214">
                  <c:v>-3.1440000000000001</c:v>
                </c:pt>
                <c:pt idx="215">
                  <c:v>-3.14</c:v>
                </c:pt>
                <c:pt idx="216">
                  <c:v>-3.1360000000000001</c:v>
                </c:pt>
                <c:pt idx="217">
                  <c:v>-3.1320000000000001</c:v>
                </c:pt>
                <c:pt idx="218">
                  <c:v>-3.1280000000000001</c:v>
                </c:pt>
                <c:pt idx="219">
                  <c:v>-3.1240000000000001</c:v>
                </c:pt>
                <c:pt idx="220">
                  <c:v>-3.12</c:v>
                </c:pt>
                <c:pt idx="221">
                  <c:v>-3.1160000000000001</c:v>
                </c:pt>
                <c:pt idx="222">
                  <c:v>-3.1120000000000001</c:v>
                </c:pt>
                <c:pt idx="223">
                  <c:v>-3.1080000000000001</c:v>
                </c:pt>
                <c:pt idx="224">
                  <c:v>-3.1040000000000001</c:v>
                </c:pt>
                <c:pt idx="225">
                  <c:v>-3.1</c:v>
                </c:pt>
                <c:pt idx="226">
                  <c:v>-3.0960000000000001</c:v>
                </c:pt>
                <c:pt idx="227">
                  <c:v>-3.0920000000000001</c:v>
                </c:pt>
                <c:pt idx="228">
                  <c:v>-3.0880000000000001</c:v>
                </c:pt>
                <c:pt idx="229">
                  <c:v>-3.0840000000000001</c:v>
                </c:pt>
                <c:pt idx="230">
                  <c:v>-3.08</c:v>
                </c:pt>
                <c:pt idx="231">
                  <c:v>-3.0760000000000001</c:v>
                </c:pt>
                <c:pt idx="232">
                  <c:v>-3.0720000000000001</c:v>
                </c:pt>
                <c:pt idx="233">
                  <c:v>-3.0680000000000001</c:v>
                </c:pt>
                <c:pt idx="234">
                  <c:v>-3.0640000000000001</c:v>
                </c:pt>
                <c:pt idx="235">
                  <c:v>-3.06</c:v>
                </c:pt>
                <c:pt idx="236">
                  <c:v>-3.056</c:v>
                </c:pt>
                <c:pt idx="237">
                  <c:v>-3.052</c:v>
                </c:pt>
                <c:pt idx="238">
                  <c:v>-3.048</c:v>
                </c:pt>
                <c:pt idx="239">
                  <c:v>-3.044</c:v>
                </c:pt>
                <c:pt idx="240">
                  <c:v>-3.04</c:v>
                </c:pt>
                <c:pt idx="241">
                  <c:v>-3.036</c:v>
                </c:pt>
                <c:pt idx="242">
                  <c:v>-3.032</c:v>
                </c:pt>
                <c:pt idx="243">
                  <c:v>-3.028</c:v>
                </c:pt>
                <c:pt idx="244">
                  <c:v>-3.024</c:v>
                </c:pt>
                <c:pt idx="245">
                  <c:v>-3.02</c:v>
                </c:pt>
                <c:pt idx="246">
                  <c:v>-3.016</c:v>
                </c:pt>
                <c:pt idx="247">
                  <c:v>-3.012</c:v>
                </c:pt>
                <c:pt idx="248">
                  <c:v>-3.008</c:v>
                </c:pt>
                <c:pt idx="249">
                  <c:v>-3.004</c:v>
                </c:pt>
                <c:pt idx="250">
                  <c:v>-3</c:v>
                </c:pt>
                <c:pt idx="251">
                  <c:v>-2.996</c:v>
                </c:pt>
                <c:pt idx="252">
                  <c:v>-2.992</c:v>
                </c:pt>
                <c:pt idx="253">
                  <c:v>-2.988</c:v>
                </c:pt>
                <c:pt idx="254">
                  <c:v>-2.984</c:v>
                </c:pt>
                <c:pt idx="255">
                  <c:v>-2.98</c:v>
                </c:pt>
                <c:pt idx="256">
                  <c:v>-2.976</c:v>
                </c:pt>
                <c:pt idx="257">
                  <c:v>-2.972</c:v>
                </c:pt>
                <c:pt idx="258">
                  <c:v>-2.968</c:v>
                </c:pt>
                <c:pt idx="259">
                  <c:v>-2.964</c:v>
                </c:pt>
                <c:pt idx="260">
                  <c:v>-2.96</c:v>
                </c:pt>
                <c:pt idx="261">
                  <c:v>-2.956</c:v>
                </c:pt>
                <c:pt idx="262">
                  <c:v>-2.952</c:v>
                </c:pt>
                <c:pt idx="263">
                  <c:v>-2.948</c:v>
                </c:pt>
                <c:pt idx="264">
                  <c:v>-2.944</c:v>
                </c:pt>
                <c:pt idx="265">
                  <c:v>-2.94</c:v>
                </c:pt>
                <c:pt idx="266">
                  <c:v>-2.9359999999999999</c:v>
                </c:pt>
                <c:pt idx="267">
                  <c:v>-2.9319999999999999</c:v>
                </c:pt>
                <c:pt idx="268">
                  <c:v>-2.9279999999999999</c:v>
                </c:pt>
                <c:pt idx="269">
                  <c:v>-2.9239999999999999</c:v>
                </c:pt>
                <c:pt idx="270">
                  <c:v>-2.92</c:v>
                </c:pt>
                <c:pt idx="271">
                  <c:v>-2.9159999999999999</c:v>
                </c:pt>
                <c:pt idx="272">
                  <c:v>-2.9119999999999999</c:v>
                </c:pt>
                <c:pt idx="273">
                  <c:v>-2.9079999999999999</c:v>
                </c:pt>
                <c:pt idx="274">
                  <c:v>-2.9039999999999999</c:v>
                </c:pt>
                <c:pt idx="275">
                  <c:v>-2.9</c:v>
                </c:pt>
                <c:pt idx="276">
                  <c:v>-2.8959999999999999</c:v>
                </c:pt>
                <c:pt idx="277">
                  <c:v>-2.8919999999999999</c:v>
                </c:pt>
                <c:pt idx="278">
                  <c:v>-2.8879999999999999</c:v>
                </c:pt>
                <c:pt idx="279">
                  <c:v>-2.8839999999999999</c:v>
                </c:pt>
                <c:pt idx="280">
                  <c:v>-2.88</c:v>
                </c:pt>
                <c:pt idx="281">
                  <c:v>-2.8759999999999999</c:v>
                </c:pt>
                <c:pt idx="282">
                  <c:v>-2.8719999999999999</c:v>
                </c:pt>
                <c:pt idx="283">
                  <c:v>-2.8679999999999999</c:v>
                </c:pt>
                <c:pt idx="284">
                  <c:v>-2.8639999999999999</c:v>
                </c:pt>
                <c:pt idx="285">
                  <c:v>-2.86</c:v>
                </c:pt>
                <c:pt idx="286">
                  <c:v>-2.8559999999999999</c:v>
                </c:pt>
                <c:pt idx="287">
                  <c:v>-2.8519999999999999</c:v>
                </c:pt>
                <c:pt idx="288">
                  <c:v>-2.8479999999999999</c:v>
                </c:pt>
                <c:pt idx="289">
                  <c:v>-2.8440000000000003</c:v>
                </c:pt>
                <c:pt idx="290">
                  <c:v>-2.84</c:v>
                </c:pt>
                <c:pt idx="291">
                  <c:v>-2.8360000000000003</c:v>
                </c:pt>
                <c:pt idx="292">
                  <c:v>-2.8319999999999999</c:v>
                </c:pt>
                <c:pt idx="293">
                  <c:v>-2.8280000000000003</c:v>
                </c:pt>
                <c:pt idx="294">
                  <c:v>-2.8239999999999998</c:v>
                </c:pt>
                <c:pt idx="295">
                  <c:v>-2.8200000000000003</c:v>
                </c:pt>
                <c:pt idx="296">
                  <c:v>-2.8159999999999998</c:v>
                </c:pt>
                <c:pt idx="297">
                  <c:v>-2.8120000000000003</c:v>
                </c:pt>
                <c:pt idx="298">
                  <c:v>-2.8079999999999998</c:v>
                </c:pt>
                <c:pt idx="299">
                  <c:v>-2.8040000000000003</c:v>
                </c:pt>
                <c:pt idx="300">
                  <c:v>-2.8</c:v>
                </c:pt>
                <c:pt idx="301">
                  <c:v>-2.7960000000000003</c:v>
                </c:pt>
                <c:pt idx="302">
                  <c:v>-2.7919999999999998</c:v>
                </c:pt>
                <c:pt idx="303">
                  <c:v>-2.7880000000000003</c:v>
                </c:pt>
                <c:pt idx="304">
                  <c:v>-2.7839999999999998</c:v>
                </c:pt>
                <c:pt idx="305">
                  <c:v>-2.7800000000000002</c:v>
                </c:pt>
                <c:pt idx="306">
                  <c:v>-2.7759999999999998</c:v>
                </c:pt>
                <c:pt idx="307">
                  <c:v>-2.7720000000000002</c:v>
                </c:pt>
                <c:pt idx="308">
                  <c:v>-2.7679999999999998</c:v>
                </c:pt>
                <c:pt idx="309">
                  <c:v>-2.7640000000000002</c:v>
                </c:pt>
                <c:pt idx="310">
                  <c:v>-2.76</c:v>
                </c:pt>
                <c:pt idx="311">
                  <c:v>-2.7560000000000002</c:v>
                </c:pt>
                <c:pt idx="312">
                  <c:v>-2.7519999999999998</c:v>
                </c:pt>
                <c:pt idx="313">
                  <c:v>-2.7480000000000002</c:v>
                </c:pt>
                <c:pt idx="314">
                  <c:v>-2.7439999999999998</c:v>
                </c:pt>
                <c:pt idx="315">
                  <c:v>-2.74</c:v>
                </c:pt>
                <c:pt idx="316">
                  <c:v>-2.7359999999999998</c:v>
                </c:pt>
                <c:pt idx="317">
                  <c:v>-2.7320000000000002</c:v>
                </c:pt>
                <c:pt idx="318">
                  <c:v>-2.7279999999999998</c:v>
                </c:pt>
                <c:pt idx="319">
                  <c:v>-2.7240000000000002</c:v>
                </c:pt>
                <c:pt idx="320">
                  <c:v>-2.7199999999999998</c:v>
                </c:pt>
                <c:pt idx="321">
                  <c:v>-2.7160000000000002</c:v>
                </c:pt>
                <c:pt idx="322">
                  <c:v>-2.7119999999999997</c:v>
                </c:pt>
                <c:pt idx="323">
                  <c:v>-2.7080000000000002</c:v>
                </c:pt>
                <c:pt idx="324">
                  <c:v>-2.7039999999999997</c:v>
                </c:pt>
                <c:pt idx="325">
                  <c:v>-2.7</c:v>
                </c:pt>
                <c:pt idx="326">
                  <c:v>-2.6959999999999997</c:v>
                </c:pt>
                <c:pt idx="327">
                  <c:v>-2.6920000000000002</c:v>
                </c:pt>
                <c:pt idx="328">
                  <c:v>-2.6879999999999997</c:v>
                </c:pt>
                <c:pt idx="329">
                  <c:v>-2.6840000000000002</c:v>
                </c:pt>
                <c:pt idx="330">
                  <c:v>-2.6799999999999997</c:v>
                </c:pt>
                <c:pt idx="331">
                  <c:v>-2.6760000000000002</c:v>
                </c:pt>
                <c:pt idx="332">
                  <c:v>-2.6719999999999997</c:v>
                </c:pt>
                <c:pt idx="333">
                  <c:v>-2.6680000000000001</c:v>
                </c:pt>
                <c:pt idx="334">
                  <c:v>-2.6639999999999997</c:v>
                </c:pt>
                <c:pt idx="335">
                  <c:v>-2.66</c:v>
                </c:pt>
                <c:pt idx="336">
                  <c:v>-2.6559999999999997</c:v>
                </c:pt>
                <c:pt idx="337">
                  <c:v>-2.6520000000000001</c:v>
                </c:pt>
                <c:pt idx="338">
                  <c:v>-2.6479999999999997</c:v>
                </c:pt>
                <c:pt idx="339">
                  <c:v>-2.6440000000000001</c:v>
                </c:pt>
                <c:pt idx="340">
                  <c:v>-2.6399999999999997</c:v>
                </c:pt>
                <c:pt idx="341">
                  <c:v>-2.6360000000000001</c:v>
                </c:pt>
                <c:pt idx="342">
                  <c:v>-2.6319999999999997</c:v>
                </c:pt>
                <c:pt idx="343">
                  <c:v>-2.6280000000000001</c:v>
                </c:pt>
                <c:pt idx="344">
                  <c:v>-2.6239999999999997</c:v>
                </c:pt>
                <c:pt idx="345">
                  <c:v>-2.62</c:v>
                </c:pt>
                <c:pt idx="346">
                  <c:v>-2.6159999999999997</c:v>
                </c:pt>
                <c:pt idx="347">
                  <c:v>-2.6120000000000001</c:v>
                </c:pt>
                <c:pt idx="348">
                  <c:v>-2.6079999999999997</c:v>
                </c:pt>
                <c:pt idx="349">
                  <c:v>-2.6040000000000001</c:v>
                </c:pt>
                <c:pt idx="350">
                  <c:v>-2.5999999999999996</c:v>
                </c:pt>
                <c:pt idx="351">
                  <c:v>-2.5960000000000001</c:v>
                </c:pt>
                <c:pt idx="352">
                  <c:v>-2.5920000000000001</c:v>
                </c:pt>
                <c:pt idx="353">
                  <c:v>-2.5880000000000001</c:v>
                </c:pt>
                <c:pt idx="354">
                  <c:v>-2.5840000000000001</c:v>
                </c:pt>
                <c:pt idx="355">
                  <c:v>-2.58</c:v>
                </c:pt>
                <c:pt idx="356">
                  <c:v>-2.5760000000000001</c:v>
                </c:pt>
                <c:pt idx="357">
                  <c:v>-2.5720000000000001</c:v>
                </c:pt>
                <c:pt idx="358">
                  <c:v>-2.5680000000000001</c:v>
                </c:pt>
                <c:pt idx="359">
                  <c:v>-2.5640000000000001</c:v>
                </c:pt>
                <c:pt idx="360">
                  <c:v>-2.56</c:v>
                </c:pt>
                <c:pt idx="361">
                  <c:v>-2.556</c:v>
                </c:pt>
                <c:pt idx="362">
                  <c:v>-2.552</c:v>
                </c:pt>
                <c:pt idx="363">
                  <c:v>-2.548</c:v>
                </c:pt>
                <c:pt idx="364">
                  <c:v>-2.544</c:v>
                </c:pt>
                <c:pt idx="365">
                  <c:v>-2.54</c:v>
                </c:pt>
                <c:pt idx="366">
                  <c:v>-2.536</c:v>
                </c:pt>
                <c:pt idx="367">
                  <c:v>-2.532</c:v>
                </c:pt>
                <c:pt idx="368">
                  <c:v>-2.528</c:v>
                </c:pt>
                <c:pt idx="369">
                  <c:v>-2.524</c:v>
                </c:pt>
                <c:pt idx="370">
                  <c:v>-2.52</c:v>
                </c:pt>
                <c:pt idx="371">
                  <c:v>-2.516</c:v>
                </c:pt>
                <c:pt idx="372">
                  <c:v>-2.512</c:v>
                </c:pt>
                <c:pt idx="373">
                  <c:v>-2.508</c:v>
                </c:pt>
                <c:pt idx="374">
                  <c:v>-2.504</c:v>
                </c:pt>
                <c:pt idx="375">
                  <c:v>-2.5</c:v>
                </c:pt>
                <c:pt idx="376">
                  <c:v>-2.496</c:v>
                </c:pt>
                <c:pt idx="377">
                  <c:v>-2.492</c:v>
                </c:pt>
                <c:pt idx="378">
                  <c:v>-2.488</c:v>
                </c:pt>
                <c:pt idx="379">
                  <c:v>-2.484</c:v>
                </c:pt>
                <c:pt idx="380">
                  <c:v>-2.48</c:v>
                </c:pt>
                <c:pt idx="381">
                  <c:v>-2.476</c:v>
                </c:pt>
                <c:pt idx="382">
                  <c:v>-2.472</c:v>
                </c:pt>
                <c:pt idx="383">
                  <c:v>-2.468</c:v>
                </c:pt>
                <c:pt idx="384">
                  <c:v>-2.464</c:v>
                </c:pt>
                <c:pt idx="385">
                  <c:v>-2.46</c:v>
                </c:pt>
                <c:pt idx="386">
                  <c:v>-2.456</c:v>
                </c:pt>
                <c:pt idx="387">
                  <c:v>-2.452</c:v>
                </c:pt>
                <c:pt idx="388">
                  <c:v>-2.448</c:v>
                </c:pt>
                <c:pt idx="389">
                  <c:v>-2.444</c:v>
                </c:pt>
                <c:pt idx="390">
                  <c:v>-2.44</c:v>
                </c:pt>
                <c:pt idx="391">
                  <c:v>-2.4359999999999999</c:v>
                </c:pt>
                <c:pt idx="392">
                  <c:v>-2.4319999999999999</c:v>
                </c:pt>
                <c:pt idx="393">
                  <c:v>-2.4279999999999999</c:v>
                </c:pt>
                <c:pt idx="394">
                  <c:v>-2.4239999999999999</c:v>
                </c:pt>
                <c:pt idx="395">
                  <c:v>-2.42</c:v>
                </c:pt>
                <c:pt idx="396">
                  <c:v>-2.4159999999999999</c:v>
                </c:pt>
                <c:pt idx="397">
                  <c:v>-2.4119999999999999</c:v>
                </c:pt>
                <c:pt idx="398">
                  <c:v>-2.4079999999999999</c:v>
                </c:pt>
                <c:pt idx="399">
                  <c:v>-2.4039999999999999</c:v>
                </c:pt>
                <c:pt idx="400">
                  <c:v>-2.4</c:v>
                </c:pt>
                <c:pt idx="401">
                  <c:v>-2.3959999999999999</c:v>
                </c:pt>
                <c:pt idx="402">
                  <c:v>-2.3919999999999999</c:v>
                </c:pt>
                <c:pt idx="403">
                  <c:v>-2.3879999999999999</c:v>
                </c:pt>
                <c:pt idx="404">
                  <c:v>-2.3839999999999999</c:v>
                </c:pt>
                <c:pt idx="405">
                  <c:v>-2.38</c:v>
                </c:pt>
                <c:pt idx="406">
                  <c:v>-2.3759999999999999</c:v>
                </c:pt>
                <c:pt idx="407">
                  <c:v>-2.3719999999999999</c:v>
                </c:pt>
                <c:pt idx="408">
                  <c:v>-2.3679999999999999</c:v>
                </c:pt>
                <c:pt idx="409">
                  <c:v>-2.3639999999999999</c:v>
                </c:pt>
                <c:pt idx="410">
                  <c:v>-2.36</c:v>
                </c:pt>
                <c:pt idx="411">
                  <c:v>-2.3559999999999999</c:v>
                </c:pt>
                <c:pt idx="412">
                  <c:v>-2.3519999999999999</c:v>
                </c:pt>
                <c:pt idx="413">
                  <c:v>-2.3479999999999999</c:v>
                </c:pt>
                <c:pt idx="414">
                  <c:v>-2.3439999999999999</c:v>
                </c:pt>
                <c:pt idx="415">
                  <c:v>-2.34</c:v>
                </c:pt>
                <c:pt idx="416">
                  <c:v>-2.3359999999999999</c:v>
                </c:pt>
                <c:pt idx="417">
                  <c:v>-2.3319999999999999</c:v>
                </c:pt>
                <c:pt idx="418">
                  <c:v>-2.3280000000000003</c:v>
                </c:pt>
                <c:pt idx="419">
                  <c:v>-2.3239999999999998</c:v>
                </c:pt>
                <c:pt idx="420">
                  <c:v>-2.3200000000000003</c:v>
                </c:pt>
                <c:pt idx="421">
                  <c:v>-2.3159999999999998</c:v>
                </c:pt>
                <c:pt idx="422">
                  <c:v>-2.3120000000000003</c:v>
                </c:pt>
                <c:pt idx="423">
                  <c:v>-2.3079999999999998</c:v>
                </c:pt>
                <c:pt idx="424">
                  <c:v>-2.3040000000000003</c:v>
                </c:pt>
                <c:pt idx="425">
                  <c:v>-2.2999999999999998</c:v>
                </c:pt>
                <c:pt idx="426">
                  <c:v>-2.2960000000000003</c:v>
                </c:pt>
                <c:pt idx="427">
                  <c:v>-2.2919999999999998</c:v>
                </c:pt>
                <c:pt idx="428">
                  <c:v>-2.2880000000000003</c:v>
                </c:pt>
                <c:pt idx="429">
                  <c:v>-2.2839999999999998</c:v>
                </c:pt>
                <c:pt idx="430">
                  <c:v>-2.2800000000000002</c:v>
                </c:pt>
                <c:pt idx="431">
                  <c:v>-2.2759999999999998</c:v>
                </c:pt>
                <c:pt idx="432">
                  <c:v>-2.2720000000000002</c:v>
                </c:pt>
                <c:pt idx="433">
                  <c:v>-2.2679999999999998</c:v>
                </c:pt>
                <c:pt idx="434">
                  <c:v>-2.2640000000000002</c:v>
                </c:pt>
                <c:pt idx="435">
                  <c:v>-2.2599999999999998</c:v>
                </c:pt>
                <c:pt idx="436">
                  <c:v>-2.2560000000000002</c:v>
                </c:pt>
                <c:pt idx="437">
                  <c:v>-2.2519999999999998</c:v>
                </c:pt>
                <c:pt idx="438">
                  <c:v>-2.2480000000000002</c:v>
                </c:pt>
                <c:pt idx="439">
                  <c:v>-2.2439999999999998</c:v>
                </c:pt>
                <c:pt idx="440">
                  <c:v>-2.2400000000000002</c:v>
                </c:pt>
                <c:pt idx="441">
                  <c:v>-2.2359999999999998</c:v>
                </c:pt>
                <c:pt idx="442">
                  <c:v>-2.2320000000000002</c:v>
                </c:pt>
                <c:pt idx="443">
                  <c:v>-2.2279999999999998</c:v>
                </c:pt>
                <c:pt idx="444">
                  <c:v>-2.2240000000000002</c:v>
                </c:pt>
                <c:pt idx="445">
                  <c:v>-2.2199999999999998</c:v>
                </c:pt>
                <c:pt idx="446">
                  <c:v>-2.2160000000000002</c:v>
                </c:pt>
                <c:pt idx="447">
                  <c:v>-2.2119999999999997</c:v>
                </c:pt>
                <c:pt idx="448">
                  <c:v>-2.2080000000000002</c:v>
                </c:pt>
                <c:pt idx="449">
                  <c:v>-2.2039999999999997</c:v>
                </c:pt>
                <c:pt idx="450">
                  <c:v>-2.2000000000000002</c:v>
                </c:pt>
                <c:pt idx="451">
                  <c:v>-2.1959999999999997</c:v>
                </c:pt>
                <c:pt idx="452">
                  <c:v>-2.1920000000000002</c:v>
                </c:pt>
                <c:pt idx="453">
                  <c:v>-2.1879999999999997</c:v>
                </c:pt>
                <c:pt idx="454">
                  <c:v>-2.1840000000000002</c:v>
                </c:pt>
                <c:pt idx="455">
                  <c:v>-2.1799999999999997</c:v>
                </c:pt>
                <c:pt idx="456">
                  <c:v>-2.1760000000000002</c:v>
                </c:pt>
                <c:pt idx="457">
                  <c:v>-2.1719999999999997</c:v>
                </c:pt>
                <c:pt idx="458">
                  <c:v>-2.1680000000000001</c:v>
                </c:pt>
                <c:pt idx="459">
                  <c:v>-2.1639999999999997</c:v>
                </c:pt>
                <c:pt idx="460">
                  <c:v>-2.16</c:v>
                </c:pt>
                <c:pt idx="461">
                  <c:v>-2.1559999999999997</c:v>
                </c:pt>
                <c:pt idx="462">
                  <c:v>-2.1520000000000001</c:v>
                </c:pt>
                <c:pt idx="463">
                  <c:v>-2.1479999999999997</c:v>
                </c:pt>
                <c:pt idx="464">
                  <c:v>-2.1440000000000001</c:v>
                </c:pt>
                <c:pt idx="465">
                  <c:v>-2.1399999999999997</c:v>
                </c:pt>
                <c:pt idx="466">
                  <c:v>-2.1360000000000001</c:v>
                </c:pt>
                <c:pt idx="467">
                  <c:v>-2.1319999999999997</c:v>
                </c:pt>
                <c:pt idx="468">
                  <c:v>-2.1280000000000001</c:v>
                </c:pt>
                <c:pt idx="469">
                  <c:v>-2.1239999999999997</c:v>
                </c:pt>
                <c:pt idx="470">
                  <c:v>-2.12</c:v>
                </c:pt>
                <c:pt idx="471">
                  <c:v>-2.1159999999999997</c:v>
                </c:pt>
                <c:pt idx="472">
                  <c:v>-2.1120000000000001</c:v>
                </c:pt>
                <c:pt idx="473">
                  <c:v>-2.1079999999999997</c:v>
                </c:pt>
                <c:pt idx="474">
                  <c:v>-2.1040000000000001</c:v>
                </c:pt>
                <c:pt idx="475">
                  <c:v>-2.0999999999999996</c:v>
                </c:pt>
                <c:pt idx="476">
                  <c:v>-2.0960000000000001</c:v>
                </c:pt>
                <c:pt idx="477">
                  <c:v>-2.0919999999999996</c:v>
                </c:pt>
                <c:pt idx="478">
                  <c:v>-2.0880000000000001</c:v>
                </c:pt>
                <c:pt idx="479">
                  <c:v>-2.0839999999999996</c:v>
                </c:pt>
                <c:pt idx="480">
                  <c:v>-2.08</c:v>
                </c:pt>
                <c:pt idx="481">
                  <c:v>-2.0760000000000001</c:v>
                </c:pt>
                <c:pt idx="482">
                  <c:v>-2.0720000000000001</c:v>
                </c:pt>
                <c:pt idx="483">
                  <c:v>-2.0680000000000001</c:v>
                </c:pt>
                <c:pt idx="484">
                  <c:v>-2.0640000000000001</c:v>
                </c:pt>
                <c:pt idx="485">
                  <c:v>-2.06</c:v>
                </c:pt>
                <c:pt idx="486">
                  <c:v>-2.056</c:v>
                </c:pt>
                <c:pt idx="487">
                  <c:v>-2.052</c:v>
                </c:pt>
                <c:pt idx="488">
                  <c:v>-2.048</c:v>
                </c:pt>
                <c:pt idx="489">
                  <c:v>-2.044</c:v>
                </c:pt>
                <c:pt idx="490">
                  <c:v>-2.04</c:v>
                </c:pt>
                <c:pt idx="491">
                  <c:v>-2.036</c:v>
                </c:pt>
                <c:pt idx="492">
                  <c:v>-2.032</c:v>
                </c:pt>
                <c:pt idx="493">
                  <c:v>-2.028</c:v>
                </c:pt>
                <c:pt idx="494">
                  <c:v>-2.024</c:v>
                </c:pt>
                <c:pt idx="495">
                  <c:v>-2.02</c:v>
                </c:pt>
                <c:pt idx="496">
                  <c:v>-2.016</c:v>
                </c:pt>
                <c:pt idx="497">
                  <c:v>-2.012</c:v>
                </c:pt>
                <c:pt idx="498">
                  <c:v>-2.008</c:v>
                </c:pt>
                <c:pt idx="499">
                  <c:v>-2.004</c:v>
                </c:pt>
                <c:pt idx="500">
                  <c:v>-2</c:v>
                </c:pt>
                <c:pt idx="501">
                  <c:v>-1.996</c:v>
                </c:pt>
                <c:pt idx="502">
                  <c:v>-1.992</c:v>
                </c:pt>
                <c:pt idx="503">
                  <c:v>-1.988</c:v>
                </c:pt>
                <c:pt idx="504">
                  <c:v>-1.984</c:v>
                </c:pt>
                <c:pt idx="505">
                  <c:v>-1.98</c:v>
                </c:pt>
                <c:pt idx="506">
                  <c:v>-1.976</c:v>
                </c:pt>
                <c:pt idx="507">
                  <c:v>-1.972</c:v>
                </c:pt>
                <c:pt idx="508">
                  <c:v>-1.968</c:v>
                </c:pt>
                <c:pt idx="509">
                  <c:v>-1.964</c:v>
                </c:pt>
                <c:pt idx="510">
                  <c:v>-1.96</c:v>
                </c:pt>
                <c:pt idx="511">
                  <c:v>-1.956</c:v>
                </c:pt>
                <c:pt idx="512">
                  <c:v>-1.952</c:v>
                </c:pt>
                <c:pt idx="513">
                  <c:v>-1.948</c:v>
                </c:pt>
                <c:pt idx="514">
                  <c:v>-1.944</c:v>
                </c:pt>
                <c:pt idx="515">
                  <c:v>-1.94</c:v>
                </c:pt>
                <c:pt idx="516">
                  <c:v>-1.9359999999999999</c:v>
                </c:pt>
                <c:pt idx="517">
                  <c:v>-1.9319999999999999</c:v>
                </c:pt>
                <c:pt idx="518">
                  <c:v>-1.9279999999999999</c:v>
                </c:pt>
                <c:pt idx="519">
                  <c:v>-1.9239999999999999</c:v>
                </c:pt>
                <c:pt idx="520">
                  <c:v>-1.92</c:v>
                </c:pt>
                <c:pt idx="521">
                  <c:v>-1.9159999999999999</c:v>
                </c:pt>
                <c:pt idx="522">
                  <c:v>-1.9119999999999999</c:v>
                </c:pt>
                <c:pt idx="523">
                  <c:v>-1.9079999999999999</c:v>
                </c:pt>
                <c:pt idx="524">
                  <c:v>-1.9039999999999999</c:v>
                </c:pt>
                <c:pt idx="525">
                  <c:v>-1.9</c:v>
                </c:pt>
                <c:pt idx="526">
                  <c:v>-1.8959999999999999</c:v>
                </c:pt>
                <c:pt idx="527">
                  <c:v>-1.8919999999999999</c:v>
                </c:pt>
                <c:pt idx="528">
                  <c:v>-1.8879999999999999</c:v>
                </c:pt>
                <c:pt idx="529">
                  <c:v>-1.8839999999999999</c:v>
                </c:pt>
                <c:pt idx="530">
                  <c:v>-1.88</c:v>
                </c:pt>
                <c:pt idx="531">
                  <c:v>-1.8759999999999999</c:v>
                </c:pt>
                <c:pt idx="532">
                  <c:v>-1.8719999999999999</c:v>
                </c:pt>
                <c:pt idx="533">
                  <c:v>-1.8679999999999999</c:v>
                </c:pt>
                <c:pt idx="534">
                  <c:v>-1.8639999999999999</c:v>
                </c:pt>
                <c:pt idx="535">
                  <c:v>-1.8599999999999999</c:v>
                </c:pt>
                <c:pt idx="536">
                  <c:v>-1.8559999999999999</c:v>
                </c:pt>
                <c:pt idx="537">
                  <c:v>-1.8519999999999999</c:v>
                </c:pt>
                <c:pt idx="538">
                  <c:v>-1.8479999999999999</c:v>
                </c:pt>
                <c:pt idx="539">
                  <c:v>-1.8439999999999999</c:v>
                </c:pt>
                <c:pt idx="540">
                  <c:v>-1.8399999999999999</c:v>
                </c:pt>
                <c:pt idx="541">
                  <c:v>-1.8359999999999999</c:v>
                </c:pt>
                <c:pt idx="542">
                  <c:v>-1.8319999999999999</c:v>
                </c:pt>
                <c:pt idx="543">
                  <c:v>-1.8279999999999998</c:v>
                </c:pt>
                <c:pt idx="544">
                  <c:v>-1.8239999999999998</c:v>
                </c:pt>
                <c:pt idx="545">
                  <c:v>-1.8199999999999998</c:v>
                </c:pt>
                <c:pt idx="546">
                  <c:v>-1.8159999999999998</c:v>
                </c:pt>
                <c:pt idx="547">
                  <c:v>-1.8119999999999998</c:v>
                </c:pt>
                <c:pt idx="548">
                  <c:v>-1.8079999999999998</c:v>
                </c:pt>
                <c:pt idx="549">
                  <c:v>-1.8039999999999998</c:v>
                </c:pt>
                <c:pt idx="550">
                  <c:v>-1.7999999999999998</c:v>
                </c:pt>
                <c:pt idx="551">
                  <c:v>-1.7959999999999998</c:v>
                </c:pt>
                <c:pt idx="552">
                  <c:v>-1.7919999999999998</c:v>
                </c:pt>
                <c:pt idx="553">
                  <c:v>-1.7879999999999998</c:v>
                </c:pt>
                <c:pt idx="554">
                  <c:v>-1.7839999999999998</c:v>
                </c:pt>
                <c:pt idx="555">
                  <c:v>-1.7799999999999998</c:v>
                </c:pt>
                <c:pt idx="556">
                  <c:v>-1.7759999999999998</c:v>
                </c:pt>
                <c:pt idx="557">
                  <c:v>-1.7719999999999998</c:v>
                </c:pt>
                <c:pt idx="558">
                  <c:v>-1.7679999999999998</c:v>
                </c:pt>
                <c:pt idx="559">
                  <c:v>-1.7639999999999998</c:v>
                </c:pt>
                <c:pt idx="560">
                  <c:v>-1.7599999999999998</c:v>
                </c:pt>
                <c:pt idx="561">
                  <c:v>-1.7559999999999998</c:v>
                </c:pt>
                <c:pt idx="562">
                  <c:v>-1.7519999999999998</c:v>
                </c:pt>
                <c:pt idx="563">
                  <c:v>-1.7479999999999998</c:v>
                </c:pt>
                <c:pt idx="564">
                  <c:v>-1.7439999999999998</c:v>
                </c:pt>
                <c:pt idx="565">
                  <c:v>-1.7399999999999998</c:v>
                </c:pt>
                <c:pt idx="566">
                  <c:v>-1.7359999999999998</c:v>
                </c:pt>
                <c:pt idx="567">
                  <c:v>-1.7319999999999998</c:v>
                </c:pt>
                <c:pt idx="568">
                  <c:v>-1.7279999999999998</c:v>
                </c:pt>
                <c:pt idx="569">
                  <c:v>-1.7239999999999998</c:v>
                </c:pt>
                <c:pt idx="570">
                  <c:v>-1.7199999999999998</c:v>
                </c:pt>
                <c:pt idx="571">
                  <c:v>-1.7159999999999997</c:v>
                </c:pt>
                <c:pt idx="572">
                  <c:v>-1.7119999999999997</c:v>
                </c:pt>
                <c:pt idx="573">
                  <c:v>-1.7079999999999997</c:v>
                </c:pt>
                <c:pt idx="574">
                  <c:v>-1.7039999999999997</c:v>
                </c:pt>
                <c:pt idx="575">
                  <c:v>-1.6999999999999997</c:v>
                </c:pt>
                <c:pt idx="576">
                  <c:v>-1.6959999999999997</c:v>
                </c:pt>
                <c:pt idx="577">
                  <c:v>-1.6920000000000002</c:v>
                </c:pt>
                <c:pt idx="578">
                  <c:v>-1.6880000000000002</c:v>
                </c:pt>
                <c:pt idx="579">
                  <c:v>-1.6840000000000002</c:v>
                </c:pt>
                <c:pt idx="580">
                  <c:v>-1.6800000000000002</c:v>
                </c:pt>
                <c:pt idx="581">
                  <c:v>-1.6760000000000002</c:v>
                </c:pt>
                <c:pt idx="582">
                  <c:v>-1.6720000000000002</c:v>
                </c:pt>
                <c:pt idx="583">
                  <c:v>-1.6680000000000001</c:v>
                </c:pt>
                <c:pt idx="584">
                  <c:v>-1.6640000000000001</c:v>
                </c:pt>
                <c:pt idx="585">
                  <c:v>-1.6600000000000001</c:v>
                </c:pt>
                <c:pt idx="586">
                  <c:v>-1.6560000000000001</c:v>
                </c:pt>
                <c:pt idx="587">
                  <c:v>-1.6520000000000001</c:v>
                </c:pt>
                <c:pt idx="588">
                  <c:v>-1.6480000000000001</c:v>
                </c:pt>
                <c:pt idx="589">
                  <c:v>-1.6440000000000001</c:v>
                </c:pt>
                <c:pt idx="590">
                  <c:v>-1.6400000000000001</c:v>
                </c:pt>
                <c:pt idx="591">
                  <c:v>-1.6360000000000001</c:v>
                </c:pt>
                <c:pt idx="592">
                  <c:v>-1.6320000000000001</c:v>
                </c:pt>
                <c:pt idx="593">
                  <c:v>-1.6280000000000001</c:v>
                </c:pt>
                <c:pt idx="594">
                  <c:v>-1.6240000000000001</c:v>
                </c:pt>
                <c:pt idx="595">
                  <c:v>-1.62</c:v>
                </c:pt>
                <c:pt idx="596">
                  <c:v>-1.6160000000000001</c:v>
                </c:pt>
                <c:pt idx="597">
                  <c:v>-1.6120000000000001</c:v>
                </c:pt>
                <c:pt idx="598">
                  <c:v>-1.6080000000000001</c:v>
                </c:pt>
                <c:pt idx="599">
                  <c:v>-1.6040000000000001</c:v>
                </c:pt>
                <c:pt idx="600">
                  <c:v>-1.6</c:v>
                </c:pt>
                <c:pt idx="601">
                  <c:v>-1.5960000000000001</c:v>
                </c:pt>
                <c:pt idx="602">
                  <c:v>-1.5920000000000001</c:v>
                </c:pt>
                <c:pt idx="603">
                  <c:v>-1.5880000000000001</c:v>
                </c:pt>
                <c:pt idx="604">
                  <c:v>-1.5840000000000001</c:v>
                </c:pt>
                <c:pt idx="605">
                  <c:v>-1.58</c:v>
                </c:pt>
                <c:pt idx="606">
                  <c:v>-1.5760000000000001</c:v>
                </c:pt>
                <c:pt idx="607">
                  <c:v>-1.5720000000000001</c:v>
                </c:pt>
                <c:pt idx="608">
                  <c:v>-1.5680000000000001</c:v>
                </c:pt>
                <c:pt idx="609">
                  <c:v>-1.5640000000000001</c:v>
                </c:pt>
                <c:pt idx="610">
                  <c:v>-1.56</c:v>
                </c:pt>
                <c:pt idx="611">
                  <c:v>-1.556</c:v>
                </c:pt>
                <c:pt idx="612">
                  <c:v>-1.552</c:v>
                </c:pt>
                <c:pt idx="613">
                  <c:v>-1.548</c:v>
                </c:pt>
                <c:pt idx="614">
                  <c:v>-1.544</c:v>
                </c:pt>
                <c:pt idx="615">
                  <c:v>-1.54</c:v>
                </c:pt>
                <c:pt idx="616">
                  <c:v>-1.536</c:v>
                </c:pt>
                <c:pt idx="617">
                  <c:v>-1.532</c:v>
                </c:pt>
                <c:pt idx="618">
                  <c:v>-1.528</c:v>
                </c:pt>
                <c:pt idx="619">
                  <c:v>-1.524</c:v>
                </c:pt>
                <c:pt idx="620">
                  <c:v>-1.52</c:v>
                </c:pt>
                <c:pt idx="621">
                  <c:v>-1.516</c:v>
                </c:pt>
                <c:pt idx="622">
                  <c:v>-1.512</c:v>
                </c:pt>
                <c:pt idx="623">
                  <c:v>-1.508</c:v>
                </c:pt>
                <c:pt idx="624">
                  <c:v>-1.504</c:v>
                </c:pt>
                <c:pt idx="625">
                  <c:v>-1.5</c:v>
                </c:pt>
                <c:pt idx="626">
                  <c:v>-1.496</c:v>
                </c:pt>
                <c:pt idx="627">
                  <c:v>-1.492</c:v>
                </c:pt>
                <c:pt idx="628">
                  <c:v>-1.488</c:v>
                </c:pt>
                <c:pt idx="629">
                  <c:v>-1.484</c:v>
                </c:pt>
                <c:pt idx="630">
                  <c:v>-1.48</c:v>
                </c:pt>
                <c:pt idx="631">
                  <c:v>-1.476</c:v>
                </c:pt>
                <c:pt idx="632">
                  <c:v>-1.472</c:v>
                </c:pt>
                <c:pt idx="633">
                  <c:v>-1.468</c:v>
                </c:pt>
                <c:pt idx="634">
                  <c:v>-1.464</c:v>
                </c:pt>
                <c:pt idx="635">
                  <c:v>-1.46</c:v>
                </c:pt>
                <c:pt idx="636">
                  <c:v>-1.456</c:v>
                </c:pt>
                <c:pt idx="637">
                  <c:v>-1.452</c:v>
                </c:pt>
                <c:pt idx="638">
                  <c:v>-1.448</c:v>
                </c:pt>
                <c:pt idx="639">
                  <c:v>-1.444</c:v>
                </c:pt>
                <c:pt idx="640">
                  <c:v>-1.44</c:v>
                </c:pt>
                <c:pt idx="641">
                  <c:v>-1.4359999999999999</c:v>
                </c:pt>
                <c:pt idx="642">
                  <c:v>-1.4319999999999999</c:v>
                </c:pt>
                <c:pt idx="643">
                  <c:v>-1.4279999999999999</c:v>
                </c:pt>
                <c:pt idx="644">
                  <c:v>-1.4239999999999999</c:v>
                </c:pt>
                <c:pt idx="645">
                  <c:v>-1.42</c:v>
                </c:pt>
                <c:pt idx="646">
                  <c:v>-1.4159999999999999</c:v>
                </c:pt>
                <c:pt idx="647">
                  <c:v>-1.4119999999999999</c:v>
                </c:pt>
                <c:pt idx="648">
                  <c:v>-1.4079999999999999</c:v>
                </c:pt>
                <c:pt idx="649">
                  <c:v>-1.4039999999999999</c:v>
                </c:pt>
                <c:pt idx="650">
                  <c:v>-1.4</c:v>
                </c:pt>
                <c:pt idx="651">
                  <c:v>-1.3959999999999999</c:v>
                </c:pt>
                <c:pt idx="652">
                  <c:v>-1.3919999999999999</c:v>
                </c:pt>
                <c:pt idx="653">
                  <c:v>-1.3879999999999999</c:v>
                </c:pt>
                <c:pt idx="654">
                  <c:v>-1.3839999999999999</c:v>
                </c:pt>
                <c:pt idx="655">
                  <c:v>-1.38</c:v>
                </c:pt>
                <c:pt idx="656">
                  <c:v>-1.3759999999999999</c:v>
                </c:pt>
                <c:pt idx="657">
                  <c:v>-1.3719999999999999</c:v>
                </c:pt>
                <c:pt idx="658">
                  <c:v>-1.3679999999999999</c:v>
                </c:pt>
                <c:pt idx="659">
                  <c:v>-1.3639999999999999</c:v>
                </c:pt>
                <c:pt idx="660">
                  <c:v>-1.3599999999999999</c:v>
                </c:pt>
                <c:pt idx="661">
                  <c:v>-1.3559999999999999</c:v>
                </c:pt>
                <c:pt idx="662">
                  <c:v>-1.3519999999999999</c:v>
                </c:pt>
                <c:pt idx="663">
                  <c:v>-1.3479999999999999</c:v>
                </c:pt>
                <c:pt idx="664">
                  <c:v>-1.3439999999999999</c:v>
                </c:pt>
                <c:pt idx="665">
                  <c:v>-1.3399999999999999</c:v>
                </c:pt>
                <c:pt idx="666">
                  <c:v>-1.3359999999999999</c:v>
                </c:pt>
                <c:pt idx="667">
                  <c:v>-1.3319999999999999</c:v>
                </c:pt>
                <c:pt idx="668">
                  <c:v>-1.3279999999999998</c:v>
                </c:pt>
                <c:pt idx="669">
                  <c:v>-1.3239999999999998</c:v>
                </c:pt>
                <c:pt idx="670">
                  <c:v>-1.3199999999999998</c:v>
                </c:pt>
                <c:pt idx="671">
                  <c:v>-1.3159999999999998</c:v>
                </c:pt>
                <c:pt idx="672">
                  <c:v>-1.3119999999999998</c:v>
                </c:pt>
                <c:pt idx="673">
                  <c:v>-1.3079999999999998</c:v>
                </c:pt>
                <c:pt idx="674">
                  <c:v>-1.3039999999999998</c:v>
                </c:pt>
                <c:pt idx="675">
                  <c:v>-1.2999999999999998</c:v>
                </c:pt>
                <c:pt idx="676">
                  <c:v>-1.2959999999999998</c:v>
                </c:pt>
                <c:pt idx="677">
                  <c:v>-1.2919999999999998</c:v>
                </c:pt>
                <c:pt idx="678">
                  <c:v>-1.2879999999999998</c:v>
                </c:pt>
                <c:pt idx="679">
                  <c:v>-1.2839999999999998</c:v>
                </c:pt>
                <c:pt idx="680">
                  <c:v>-1.2799999999999998</c:v>
                </c:pt>
                <c:pt idx="681">
                  <c:v>-1.2759999999999998</c:v>
                </c:pt>
                <c:pt idx="682">
                  <c:v>-1.2719999999999998</c:v>
                </c:pt>
                <c:pt idx="683">
                  <c:v>-1.2679999999999998</c:v>
                </c:pt>
                <c:pt idx="684">
                  <c:v>-1.2639999999999998</c:v>
                </c:pt>
                <c:pt idx="685">
                  <c:v>-1.2599999999999998</c:v>
                </c:pt>
                <c:pt idx="686">
                  <c:v>-1.2559999999999998</c:v>
                </c:pt>
                <c:pt idx="687">
                  <c:v>-1.2519999999999998</c:v>
                </c:pt>
                <c:pt idx="688">
                  <c:v>-1.2479999999999998</c:v>
                </c:pt>
                <c:pt idx="689">
                  <c:v>-1.2439999999999998</c:v>
                </c:pt>
                <c:pt idx="690">
                  <c:v>-1.2399999999999998</c:v>
                </c:pt>
                <c:pt idx="691">
                  <c:v>-1.2359999999999998</c:v>
                </c:pt>
                <c:pt idx="692">
                  <c:v>-1.2319999999999998</c:v>
                </c:pt>
                <c:pt idx="693">
                  <c:v>-1.2279999999999998</c:v>
                </c:pt>
                <c:pt idx="694">
                  <c:v>-1.2239999999999998</c:v>
                </c:pt>
                <c:pt idx="695">
                  <c:v>-1.2199999999999998</c:v>
                </c:pt>
                <c:pt idx="696">
                  <c:v>-1.2159999999999997</c:v>
                </c:pt>
                <c:pt idx="697">
                  <c:v>-1.2119999999999997</c:v>
                </c:pt>
                <c:pt idx="698">
                  <c:v>-1.2079999999999997</c:v>
                </c:pt>
                <c:pt idx="699">
                  <c:v>-1.2039999999999997</c:v>
                </c:pt>
                <c:pt idx="700">
                  <c:v>-1.1999999999999997</c:v>
                </c:pt>
                <c:pt idx="701">
                  <c:v>-1.1959999999999997</c:v>
                </c:pt>
                <c:pt idx="702">
                  <c:v>-1.1919999999999997</c:v>
                </c:pt>
                <c:pt idx="703">
                  <c:v>-1.1879999999999997</c:v>
                </c:pt>
                <c:pt idx="704">
                  <c:v>-1.1840000000000002</c:v>
                </c:pt>
                <c:pt idx="705">
                  <c:v>-1.1800000000000002</c:v>
                </c:pt>
                <c:pt idx="706">
                  <c:v>-1.1760000000000002</c:v>
                </c:pt>
                <c:pt idx="707">
                  <c:v>-1.1720000000000002</c:v>
                </c:pt>
                <c:pt idx="708">
                  <c:v>-1.1680000000000001</c:v>
                </c:pt>
                <c:pt idx="709">
                  <c:v>-1.1640000000000001</c:v>
                </c:pt>
                <c:pt idx="710">
                  <c:v>-1.1600000000000001</c:v>
                </c:pt>
                <c:pt idx="711">
                  <c:v>-1.1560000000000001</c:v>
                </c:pt>
                <c:pt idx="712">
                  <c:v>-1.1520000000000001</c:v>
                </c:pt>
                <c:pt idx="713">
                  <c:v>-1.1480000000000001</c:v>
                </c:pt>
                <c:pt idx="714">
                  <c:v>-1.1440000000000001</c:v>
                </c:pt>
                <c:pt idx="715">
                  <c:v>-1.1400000000000001</c:v>
                </c:pt>
                <c:pt idx="716">
                  <c:v>-1.1360000000000001</c:v>
                </c:pt>
                <c:pt idx="717">
                  <c:v>-1.1320000000000001</c:v>
                </c:pt>
                <c:pt idx="718">
                  <c:v>-1.1280000000000001</c:v>
                </c:pt>
                <c:pt idx="719">
                  <c:v>-1.1240000000000001</c:v>
                </c:pt>
                <c:pt idx="720">
                  <c:v>-1.1200000000000001</c:v>
                </c:pt>
                <c:pt idx="721">
                  <c:v>-1.1160000000000001</c:v>
                </c:pt>
                <c:pt idx="722">
                  <c:v>-1.1120000000000001</c:v>
                </c:pt>
                <c:pt idx="723">
                  <c:v>-1.1080000000000001</c:v>
                </c:pt>
                <c:pt idx="724">
                  <c:v>-1.1040000000000001</c:v>
                </c:pt>
                <c:pt idx="725">
                  <c:v>-1.1000000000000001</c:v>
                </c:pt>
                <c:pt idx="726">
                  <c:v>-1.0960000000000001</c:v>
                </c:pt>
                <c:pt idx="727">
                  <c:v>-1.0920000000000001</c:v>
                </c:pt>
                <c:pt idx="728">
                  <c:v>-1.0880000000000001</c:v>
                </c:pt>
                <c:pt idx="729">
                  <c:v>-1.0840000000000001</c:v>
                </c:pt>
                <c:pt idx="730">
                  <c:v>-1.08</c:v>
                </c:pt>
                <c:pt idx="731">
                  <c:v>-1.0760000000000001</c:v>
                </c:pt>
                <c:pt idx="732">
                  <c:v>-1.0720000000000001</c:v>
                </c:pt>
                <c:pt idx="733">
                  <c:v>-1.0680000000000001</c:v>
                </c:pt>
                <c:pt idx="734">
                  <c:v>-1.0640000000000001</c:v>
                </c:pt>
                <c:pt idx="735">
                  <c:v>-1.06</c:v>
                </c:pt>
                <c:pt idx="736">
                  <c:v>-1.056</c:v>
                </c:pt>
                <c:pt idx="737">
                  <c:v>-1.052</c:v>
                </c:pt>
                <c:pt idx="738">
                  <c:v>-1.048</c:v>
                </c:pt>
                <c:pt idx="739">
                  <c:v>-1.044</c:v>
                </c:pt>
                <c:pt idx="740">
                  <c:v>-1.04</c:v>
                </c:pt>
                <c:pt idx="741">
                  <c:v>-1.036</c:v>
                </c:pt>
                <c:pt idx="742">
                  <c:v>-1.032</c:v>
                </c:pt>
                <c:pt idx="743">
                  <c:v>-1.028</c:v>
                </c:pt>
                <c:pt idx="744">
                  <c:v>-1.024</c:v>
                </c:pt>
                <c:pt idx="745">
                  <c:v>-1.02</c:v>
                </c:pt>
                <c:pt idx="746">
                  <c:v>-1.016</c:v>
                </c:pt>
                <c:pt idx="747">
                  <c:v>-1.012</c:v>
                </c:pt>
                <c:pt idx="748">
                  <c:v>-1.008</c:v>
                </c:pt>
                <c:pt idx="749">
                  <c:v>-1.004</c:v>
                </c:pt>
                <c:pt idx="750">
                  <c:v>-1</c:v>
                </c:pt>
                <c:pt idx="751">
                  <c:v>-0.996</c:v>
                </c:pt>
                <c:pt idx="752">
                  <c:v>-0.99199999999999999</c:v>
                </c:pt>
                <c:pt idx="753">
                  <c:v>-0.98799999999999999</c:v>
                </c:pt>
                <c:pt idx="754">
                  <c:v>-0.98399999999999999</c:v>
                </c:pt>
                <c:pt idx="755">
                  <c:v>-0.98</c:v>
                </c:pt>
                <c:pt idx="756">
                  <c:v>-0.97599999999999998</c:v>
                </c:pt>
                <c:pt idx="757">
                  <c:v>-0.97199999999999998</c:v>
                </c:pt>
                <c:pt idx="758">
                  <c:v>-0.96799999999999997</c:v>
                </c:pt>
                <c:pt idx="759">
                  <c:v>-0.96399999999999997</c:v>
                </c:pt>
                <c:pt idx="760">
                  <c:v>-0.96</c:v>
                </c:pt>
                <c:pt idx="761">
                  <c:v>-0.95599999999999996</c:v>
                </c:pt>
                <c:pt idx="762">
                  <c:v>-0.95199999999999996</c:v>
                </c:pt>
                <c:pt idx="763">
                  <c:v>-0.94799999999999995</c:v>
                </c:pt>
                <c:pt idx="764">
                  <c:v>-0.94399999999999995</c:v>
                </c:pt>
                <c:pt idx="765">
                  <c:v>-0.94</c:v>
                </c:pt>
                <c:pt idx="766">
                  <c:v>-0.93599999999999994</c:v>
                </c:pt>
                <c:pt idx="767">
                  <c:v>-0.93199999999999994</c:v>
                </c:pt>
                <c:pt idx="768">
                  <c:v>-0.92799999999999994</c:v>
                </c:pt>
                <c:pt idx="769">
                  <c:v>-0.92399999999999993</c:v>
                </c:pt>
                <c:pt idx="770">
                  <c:v>-0.91999999999999993</c:v>
                </c:pt>
                <c:pt idx="771">
                  <c:v>-0.91599999999999993</c:v>
                </c:pt>
                <c:pt idx="772">
                  <c:v>-0.91199999999999992</c:v>
                </c:pt>
                <c:pt idx="773">
                  <c:v>-0.90799999999999992</c:v>
                </c:pt>
                <c:pt idx="774">
                  <c:v>-0.90399999999999991</c:v>
                </c:pt>
                <c:pt idx="775">
                  <c:v>-0.89999999999999991</c:v>
                </c:pt>
                <c:pt idx="776">
                  <c:v>-0.89599999999999991</c:v>
                </c:pt>
                <c:pt idx="777">
                  <c:v>-0.8919999999999999</c:v>
                </c:pt>
                <c:pt idx="778">
                  <c:v>-0.8879999999999999</c:v>
                </c:pt>
                <c:pt idx="779">
                  <c:v>-0.8839999999999999</c:v>
                </c:pt>
                <c:pt idx="780">
                  <c:v>-0.87999999999999989</c:v>
                </c:pt>
                <c:pt idx="781">
                  <c:v>-0.87599999999999989</c:v>
                </c:pt>
                <c:pt idx="782">
                  <c:v>-0.87199999999999989</c:v>
                </c:pt>
                <c:pt idx="783">
                  <c:v>-0.86799999999999988</c:v>
                </c:pt>
                <c:pt idx="784">
                  <c:v>-0.86399999999999988</c:v>
                </c:pt>
                <c:pt idx="785">
                  <c:v>-0.85999999999999988</c:v>
                </c:pt>
                <c:pt idx="786">
                  <c:v>-0.85599999999999987</c:v>
                </c:pt>
                <c:pt idx="787">
                  <c:v>-0.85199999999999987</c:v>
                </c:pt>
                <c:pt idx="788">
                  <c:v>-0.84799999999999986</c:v>
                </c:pt>
                <c:pt idx="789">
                  <c:v>-0.84399999999999986</c:v>
                </c:pt>
                <c:pt idx="790">
                  <c:v>-0.83999999999999986</c:v>
                </c:pt>
                <c:pt idx="791">
                  <c:v>-0.83599999999999985</c:v>
                </c:pt>
                <c:pt idx="792">
                  <c:v>-0.83199999999999985</c:v>
                </c:pt>
                <c:pt idx="793">
                  <c:v>-0.82799999999999985</c:v>
                </c:pt>
                <c:pt idx="794">
                  <c:v>-0.82399999999999984</c:v>
                </c:pt>
                <c:pt idx="795">
                  <c:v>-0.81999999999999984</c:v>
                </c:pt>
                <c:pt idx="796">
                  <c:v>-0.81599999999999984</c:v>
                </c:pt>
                <c:pt idx="797">
                  <c:v>-0.81199999999999983</c:v>
                </c:pt>
                <c:pt idx="798">
                  <c:v>-0.80799999999999983</c:v>
                </c:pt>
                <c:pt idx="799">
                  <c:v>-0.80399999999999983</c:v>
                </c:pt>
                <c:pt idx="800">
                  <c:v>-0.79999999999999982</c:v>
                </c:pt>
                <c:pt idx="801">
                  <c:v>-0.79599999999999982</c:v>
                </c:pt>
                <c:pt idx="802">
                  <c:v>-0.79199999999999982</c:v>
                </c:pt>
                <c:pt idx="803">
                  <c:v>-0.78799999999999981</c:v>
                </c:pt>
                <c:pt idx="804">
                  <c:v>-0.78399999999999981</c:v>
                </c:pt>
                <c:pt idx="805">
                  <c:v>-0.7799999999999998</c:v>
                </c:pt>
                <c:pt idx="806">
                  <c:v>-0.7759999999999998</c:v>
                </c:pt>
                <c:pt idx="807">
                  <c:v>-0.7719999999999998</c:v>
                </c:pt>
                <c:pt idx="808">
                  <c:v>-0.76799999999999979</c:v>
                </c:pt>
                <c:pt idx="809">
                  <c:v>-0.76399999999999979</c:v>
                </c:pt>
                <c:pt idx="810">
                  <c:v>-0.75999999999999979</c:v>
                </c:pt>
                <c:pt idx="811">
                  <c:v>-0.75599999999999978</c:v>
                </c:pt>
                <c:pt idx="812">
                  <c:v>-0.75199999999999978</c:v>
                </c:pt>
                <c:pt idx="813">
                  <c:v>-0.74799999999999978</c:v>
                </c:pt>
                <c:pt idx="814">
                  <c:v>-0.74399999999999977</c:v>
                </c:pt>
                <c:pt idx="815">
                  <c:v>-0.73999999999999977</c:v>
                </c:pt>
                <c:pt idx="816">
                  <c:v>-0.73599999999999977</c:v>
                </c:pt>
                <c:pt idx="817">
                  <c:v>-0.73199999999999976</c:v>
                </c:pt>
                <c:pt idx="818">
                  <c:v>-0.72799999999999976</c:v>
                </c:pt>
                <c:pt idx="819">
                  <c:v>-0.72399999999999975</c:v>
                </c:pt>
                <c:pt idx="820">
                  <c:v>-0.71999999999999975</c:v>
                </c:pt>
                <c:pt idx="821">
                  <c:v>-0.71599999999999975</c:v>
                </c:pt>
                <c:pt idx="822">
                  <c:v>-0.71199999999999974</c:v>
                </c:pt>
                <c:pt idx="823">
                  <c:v>-0.70799999999999974</c:v>
                </c:pt>
                <c:pt idx="824">
                  <c:v>-0.70399999999999974</c:v>
                </c:pt>
                <c:pt idx="825">
                  <c:v>-0.69999999999999973</c:v>
                </c:pt>
                <c:pt idx="826">
                  <c:v>-0.69599999999999973</c:v>
                </c:pt>
                <c:pt idx="827">
                  <c:v>-0.69199999999999973</c:v>
                </c:pt>
                <c:pt idx="828">
                  <c:v>-0.68799999999999972</c:v>
                </c:pt>
                <c:pt idx="829">
                  <c:v>-0.68399999999999972</c:v>
                </c:pt>
                <c:pt idx="830">
                  <c:v>-0.67999999999999972</c:v>
                </c:pt>
                <c:pt idx="831">
                  <c:v>-0.67599999999999971</c:v>
                </c:pt>
                <c:pt idx="832">
                  <c:v>-0.67199999999999971</c:v>
                </c:pt>
                <c:pt idx="833">
                  <c:v>-0.66800000000000015</c:v>
                </c:pt>
                <c:pt idx="834">
                  <c:v>-0.66400000000000015</c:v>
                </c:pt>
                <c:pt idx="835">
                  <c:v>-0.66000000000000014</c:v>
                </c:pt>
                <c:pt idx="836">
                  <c:v>-0.65600000000000014</c:v>
                </c:pt>
                <c:pt idx="837">
                  <c:v>-0.65200000000000014</c:v>
                </c:pt>
                <c:pt idx="838">
                  <c:v>-0.64800000000000013</c:v>
                </c:pt>
                <c:pt idx="839">
                  <c:v>-0.64400000000000013</c:v>
                </c:pt>
                <c:pt idx="840">
                  <c:v>-0.64000000000000012</c:v>
                </c:pt>
                <c:pt idx="841">
                  <c:v>-0.63600000000000012</c:v>
                </c:pt>
                <c:pt idx="842">
                  <c:v>-0.63200000000000012</c:v>
                </c:pt>
                <c:pt idx="843">
                  <c:v>-0.62800000000000011</c:v>
                </c:pt>
                <c:pt idx="844">
                  <c:v>-0.62400000000000011</c:v>
                </c:pt>
                <c:pt idx="845">
                  <c:v>-0.62000000000000011</c:v>
                </c:pt>
                <c:pt idx="846">
                  <c:v>-0.6160000000000001</c:v>
                </c:pt>
                <c:pt idx="847">
                  <c:v>-0.6120000000000001</c:v>
                </c:pt>
                <c:pt idx="848">
                  <c:v>-0.6080000000000001</c:v>
                </c:pt>
                <c:pt idx="849">
                  <c:v>-0.60400000000000009</c:v>
                </c:pt>
                <c:pt idx="850">
                  <c:v>-0.60000000000000009</c:v>
                </c:pt>
                <c:pt idx="851">
                  <c:v>-0.59600000000000009</c:v>
                </c:pt>
                <c:pt idx="852">
                  <c:v>-0.59200000000000008</c:v>
                </c:pt>
                <c:pt idx="853">
                  <c:v>-0.58800000000000008</c:v>
                </c:pt>
                <c:pt idx="854">
                  <c:v>-0.58400000000000007</c:v>
                </c:pt>
                <c:pt idx="855">
                  <c:v>-0.58000000000000007</c:v>
                </c:pt>
                <c:pt idx="856">
                  <c:v>-0.57600000000000007</c:v>
                </c:pt>
                <c:pt idx="857">
                  <c:v>-0.57200000000000006</c:v>
                </c:pt>
                <c:pt idx="858">
                  <c:v>-0.56800000000000006</c:v>
                </c:pt>
                <c:pt idx="859">
                  <c:v>-0.56400000000000006</c:v>
                </c:pt>
                <c:pt idx="860">
                  <c:v>-0.56000000000000005</c:v>
                </c:pt>
                <c:pt idx="861">
                  <c:v>-0.55600000000000005</c:v>
                </c:pt>
                <c:pt idx="862">
                  <c:v>-0.55200000000000005</c:v>
                </c:pt>
                <c:pt idx="863">
                  <c:v>-0.54800000000000004</c:v>
                </c:pt>
                <c:pt idx="864">
                  <c:v>-0.54400000000000004</c:v>
                </c:pt>
                <c:pt idx="865">
                  <c:v>-0.54</c:v>
                </c:pt>
                <c:pt idx="866">
                  <c:v>-0.53600000000000003</c:v>
                </c:pt>
                <c:pt idx="867">
                  <c:v>-0.53200000000000003</c:v>
                </c:pt>
                <c:pt idx="868">
                  <c:v>-0.52800000000000002</c:v>
                </c:pt>
                <c:pt idx="869">
                  <c:v>-0.52400000000000002</c:v>
                </c:pt>
                <c:pt idx="870">
                  <c:v>-0.52</c:v>
                </c:pt>
                <c:pt idx="871">
                  <c:v>-0.51600000000000001</c:v>
                </c:pt>
                <c:pt idx="872">
                  <c:v>-0.51200000000000001</c:v>
                </c:pt>
                <c:pt idx="873">
                  <c:v>-0.50800000000000001</c:v>
                </c:pt>
                <c:pt idx="874">
                  <c:v>-0.504</c:v>
                </c:pt>
                <c:pt idx="875">
                  <c:v>-0.5</c:v>
                </c:pt>
                <c:pt idx="876">
                  <c:v>-0.496</c:v>
                </c:pt>
                <c:pt idx="877">
                  <c:v>-0.49199999999999999</c:v>
                </c:pt>
                <c:pt idx="878">
                  <c:v>-0.48799999999999999</c:v>
                </c:pt>
                <c:pt idx="879">
                  <c:v>-0.48399999999999999</c:v>
                </c:pt>
                <c:pt idx="880">
                  <c:v>-0.48</c:v>
                </c:pt>
                <c:pt idx="881">
                  <c:v>-0.47599999999999998</c:v>
                </c:pt>
                <c:pt idx="882">
                  <c:v>-0.47199999999999998</c:v>
                </c:pt>
                <c:pt idx="883">
                  <c:v>-0.46799999999999997</c:v>
                </c:pt>
                <c:pt idx="884">
                  <c:v>-0.46399999999999997</c:v>
                </c:pt>
                <c:pt idx="885">
                  <c:v>-0.45999999999999996</c:v>
                </c:pt>
                <c:pt idx="886">
                  <c:v>-0.45599999999999996</c:v>
                </c:pt>
                <c:pt idx="887">
                  <c:v>-0.45199999999999996</c:v>
                </c:pt>
                <c:pt idx="888">
                  <c:v>-0.44799999999999995</c:v>
                </c:pt>
                <c:pt idx="889">
                  <c:v>-0.44399999999999995</c:v>
                </c:pt>
                <c:pt idx="890">
                  <c:v>-0.43999999999999995</c:v>
                </c:pt>
                <c:pt idx="891">
                  <c:v>-0.43599999999999994</c:v>
                </c:pt>
                <c:pt idx="892">
                  <c:v>-0.43199999999999994</c:v>
                </c:pt>
                <c:pt idx="893">
                  <c:v>-0.42799999999999994</c:v>
                </c:pt>
                <c:pt idx="894">
                  <c:v>-0.42399999999999993</c:v>
                </c:pt>
                <c:pt idx="895">
                  <c:v>-0.41999999999999993</c:v>
                </c:pt>
                <c:pt idx="896">
                  <c:v>-0.41599999999999993</c:v>
                </c:pt>
                <c:pt idx="897">
                  <c:v>-0.41199999999999992</c:v>
                </c:pt>
                <c:pt idx="898">
                  <c:v>-0.40799999999999992</c:v>
                </c:pt>
                <c:pt idx="899">
                  <c:v>-0.40399999999999991</c:v>
                </c:pt>
                <c:pt idx="900">
                  <c:v>-0.39999999999999991</c:v>
                </c:pt>
                <c:pt idx="901">
                  <c:v>-0.39599999999999991</c:v>
                </c:pt>
                <c:pt idx="902">
                  <c:v>-0.3919999999999999</c:v>
                </c:pt>
                <c:pt idx="903">
                  <c:v>-0.3879999999999999</c:v>
                </c:pt>
                <c:pt idx="904">
                  <c:v>-0.3839999999999999</c:v>
                </c:pt>
                <c:pt idx="905">
                  <c:v>-0.37999999999999989</c:v>
                </c:pt>
                <c:pt idx="906">
                  <c:v>-0.37599999999999989</c:v>
                </c:pt>
                <c:pt idx="907">
                  <c:v>-0.37199999999999989</c:v>
                </c:pt>
                <c:pt idx="908">
                  <c:v>-0.36799999999999988</c:v>
                </c:pt>
                <c:pt idx="909">
                  <c:v>-0.36399999999999988</c:v>
                </c:pt>
                <c:pt idx="910">
                  <c:v>-0.35999999999999988</c:v>
                </c:pt>
                <c:pt idx="911">
                  <c:v>-0.35599999999999987</c:v>
                </c:pt>
                <c:pt idx="912">
                  <c:v>-0.35199999999999987</c:v>
                </c:pt>
                <c:pt idx="913">
                  <c:v>-0.34799999999999986</c:v>
                </c:pt>
                <c:pt idx="914">
                  <c:v>-0.34399999999999986</c:v>
                </c:pt>
                <c:pt idx="915">
                  <c:v>-0.33999999999999986</c:v>
                </c:pt>
                <c:pt idx="916">
                  <c:v>-0.33599999999999985</c:v>
                </c:pt>
                <c:pt idx="917">
                  <c:v>-0.33199999999999985</c:v>
                </c:pt>
                <c:pt idx="918">
                  <c:v>-0.32799999999999985</c:v>
                </c:pt>
                <c:pt idx="919">
                  <c:v>-0.32399999999999984</c:v>
                </c:pt>
                <c:pt idx="920">
                  <c:v>-0.31999999999999984</c:v>
                </c:pt>
                <c:pt idx="921">
                  <c:v>-0.31599999999999984</c:v>
                </c:pt>
                <c:pt idx="922">
                  <c:v>-0.31199999999999983</c:v>
                </c:pt>
                <c:pt idx="923">
                  <c:v>-0.30799999999999983</c:v>
                </c:pt>
                <c:pt idx="924">
                  <c:v>-0.30399999999999983</c:v>
                </c:pt>
                <c:pt idx="925">
                  <c:v>-0.29999999999999982</c:v>
                </c:pt>
                <c:pt idx="926">
                  <c:v>-0.29599999999999982</c:v>
                </c:pt>
                <c:pt idx="927">
                  <c:v>-0.29199999999999982</c:v>
                </c:pt>
                <c:pt idx="928">
                  <c:v>-0.28799999999999981</c:v>
                </c:pt>
                <c:pt idx="929">
                  <c:v>-0.28399999999999981</c:v>
                </c:pt>
                <c:pt idx="930">
                  <c:v>-0.2799999999999998</c:v>
                </c:pt>
                <c:pt idx="931">
                  <c:v>-0.2759999999999998</c:v>
                </c:pt>
                <c:pt idx="932">
                  <c:v>-0.2719999999999998</c:v>
                </c:pt>
                <c:pt idx="933">
                  <c:v>-0.26799999999999979</c:v>
                </c:pt>
                <c:pt idx="934">
                  <c:v>-0.26399999999999979</c:v>
                </c:pt>
                <c:pt idx="935">
                  <c:v>-0.25999999999999979</c:v>
                </c:pt>
                <c:pt idx="936">
                  <c:v>-0.25599999999999978</c:v>
                </c:pt>
                <c:pt idx="937">
                  <c:v>-0.25199999999999978</c:v>
                </c:pt>
                <c:pt idx="938">
                  <c:v>-0.24799999999999978</c:v>
                </c:pt>
                <c:pt idx="939">
                  <c:v>-0.24399999999999977</c:v>
                </c:pt>
                <c:pt idx="940">
                  <c:v>-0.23999999999999977</c:v>
                </c:pt>
                <c:pt idx="941">
                  <c:v>-0.23599999999999977</c:v>
                </c:pt>
                <c:pt idx="942">
                  <c:v>-0.23199999999999976</c:v>
                </c:pt>
                <c:pt idx="943">
                  <c:v>-0.22799999999999976</c:v>
                </c:pt>
                <c:pt idx="944">
                  <c:v>-0.22399999999999975</c:v>
                </c:pt>
                <c:pt idx="945">
                  <c:v>-0.21999999999999975</c:v>
                </c:pt>
                <c:pt idx="946">
                  <c:v>-0.21599999999999975</c:v>
                </c:pt>
                <c:pt idx="947">
                  <c:v>-0.21199999999999974</c:v>
                </c:pt>
                <c:pt idx="948">
                  <c:v>-0.20799999999999974</c:v>
                </c:pt>
                <c:pt idx="949">
                  <c:v>-0.20399999999999974</c:v>
                </c:pt>
                <c:pt idx="950">
                  <c:v>-0.19999999999999973</c:v>
                </c:pt>
                <c:pt idx="951">
                  <c:v>-0.19599999999999973</c:v>
                </c:pt>
                <c:pt idx="952">
                  <c:v>-0.19199999999999973</c:v>
                </c:pt>
                <c:pt idx="953">
                  <c:v>-0.18799999999999972</c:v>
                </c:pt>
                <c:pt idx="954">
                  <c:v>-0.18399999999999972</c:v>
                </c:pt>
                <c:pt idx="955">
                  <c:v>-0.17999999999999972</c:v>
                </c:pt>
                <c:pt idx="956">
                  <c:v>-0.17599999999999971</c:v>
                </c:pt>
                <c:pt idx="957">
                  <c:v>-0.17199999999999971</c:v>
                </c:pt>
                <c:pt idx="958">
                  <c:v>-0.16799999999999971</c:v>
                </c:pt>
                <c:pt idx="959">
                  <c:v>-0.1639999999999997</c:v>
                </c:pt>
                <c:pt idx="960">
                  <c:v>-0.16000000000000014</c:v>
                </c:pt>
                <c:pt idx="961">
                  <c:v>-0.15600000000000014</c:v>
                </c:pt>
                <c:pt idx="962">
                  <c:v>-0.15200000000000014</c:v>
                </c:pt>
                <c:pt idx="963">
                  <c:v>-0.14800000000000013</c:v>
                </c:pt>
                <c:pt idx="964">
                  <c:v>-0.14400000000000013</c:v>
                </c:pt>
                <c:pt idx="965">
                  <c:v>-0.14000000000000012</c:v>
                </c:pt>
                <c:pt idx="966">
                  <c:v>-0.13600000000000012</c:v>
                </c:pt>
                <c:pt idx="967">
                  <c:v>-0.13200000000000012</c:v>
                </c:pt>
                <c:pt idx="968">
                  <c:v>-0.12800000000000011</c:v>
                </c:pt>
                <c:pt idx="969">
                  <c:v>-0.12400000000000011</c:v>
                </c:pt>
                <c:pt idx="970">
                  <c:v>-0.12000000000000011</c:v>
                </c:pt>
                <c:pt idx="971">
                  <c:v>-0.1160000000000001</c:v>
                </c:pt>
                <c:pt idx="972">
                  <c:v>-0.1120000000000001</c:v>
                </c:pt>
                <c:pt idx="973">
                  <c:v>-0.1080000000000001</c:v>
                </c:pt>
                <c:pt idx="974">
                  <c:v>-0.10400000000000009</c:v>
                </c:pt>
                <c:pt idx="975">
                  <c:v>-0.10000000000000009</c:v>
                </c:pt>
                <c:pt idx="976">
                  <c:v>-9.6000000000000085E-2</c:v>
                </c:pt>
                <c:pt idx="977">
                  <c:v>-9.2000000000000082E-2</c:v>
                </c:pt>
                <c:pt idx="978">
                  <c:v>-8.8000000000000078E-2</c:v>
                </c:pt>
                <c:pt idx="979">
                  <c:v>-8.4000000000000075E-2</c:v>
                </c:pt>
                <c:pt idx="980">
                  <c:v>-8.0000000000000071E-2</c:v>
                </c:pt>
                <c:pt idx="981">
                  <c:v>-7.6000000000000068E-2</c:v>
                </c:pt>
                <c:pt idx="982">
                  <c:v>-7.2000000000000064E-2</c:v>
                </c:pt>
                <c:pt idx="983">
                  <c:v>-6.800000000000006E-2</c:v>
                </c:pt>
                <c:pt idx="984">
                  <c:v>-6.4000000000000057E-2</c:v>
                </c:pt>
                <c:pt idx="985">
                  <c:v>-6.0000000000000053E-2</c:v>
                </c:pt>
                <c:pt idx="986">
                  <c:v>-5.600000000000005E-2</c:v>
                </c:pt>
                <c:pt idx="987">
                  <c:v>-5.2000000000000046E-2</c:v>
                </c:pt>
                <c:pt idx="988">
                  <c:v>-4.8000000000000043E-2</c:v>
                </c:pt>
                <c:pt idx="989">
                  <c:v>-4.4000000000000039E-2</c:v>
                </c:pt>
                <c:pt idx="990">
                  <c:v>-4.0000000000000036E-2</c:v>
                </c:pt>
                <c:pt idx="991">
                  <c:v>-3.6000000000000032E-2</c:v>
                </c:pt>
                <c:pt idx="992">
                  <c:v>-3.2000000000000028E-2</c:v>
                </c:pt>
                <c:pt idx="993">
                  <c:v>-2.8000000000000025E-2</c:v>
                </c:pt>
                <c:pt idx="994">
                  <c:v>-2.4000000000000021E-2</c:v>
                </c:pt>
                <c:pt idx="995">
                  <c:v>-2.0000000000000018E-2</c:v>
                </c:pt>
                <c:pt idx="996">
                  <c:v>-1.6000000000000014E-2</c:v>
                </c:pt>
                <c:pt idx="997">
                  <c:v>-1.2000000000000011E-2</c:v>
                </c:pt>
                <c:pt idx="998">
                  <c:v>-8.0000000000000071E-3</c:v>
                </c:pt>
                <c:pt idx="999">
                  <c:v>-4.0000000000000036E-3</c:v>
                </c:pt>
                <c:pt idx="1000">
                  <c:v>0</c:v>
                </c:pt>
                <c:pt idx="1001">
                  <c:v>4.0000000000004476E-3</c:v>
                </c:pt>
                <c:pt idx="1002">
                  <c:v>8.0000000000000071E-3</c:v>
                </c:pt>
                <c:pt idx="1003">
                  <c:v>1.2000000000000455E-2</c:v>
                </c:pt>
                <c:pt idx="1004">
                  <c:v>1.6000000000000014E-2</c:v>
                </c:pt>
                <c:pt idx="1005">
                  <c:v>2.0000000000000462E-2</c:v>
                </c:pt>
                <c:pt idx="1006">
                  <c:v>2.4000000000000021E-2</c:v>
                </c:pt>
                <c:pt idx="1007">
                  <c:v>2.8000000000000469E-2</c:v>
                </c:pt>
                <c:pt idx="1008">
                  <c:v>3.2000000000000028E-2</c:v>
                </c:pt>
                <c:pt idx="1009">
                  <c:v>3.6000000000000476E-2</c:v>
                </c:pt>
                <c:pt idx="1010">
                  <c:v>4.0000000000000036E-2</c:v>
                </c:pt>
                <c:pt idx="1011">
                  <c:v>4.4000000000000483E-2</c:v>
                </c:pt>
                <c:pt idx="1012">
                  <c:v>4.8000000000000043E-2</c:v>
                </c:pt>
                <c:pt idx="1013">
                  <c:v>5.200000000000049E-2</c:v>
                </c:pt>
                <c:pt idx="1014">
                  <c:v>5.600000000000005E-2</c:v>
                </c:pt>
                <c:pt idx="1015">
                  <c:v>6.0000000000000497E-2</c:v>
                </c:pt>
                <c:pt idx="1016">
                  <c:v>6.4000000000000057E-2</c:v>
                </c:pt>
                <c:pt idx="1017">
                  <c:v>6.8000000000000504E-2</c:v>
                </c:pt>
                <c:pt idx="1018">
                  <c:v>7.2000000000000064E-2</c:v>
                </c:pt>
                <c:pt idx="1019">
                  <c:v>7.6000000000000512E-2</c:v>
                </c:pt>
                <c:pt idx="1020">
                  <c:v>8.0000000000000071E-2</c:v>
                </c:pt>
                <c:pt idx="1021">
                  <c:v>8.4000000000000519E-2</c:v>
                </c:pt>
                <c:pt idx="1022">
                  <c:v>8.8000000000000078E-2</c:v>
                </c:pt>
                <c:pt idx="1023">
                  <c:v>9.2000000000000526E-2</c:v>
                </c:pt>
                <c:pt idx="1024">
                  <c:v>9.6000000000000085E-2</c:v>
                </c:pt>
                <c:pt idx="1025">
                  <c:v>9.9999999999999645E-2</c:v>
                </c:pt>
                <c:pt idx="1026">
                  <c:v>0.10400000000000009</c:v>
                </c:pt>
                <c:pt idx="1027">
                  <c:v>0.10799999999999965</c:v>
                </c:pt>
                <c:pt idx="1028">
                  <c:v>0.1120000000000001</c:v>
                </c:pt>
                <c:pt idx="1029">
                  <c:v>0.11599999999999966</c:v>
                </c:pt>
                <c:pt idx="1030">
                  <c:v>0.12000000000000011</c:v>
                </c:pt>
                <c:pt idx="1031">
                  <c:v>0.12399999999999967</c:v>
                </c:pt>
                <c:pt idx="1032">
                  <c:v>0.12800000000000011</c:v>
                </c:pt>
                <c:pt idx="1033">
                  <c:v>0.13199999999999967</c:v>
                </c:pt>
                <c:pt idx="1034">
                  <c:v>0.13600000000000012</c:v>
                </c:pt>
                <c:pt idx="1035">
                  <c:v>0.13999999999999968</c:v>
                </c:pt>
                <c:pt idx="1036">
                  <c:v>0.14400000000000013</c:v>
                </c:pt>
                <c:pt idx="1037">
                  <c:v>0.14799999999999969</c:v>
                </c:pt>
                <c:pt idx="1038">
                  <c:v>0.15200000000000014</c:v>
                </c:pt>
                <c:pt idx="1039">
                  <c:v>0.15599999999999969</c:v>
                </c:pt>
                <c:pt idx="1040">
                  <c:v>0.16000000000000014</c:v>
                </c:pt>
                <c:pt idx="1041">
                  <c:v>0.1639999999999997</c:v>
                </c:pt>
                <c:pt idx="1042">
                  <c:v>0.16800000000000015</c:v>
                </c:pt>
                <c:pt idx="1043">
                  <c:v>0.17199999999999971</c:v>
                </c:pt>
                <c:pt idx="1044">
                  <c:v>0.17600000000000016</c:v>
                </c:pt>
                <c:pt idx="1045">
                  <c:v>0.17999999999999972</c:v>
                </c:pt>
                <c:pt idx="1046">
                  <c:v>0.18400000000000016</c:v>
                </c:pt>
                <c:pt idx="1047">
                  <c:v>0.18799999999999972</c:v>
                </c:pt>
                <c:pt idx="1048">
                  <c:v>0.19200000000000017</c:v>
                </c:pt>
                <c:pt idx="1049">
                  <c:v>0.19599999999999973</c:v>
                </c:pt>
                <c:pt idx="1050">
                  <c:v>0.20000000000000018</c:v>
                </c:pt>
                <c:pt idx="1051">
                  <c:v>0.20399999999999974</c:v>
                </c:pt>
                <c:pt idx="1052">
                  <c:v>0.20800000000000018</c:v>
                </c:pt>
                <c:pt idx="1053">
                  <c:v>0.21199999999999974</c:v>
                </c:pt>
                <c:pt idx="1054">
                  <c:v>0.21600000000000019</c:v>
                </c:pt>
                <c:pt idx="1055">
                  <c:v>0.21999999999999975</c:v>
                </c:pt>
                <c:pt idx="1056">
                  <c:v>0.2240000000000002</c:v>
                </c:pt>
                <c:pt idx="1057">
                  <c:v>0.22799999999999976</c:v>
                </c:pt>
                <c:pt idx="1058">
                  <c:v>0.23200000000000021</c:v>
                </c:pt>
                <c:pt idx="1059">
                  <c:v>0.23599999999999977</c:v>
                </c:pt>
                <c:pt idx="1060">
                  <c:v>0.24000000000000021</c:v>
                </c:pt>
                <c:pt idx="1061">
                  <c:v>0.24399999999999977</c:v>
                </c:pt>
                <c:pt idx="1062">
                  <c:v>0.24800000000000022</c:v>
                </c:pt>
                <c:pt idx="1063">
                  <c:v>0.25199999999999978</c:v>
                </c:pt>
                <c:pt idx="1064">
                  <c:v>0.25600000000000023</c:v>
                </c:pt>
                <c:pt idx="1065">
                  <c:v>0.25999999999999979</c:v>
                </c:pt>
                <c:pt idx="1066">
                  <c:v>0.26400000000000023</c:v>
                </c:pt>
                <c:pt idx="1067">
                  <c:v>0.26799999999999979</c:v>
                </c:pt>
                <c:pt idx="1068">
                  <c:v>0.27200000000000024</c:v>
                </c:pt>
                <c:pt idx="1069">
                  <c:v>0.2759999999999998</c:v>
                </c:pt>
                <c:pt idx="1070">
                  <c:v>0.28000000000000025</c:v>
                </c:pt>
                <c:pt idx="1071">
                  <c:v>0.28399999999999981</c:v>
                </c:pt>
                <c:pt idx="1072">
                  <c:v>0.28800000000000026</c:v>
                </c:pt>
                <c:pt idx="1073">
                  <c:v>0.29199999999999982</c:v>
                </c:pt>
                <c:pt idx="1074">
                  <c:v>0.29600000000000026</c:v>
                </c:pt>
                <c:pt idx="1075">
                  <c:v>0.29999999999999982</c:v>
                </c:pt>
                <c:pt idx="1076">
                  <c:v>0.30400000000000027</c:v>
                </c:pt>
                <c:pt idx="1077">
                  <c:v>0.30799999999999983</c:v>
                </c:pt>
                <c:pt idx="1078">
                  <c:v>0.31200000000000028</c:v>
                </c:pt>
                <c:pt idx="1079">
                  <c:v>0.31599999999999984</c:v>
                </c:pt>
                <c:pt idx="1080">
                  <c:v>0.32000000000000028</c:v>
                </c:pt>
                <c:pt idx="1081">
                  <c:v>0.32399999999999984</c:v>
                </c:pt>
                <c:pt idx="1082">
                  <c:v>0.32800000000000029</c:v>
                </c:pt>
                <c:pt idx="1083">
                  <c:v>0.33199999999999985</c:v>
                </c:pt>
                <c:pt idx="1084">
                  <c:v>0.3360000000000003</c:v>
                </c:pt>
                <c:pt idx="1085">
                  <c:v>0.33999999999999986</c:v>
                </c:pt>
                <c:pt idx="1086">
                  <c:v>0.34400000000000031</c:v>
                </c:pt>
                <c:pt idx="1087">
                  <c:v>0.34799999999999986</c:v>
                </c:pt>
                <c:pt idx="1088">
                  <c:v>0.35200000000000031</c:v>
                </c:pt>
                <c:pt idx="1089">
                  <c:v>0.35599999999999987</c:v>
                </c:pt>
                <c:pt idx="1090">
                  <c:v>0.36000000000000032</c:v>
                </c:pt>
                <c:pt idx="1091">
                  <c:v>0.36399999999999988</c:v>
                </c:pt>
                <c:pt idx="1092">
                  <c:v>0.36800000000000033</c:v>
                </c:pt>
                <c:pt idx="1093">
                  <c:v>0.37199999999999989</c:v>
                </c:pt>
                <c:pt idx="1094">
                  <c:v>0.37600000000000033</c:v>
                </c:pt>
                <c:pt idx="1095">
                  <c:v>0.37999999999999989</c:v>
                </c:pt>
                <c:pt idx="1096">
                  <c:v>0.38400000000000034</c:v>
                </c:pt>
                <c:pt idx="1097">
                  <c:v>0.3879999999999999</c:v>
                </c:pt>
                <c:pt idx="1098">
                  <c:v>0.39200000000000035</c:v>
                </c:pt>
                <c:pt idx="1099">
                  <c:v>0.39599999999999991</c:v>
                </c:pt>
                <c:pt idx="1100">
                  <c:v>0.40000000000000036</c:v>
                </c:pt>
                <c:pt idx="1101">
                  <c:v>0.40399999999999991</c:v>
                </c:pt>
                <c:pt idx="1102">
                  <c:v>0.40800000000000036</c:v>
                </c:pt>
                <c:pt idx="1103">
                  <c:v>0.41199999999999992</c:v>
                </c:pt>
                <c:pt idx="1104">
                  <c:v>0.41600000000000037</c:v>
                </c:pt>
                <c:pt idx="1105">
                  <c:v>0.41999999999999993</c:v>
                </c:pt>
                <c:pt idx="1106">
                  <c:v>0.42400000000000038</c:v>
                </c:pt>
                <c:pt idx="1107">
                  <c:v>0.42799999999999994</c:v>
                </c:pt>
                <c:pt idx="1108">
                  <c:v>0.43200000000000038</c:v>
                </c:pt>
                <c:pt idx="1109">
                  <c:v>0.43599999999999994</c:v>
                </c:pt>
                <c:pt idx="1110">
                  <c:v>0.44000000000000039</c:v>
                </c:pt>
                <c:pt idx="1111">
                  <c:v>0.44399999999999995</c:v>
                </c:pt>
                <c:pt idx="1112">
                  <c:v>0.4480000000000004</c:v>
                </c:pt>
                <c:pt idx="1113">
                  <c:v>0.45199999999999996</c:v>
                </c:pt>
                <c:pt idx="1114">
                  <c:v>0.45600000000000041</c:v>
                </c:pt>
                <c:pt idx="1115">
                  <c:v>0.45999999999999996</c:v>
                </c:pt>
                <c:pt idx="1116">
                  <c:v>0.46400000000000041</c:v>
                </c:pt>
                <c:pt idx="1117">
                  <c:v>0.46799999999999997</c:v>
                </c:pt>
                <c:pt idx="1118">
                  <c:v>0.47200000000000042</c:v>
                </c:pt>
                <c:pt idx="1119">
                  <c:v>0.47599999999999998</c:v>
                </c:pt>
                <c:pt idx="1120">
                  <c:v>0.48000000000000043</c:v>
                </c:pt>
                <c:pt idx="1121">
                  <c:v>0.48399999999999999</c:v>
                </c:pt>
                <c:pt idx="1122">
                  <c:v>0.48800000000000043</c:v>
                </c:pt>
                <c:pt idx="1123">
                  <c:v>0.49199999999999999</c:v>
                </c:pt>
                <c:pt idx="1124">
                  <c:v>0.49600000000000044</c:v>
                </c:pt>
                <c:pt idx="1125">
                  <c:v>0.5</c:v>
                </c:pt>
                <c:pt idx="1126">
                  <c:v>0.50400000000000045</c:v>
                </c:pt>
                <c:pt idx="1127">
                  <c:v>0.50800000000000001</c:v>
                </c:pt>
                <c:pt idx="1128">
                  <c:v>0.51200000000000045</c:v>
                </c:pt>
                <c:pt idx="1129">
                  <c:v>0.51600000000000001</c:v>
                </c:pt>
                <c:pt idx="1130">
                  <c:v>0.52000000000000046</c:v>
                </c:pt>
                <c:pt idx="1131">
                  <c:v>0.52400000000000002</c:v>
                </c:pt>
                <c:pt idx="1132">
                  <c:v>0.52800000000000047</c:v>
                </c:pt>
                <c:pt idx="1133">
                  <c:v>0.53200000000000003</c:v>
                </c:pt>
                <c:pt idx="1134">
                  <c:v>0.53600000000000048</c:v>
                </c:pt>
                <c:pt idx="1135">
                  <c:v>0.54</c:v>
                </c:pt>
                <c:pt idx="1136">
                  <c:v>0.54400000000000048</c:v>
                </c:pt>
                <c:pt idx="1137">
                  <c:v>0.54800000000000004</c:v>
                </c:pt>
                <c:pt idx="1138">
                  <c:v>0.55200000000000049</c:v>
                </c:pt>
                <c:pt idx="1139">
                  <c:v>0.55600000000000005</c:v>
                </c:pt>
                <c:pt idx="1140">
                  <c:v>0.5600000000000005</c:v>
                </c:pt>
                <c:pt idx="1141">
                  <c:v>0.56400000000000006</c:v>
                </c:pt>
                <c:pt idx="1142">
                  <c:v>0.5680000000000005</c:v>
                </c:pt>
                <c:pt idx="1143">
                  <c:v>0.57200000000000006</c:v>
                </c:pt>
                <c:pt idx="1144">
                  <c:v>0.57600000000000051</c:v>
                </c:pt>
                <c:pt idx="1145">
                  <c:v>0.58000000000000007</c:v>
                </c:pt>
                <c:pt idx="1146">
                  <c:v>0.58400000000000052</c:v>
                </c:pt>
                <c:pt idx="1147">
                  <c:v>0.58800000000000008</c:v>
                </c:pt>
                <c:pt idx="1148">
                  <c:v>0.59200000000000053</c:v>
                </c:pt>
                <c:pt idx="1149">
                  <c:v>0.59600000000000009</c:v>
                </c:pt>
                <c:pt idx="1150">
                  <c:v>0.60000000000000053</c:v>
                </c:pt>
                <c:pt idx="1151">
                  <c:v>0.60400000000000009</c:v>
                </c:pt>
                <c:pt idx="1152">
                  <c:v>0.60800000000000054</c:v>
                </c:pt>
                <c:pt idx="1153">
                  <c:v>0.6120000000000001</c:v>
                </c:pt>
                <c:pt idx="1154">
                  <c:v>0.61599999999999966</c:v>
                </c:pt>
                <c:pt idx="1155">
                  <c:v>0.62000000000000011</c:v>
                </c:pt>
                <c:pt idx="1156">
                  <c:v>0.62399999999999967</c:v>
                </c:pt>
                <c:pt idx="1157">
                  <c:v>0.62800000000000011</c:v>
                </c:pt>
                <c:pt idx="1158">
                  <c:v>0.63199999999999967</c:v>
                </c:pt>
                <c:pt idx="1159">
                  <c:v>0.63600000000000012</c:v>
                </c:pt>
                <c:pt idx="1160">
                  <c:v>0.63999999999999968</c:v>
                </c:pt>
                <c:pt idx="1161">
                  <c:v>0.64400000000000013</c:v>
                </c:pt>
                <c:pt idx="1162">
                  <c:v>0.64799999999999969</c:v>
                </c:pt>
                <c:pt idx="1163">
                  <c:v>0.65200000000000014</c:v>
                </c:pt>
                <c:pt idx="1164">
                  <c:v>0.65599999999999969</c:v>
                </c:pt>
                <c:pt idx="1165">
                  <c:v>0.66000000000000014</c:v>
                </c:pt>
                <c:pt idx="1166">
                  <c:v>0.6639999999999997</c:v>
                </c:pt>
                <c:pt idx="1167">
                  <c:v>0.66800000000000015</c:v>
                </c:pt>
                <c:pt idx="1168">
                  <c:v>0.67199999999999971</c:v>
                </c:pt>
                <c:pt idx="1169">
                  <c:v>0.67600000000000016</c:v>
                </c:pt>
                <c:pt idx="1170">
                  <c:v>0.67999999999999972</c:v>
                </c:pt>
                <c:pt idx="1171">
                  <c:v>0.68400000000000016</c:v>
                </c:pt>
                <c:pt idx="1172">
                  <c:v>0.68799999999999972</c:v>
                </c:pt>
                <c:pt idx="1173">
                  <c:v>0.69200000000000017</c:v>
                </c:pt>
                <c:pt idx="1174">
                  <c:v>0.69599999999999973</c:v>
                </c:pt>
                <c:pt idx="1175">
                  <c:v>0.70000000000000018</c:v>
                </c:pt>
                <c:pt idx="1176">
                  <c:v>0.70399999999999974</c:v>
                </c:pt>
                <c:pt idx="1177">
                  <c:v>0.70800000000000018</c:v>
                </c:pt>
                <c:pt idx="1178">
                  <c:v>0.71199999999999974</c:v>
                </c:pt>
                <c:pt idx="1179">
                  <c:v>0.71600000000000019</c:v>
                </c:pt>
                <c:pt idx="1180">
                  <c:v>0.71999999999999975</c:v>
                </c:pt>
                <c:pt idx="1181">
                  <c:v>0.7240000000000002</c:v>
                </c:pt>
                <c:pt idx="1182">
                  <c:v>0.72799999999999976</c:v>
                </c:pt>
                <c:pt idx="1183">
                  <c:v>0.73200000000000021</c:v>
                </c:pt>
                <c:pt idx="1184">
                  <c:v>0.73599999999999977</c:v>
                </c:pt>
                <c:pt idx="1185">
                  <c:v>0.74000000000000021</c:v>
                </c:pt>
                <c:pt idx="1186">
                  <c:v>0.74399999999999977</c:v>
                </c:pt>
                <c:pt idx="1187">
                  <c:v>0.74800000000000022</c:v>
                </c:pt>
                <c:pt idx="1188">
                  <c:v>0.75199999999999978</c:v>
                </c:pt>
                <c:pt idx="1189">
                  <c:v>0.75600000000000023</c:v>
                </c:pt>
                <c:pt idx="1190">
                  <c:v>0.75999999999999979</c:v>
                </c:pt>
                <c:pt idx="1191">
                  <c:v>0.76400000000000023</c:v>
                </c:pt>
                <c:pt idx="1192">
                  <c:v>0.76799999999999979</c:v>
                </c:pt>
                <c:pt idx="1193">
                  <c:v>0.77200000000000024</c:v>
                </c:pt>
                <c:pt idx="1194">
                  <c:v>0.7759999999999998</c:v>
                </c:pt>
                <c:pt idx="1195">
                  <c:v>0.78000000000000025</c:v>
                </c:pt>
                <c:pt idx="1196">
                  <c:v>0.78399999999999981</c:v>
                </c:pt>
                <c:pt idx="1197">
                  <c:v>0.78800000000000026</c:v>
                </c:pt>
                <c:pt idx="1198">
                  <c:v>0.79199999999999982</c:v>
                </c:pt>
                <c:pt idx="1199">
                  <c:v>0.79600000000000026</c:v>
                </c:pt>
                <c:pt idx="1200">
                  <c:v>0.79999999999999982</c:v>
                </c:pt>
                <c:pt idx="1201">
                  <c:v>0.80400000000000027</c:v>
                </c:pt>
                <c:pt idx="1202">
                  <c:v>0.80799999999999983</c:v>
                </c:pt>
                <c:pt idx="1203">
                  <c:v>0.81200000000000028</c:v>
                </c:pt>
                <c:pt idx="1204">
                  <c:v>0.81599999999999984</c:v>
                </c:pt>
                <c:pt idx="1205">
                  <c:v>0.82000000000000028</c:v>
                </c:pt>
                <c:pt idx="1206">
                  <c:v>0.82399999999999984</c:v>
                </c:pt>
                <c:pt idx="1207">
                  <c:v>0.82800000000000029</c:v>
                </c:pt>
                <c:pt idx="1208">
                  <c:v>0.83199999999999985</c:v>
                </c:pt>
                <c:pt idx="1209">
                  <c:v>0.8360000000000003</c:v>
                </c:pt>
                <c:pt idx="1210">
                  <c:v>0.83999999999999986</c:v>
                </c:pt>
                <c:pt idx="1211">
                  <c:v>0.84400000000000031</c:v>
                </c:pt>
                <c:pt idx="1212">
                  <c:v>0.84799999999999986</c:v>
                </c:pt>
                <c:pt idx="1213">
                  <c:v>0.85200000000000031</c:v>
                </c:pt>
                <c:pt idx="1214">
                  <c:v>0.85599999999999987</c:v>
                </c:pt>
                <c:pt idx="1215">
                  <c:v>0.86000000000000032</c:v>
                </c:pt>
                <c:pt idx="1216">
                  <c:v>0.86399999999999988</c:v>
                </c:pt>
                <c:pt idx="1217">
                  <c:v>0.86800000000000033</c:v>
                </c:pt>
                <c:pt idx="1218">
                  <c:v>0.87199999999999989</c:v>
                </c:pt>
                <c:pt idx="1219">
                  <c:v>0.87600000000000033</c:v>
                </c:pt>
                <c:pt idx="1220">
                  <c:v>0.87999999999999989</c:v>
                </c:pt>
                <c:pt idx="1221">
                  <c:v>0.88400000000000034</c:v>
                </c:pt>
                <c:pt idx="1222">
                  <c:v>0.8879999999999999</c:v>
                </c:pt>
                <c:pt idx="1223">
                  <c:v>0.89200000000000035</c:v>
                </c:pt>
                <c:pt idx="1224">
                  <c:v>0.89599999999999991</c:v>
                </c:pt>
                <c:pt idx="1225">
                  <c:v>0.90000000000000036</c:v>
                </c:pt>
                <c:pt idx="1226">
                  <c:v>0.90399999999999991</c:v>
                </c:pt>
                <c:pt idx="1227">
                  <c:v>0.90800000000000036</c:v>
                </c:pt>
                <c:pt idx="1228">
                  <c:v>0.91199999999999992</c:v>
                </c:pt>
                <c:pt idx="1229">
                  <c:v>0.91600000000000037</c:v>
                </c:pt>
                <c:pt idx="1230">
                  <c:v>0.91999999999999993</c:v>
                </c:pt>
                <c:pt idx="1231">
                  <c:v>0.92400000000000038</c:v>
                </c:pt>
                <c:pt idx="1232">
                  <c:v>0.92799999999999994</c:v>
                </c:pt>
                <c:pt idx="1233">
                  <c:v>0.93200000000000038</c:v>
                </c:pt>
                <c:pt idx="1234">
                  <c:v>0.93599999999999994</c:v>
                </c:pt>
                <c:pt idx="1235">
                  <c:v>0.94000000000000039</c:v>
                </c:pt>
                <c:pt idx="1236">
                  <c:v>0.94399999999999995</c:v>
                </c:pt>
                <c:pt idx="1237">
                  <c:v>0.9480000000000004</c:v>
                </c:pt>
                <c:pt idx="1238">
                  <c:v>0.95199999999999996</c:v>
                </c:pt>
                <c:pt idx="1239">
                  <c:v>0.95600000000000041</c:v>
                </c:pt>
                <c:pt idx="1240">
                  <c:v>0.96</c:v>
                </c:pt>
                <c:pt idx="1241">
                  <c:v>0.96400000000000041</c:v>
                </c:pt>
                <c:pt idx="1242">
                  <c:v>0.96799999999999997</c:v>
                </c:pt>
                <c:pt idx="1243">
                  <c:v>0.97200000000000042</c:v>
                </c:pt>
                <c:pt idx="1244">
                  <c:v>0.97599999999999998</c:v>
                </c:pt>
                <c:pt idx="1245">
                  <c:v>0.98000000000000043</c:v>
                </c:pt>
                <c:pt idx="1246">
                  <c:v>0.98399999999999999</c:v>
                </c:pt>
                <c:pt idx="1247">
                  <c:v>0.98800000000000043</c:v>
                </c:pt>
                <c:pt idx="1248">
                  <c:v>0.99199999999999999</c:v>
                </c:pt>
                <c:pt idx="1249">
                  <c:v>0.99600000000000044</c:v>
                </c:pt>
                <c:pt idx="1250">
                  <c:v>1</c:v>
                </c:pt>
                <c:pt idx="1251">
                  <c:v>1.0040000000000004</c:v>
                </c:pt>
                <c:pt idx="1252">
                  <c:v>1.008</c:v>
                </c:pt>
                <c:pt idx="1253">
                  <c:v>1.0120000000000005</c:v>
                </c:pt>
                <c:pt idx="1254">
                  <c:v>1.016</c:v>
                </c:pt>
                <c:pt idx="1255">
                  <c:v>1.0200000000000005</c:v>
                </c:pt>
                <c:pt idx="1256">
                  <c:v>1.024</c:v>
                </c:pt>
                <c:pt idx="1257">
                  <c:v>1.0280000000000005</c:v>
                </c:pt>
                <c:pt idx="1258">
                  <c:v>1.032</c:v>
                </c:pt>
                <c:pt idx="1259">
                  <c:v>1.0360000000000005</c:v>
                </c:pt>
                <c:pt idx="1260">
                  <c:v>1.04</c:v>
                </c:pt>
                <c:pt idx="1261">
                  <c:v>1.0440000000000005</c:v>
                </c:pt>
                <c:pt idx="1262">
                  <c:v>1.048</c:v>
                </c:pt>
                <c:pt idx="1263">
                  <c:v>1.0520000000000005</c:v>
                </c:pt>
                <c:pt idx="1264">
                  <c:v>1.056</c:v>
                </c:pt>
                <c:pt idx="1265">
                  <c:v>1.0600000000000005</c:v>
                </c:pt>
                <c:pt idx="1266">
                  <c:v>1.0640000000000001</c:v>
                </c:pt>
                <c:pt idx="1267">
                  <c:v>1.0680000000000005</c:v>
                </c:pt>
                <c:pt idx="1268">
                  <c:v>1.0720000000000001</c:v>
                </c:pt>
                <c:pt idx="1269">
                  <c:v>1.0760000000000005</c:v>
                </c:pt>
                <c:pt idx="1270">
                  <c:v>1.08</c:v>
                </c:pt>
                <c:pt idx="1271">
                  <c:v>1.0840000000000005</c:v>
                </c:pt>
                <c:pt idx="1272">
                  <c:v>1.0880000000000001</c:v>
                </c:pt>
                <c:pt idx="1273">
                  <c:v>1.0920000000000005</c:v>
                </c:pt>
                <c:pt idx="1274">
                  <c:v>1.0960000000000001</c:v>
                </c:pt>
                <c:pt idx="1275">
                  <c:v>1.1000000000000005</c:v>
                </c:pt>
                <c:pt idx="1276">
                  <c:v>1.1040000000000001</c:v>
                </c:pt>
                <c:pt idx="1277">
                  <c:v>1.1080000000000005</c:v>
                </c:pt>
                <c:pt idx="1278">
                  <c:v>1.1120000000000001</c:v>
                </c:pt>
                <c:pt idx="1279">
                  <c:v>1.1160000000000005</c:v>
                </c:pt>
                <c:pt idx="1280">
                  <c:v>1.1200000000000001</c:v>
                </c:pt>
                <c:pt idx="1281">
                  <c:v>1.1239999999999997</c:v>
                </c:pt>
                <c:pt idx="1282">
                  <c:v>1.1280000000000001</c:v>
                </c:pt>
                <c:pt idx="1283">
                  <c:v>1.1319999999999997</c:v>
                </c:pt>
                <c:pt idx="1284">
                  <c:v>1.1360000000000001</c:v>
                </c:pt>
                <c:pt idx="1285">
                  <c:v>1.1399999999999997</c:v>
                </c:pt>
                <c:pt idx="1286">
                  <c:v>1.1440000000000001</c:v>
                </c:pt>
                <c:pt idx="1287">
                  <c:v>1.1479999999999997</c:v>
                </c:pt>
                <c:pt idx="1288">
                  <c:v>1.1520000000000001</c:v>
                </c:pt>
                <c:pt idx="1289">
                  <c:v>1.1559999999999997</c:v>
                </c:pt>
                <c:pt idx="1290">
                  <c:v>1.1600000000000001</c:v>
                </c:pt>
                <c:pt idx="1291">
                  <c:v>1.1639999999999997</c:v>
                </c:pt>
                <c:pt idx="1292">
                  <c:v>1.1680000000000001</c:v>
                </c:pt>
                <c:pt idx="1293">
                  <c:v>1.1719999999999997</c:v>
                </c:pt>
                <c:pt idx="1294">
                  <c:v>1.1760000000000002</c:v>
                </c:pt>
                <c:pt idx="1295">
                  <c:v>1.1799999999999997</c:v>
                </c:pt>
                <c:pt idx="1296">
                  <c:v>1.1840000000000002</c:v>
                </c:pt>
                <c:pt idx="1297">
                  <c:v>1.1879999999999997</c:v>
                </c:pt>
                <c:pt idx="1298">
                  <c:v>1.1920000000000002</c:v>
                </c:pt>
                <c:pt idx="1299">
                  <c:v>1.1959999999999997</c:v>
                </c:pt>
                <c:pt idx="1300">
                  <c:v>1.2000000000000002</c:v>
                </c:pt>
                <c:pt idx="1301">
                  <c:v>1.2039999999999997</c:v>
                </c:pt>
                <c:pt idx="1302">
                  <c:v>1.2080000000000002</c:v>
                </c:pt>
                <c:pt idx="1303">
                  <c:v>1.2119999999999997</c:v>
                </c:pt>
                <c:pt idx="1304">
                  <c:v>1.2160000000000002</c:v>
                </c:pt>
                <c:pt idx="1305">
                  <c:v>1.2199999999999998</c:v>
                </c:pt>
                <c:pt idx="1306">
                  <c:v>1.2240000000000002</c:v>
                </c:pt>
                <c:pt idx="1307">
                  <c:v>1.2279999999999998</c:v>
                </c:pt>
                <c:pt idx="1308">
                  <c:v>1.2320000000000002</c:v>
                </c:pt>
                <c:pt idx="1309">
                  <c:v>1.2359999999999998</c:v>
                </c:pt>
                <c:pt idx="1310">
                  <c:v>1.2400000000000002</c:v>
                </c:pt>
                <c:pt idx="1311">
                  <c:v>1.2439999999999998</c:v>
                </c:pt>
                <c:pt idx="1312">
                  <c:v>1.2480000000000002</c:v>
                </c:pt>
                <c:pt idx="1313">
                  <c:v>1.2519999999999998</c:v>
                </c:pt>
                <c:pt idx="1314">
                  <c:v>1.2560000000000002</c:v>
                </c:pt>
                <c:pt idx="1315">
                  <c:v>1.2599999999999998</c:v>
                </c:pt>
                <c:pt idx="1316">
                  <c:v>1.2640000000000002</c:v>
                </c:pt>
                <c:pt idx="1317">
                  <c:v>1.2679999999999998</c:v>
                </c:pt>
                <c:pt idx="1318">
                  <c:v>1.2720000000000002</c:v>
                </c:pt>
                <c:pt idx="1319">
                  <c:v>1.2759999999999998</c:v>
                </c:pt>
                <c:pt idx="1320">
                  <c:v>1.2800000000000002</c:v>
                </c:pt>
                <c:pt idx="1321">
                  <c:v>1.2839999999999998</c:v>
                </c:pt>
                <c:pt idx="1322">
                  <c:v>1.2880000000000003</c:v>
                </c:pt>
                <c:pt idx="1323">
                  <c:v>1.2919999999999998</c:v>
                </c:pt>
                <c:pt idx="1324">
                  <c:v>1.2960000000000003</c:v>
                </c:pt>
                <c:pt idx="1325">
                  <c:v>1.2999999999999998</c:v>
                </c:pt>
                <c:pt idx="1326">
                  <c:v>1.3040000000000003</c:v>
                </c:pt>
                <c:pt idx="1327">
                  <c:v>1.3079999999999998</c:v>
                </c:pt>
                <c:pt idx="1328">
                  <c:v>1.3120000000000003</c:v>
                </c:pt>
                <c:pt idx="1329">
                  <c:v>1.3159999999999998</c:v>
                </c:pt>
                <c:pt idx="1330">
                  <c:v>1.3200000000000003</c:v>
                </c:pt>
                <c:pt idx="1331">
                  <c:v>1.3239999999999998</c:v>
                </c:pt>
                <c:pt idx="1332">
                  <c:v>1.3280000000000003</c:v>
                </c:pt>
                <c:pt idx="1333">
                  <c:v>1.3319999999999999</c:v>
                </c:pt>
                <c:pt idx="1334">
                  <c:v>1.3360000000000003</c:v>
                </c:pt>
                <c:pt idx="1335">
                  <c:v>1.3399999999999999</c:v>
                </c:pt>
                <c:pt idx="1336">
                  <c:v>1.3440000000000003</c:v>
                </c:pt>
                <c:pt idx="1337">
                  <c:v>1.3479999999999999</c:v>
                </c:pt>
                <c:pt idx="1338">
                  <c:v>1.3520000000000003</c:v>
                </c:pt>
                <c:pt idx="1339">
                  <c:v>1.3559999999999999</c:v>
                </c:pt>
                <c:pt idx="1340">
                  <c:v>1.3600000000000003</c:v>
                </c:pt>
                <c:pt idx="1341">
                  <c:v>1.3639999999999999</c:v>
                </c:pt>
                <c:pt idx="1342">
                  <c:v>1.3680000000000003</c:v>
                </c:pt>
                <c:pt idx="1343">
                  <c:v>1.3719999999999999</c:v>
                </c:pt>
                <c:pt idx="1344">
                  <c:v>1.3760000000000003</c:v>
                </c:pt>
                <c:pt idx="1345">
                  <c:v>1.38</c:v>
                </c:pt>
                <c:pt idx="1346">
                  <c:v>1.3840000000000003</c:v>
                </c:pt>
                <c:pt idx="1347">
                  <c:v>1.3879999999999999</c:v>
                </c:pt>
                <c:pt idx="1348">
                  <c:v>1.3920000000000003</c:v>
                </c:pt>
                <c:pt idx="1349">
                  <c:v>1.3959999999999999</c:v>
                </c:pt>
                <c:pt idx="1350">
                  <c:v>1.4000000000000004</c:v>
                </c:pt>
                <c:pt idx="1351">
                  <c:v>1.4039999999999999</c:v>
                </c:pt>
                <c:pt idx="1352">
                  <c:v>1.4080000000000004</c:v>
                </c:pt>
                <c:pt idx="1353">
                  <c:v>1.4119999999999999</c:v>
                </c:pt>
                <c:pt idx="1354">
                  <c:v>1.4160000000000004</c:v>
                </c:pt>
                <c:pt idx="1355">
                  <c:v>1.42</c:v>
                </c:pt>
                <c:pt idx="1356">
                  <c:v>1.4240000000000004</c:v>
                </c:pt>
                <c:pt idx="1357">
                  <c:v>1.4279999999999999</c:v>
                </c:pt>
                <c:pt idx="1358">
                  <c:v>1.4320000000000004</c:v>
                </c:pt>
                <c:pt idx="1359">
                  <c:v>1.4359999999999999</c:v>
                </c:pt>
                <c:pt idx="1360">
                  <c:v>1.4400000000000004</c:v>
                </c:pt>
                <c:pt idx="1361">
                  <c:v>1.444</c:v>
                </c:pt>
                <c:pt idx="1362">
                  <c:v>1.4480000000000004</c:v>
                </c:pt>
                <c:pt idx="1363">
                  <c:v>1.452</c:v>
                </c:pt>
                <c:pt idx="1364">
                  <c:v>1.4560000000000004</c:v>
                </c:pt>
                <c:pt idx="1365">
                  <c:v>1.46</c:v>
                </c:pt>
                <c:pt idx="1366">
                  <c:v>1.4640000000000004</c:v>
                </c:pt>
                <c:pt idx="1367">
                  <c:v>1.468</c:v>
                </c:pt>
                <c:pt idx="1368">
                  <c:v>1.4720000000000004</c:v>
                </c:pt>
                <c:pt idx="1369">
                  <c:v>1.476</c:v>
                </c:pt>
                <c:pt idx="1370">
                  <c:v>1.4800000000000004</c:v>
                </c:pt>
                <c:pt idx="1371">
                  <c:v>1.484</c:v>
                </c:pt>
                <c:pt idx="1372">
                  <c:v>1.4880000000000004</c:v>
                </c:pt>
                <c:pt idx="1373">
                  <c:v>1.492</c:v>
                </c:pt>
                <c:pt idx="1374">
                  <c:v>1.4960000000000004</c:v>
                </c:pt>
                <c:pt idx="1375">
                  <c:v>1.5</c:v>
                </c:pt>
                <c:pt idx="1376">
                  <c:v>1.5040000000000004</c:v>
                </c:pt>
                <c:pt idx="1377">
                  <c:v>1.508</c:v>
                </c:pt>
                <c:pt idx="1378">
                  <c:v>1.5120000000000005</c:v>
                </c:pt>
                <c:pt idx="1379">
                  <c:v>1.516</c:v>
                </c:pt>
                <c:pt idx="1380">
                  <c:v>1.5200000000000005</c:v>
                </c:pt>
                <c:pt idx="1381">
                  <c:v>1.524</c:v>
                </c:pt>
                <c:pt idx="1382">
                  <c:v>1.5280000000000005</c:v>
                </c:pt>
                <c:pt idx="1383">
                  <c:v>1.532</c:v>
                </c:pt>
                <c:pt idx="1384">
                  <c:v>1.5360000000000005</c:v>
                </c:pt>
                <c:pt idx="1385">
                  <c:v>1.54</c:v>
                </c:pt>
                <c:pt idx="1386">
                  <c:v>1.5440000000000005</c:v>
                </c:pt>
                <c:pt idx="1387">
                  <c:v>1.548</c:v>
                </c:pt>
                <c:pt idx="1388">
                  <c:v>1.5520000000000005</c:v>
                </c:pt>
                <c:pt idx="1389">
                  <c:v>1.556</c:v>
                </c:pt>
                <c:pt idx="1390">
                  <c:v>1.5600000000000005</c:v>
                </c:pt>
                <c:pt idx="1391">
                  <c:v>1.5640000000000001</c:v>
                </c:pt>
                <c:pt idx="1392">
                  <c:v>1.5680000000000005</c:v>
                </c:pt>
                <c:pt idx="1393">
                  <c:v>1.5720000000000001</c:v>
                </c:pt>
                <c:pt idx="1394">
                  <c:v>1.5760000000000005</c:v>
                </c:pt>
                <c:pt idx="1395">
                  <c:v>1.58</c:v>
                </c:pt>
                <c:pt idx="1396">
                  <c:v>1.5840000000000005</c:v>
                </c:pt>
                <c:pt idx="1397">
                  <c:v>1.5880000000000001</c:v>
                </c:pt>
                <c:pt idx="1398">
                  <c:v>1.5920000000000005</c:v>
                </c:pt>
                <c:pt idx="1399">
                  <c:v>1.5960000000000001</c:v>
                </c:pt>
                <c:pt idx="1400">
                  <c:v>1.6000000000000005</c:v>
                </c:pt>
                <c:pt idx="1401">
                  <c:v>1.6040000000000001</c:v>
                </c:pt>
                <c:pt idx="1402">
                  <c:v>1.6080000000000005</c:v>
                </c:pt>
                <c:pt idx="1403">
                  <c:v>1.6120000000000001</c:v>
                </c:pt>
                <c:pt idx="1404">
                  <c:v>1.6160000000000005</c:v>
                </c:pt>
                <c:pt idx="1405">
                  <c:v>1.62</c:v>
                </c:pt>
                <c:pt idx="1406">
                  <c:v>1.6240000000000006</c:v>
                </c:pt>
                <c:pt idx="1407">
                  <c:v>1.6280000000000001</c:v>
                </c:pt>
                <c:pt idx="1408">
                  <c:v>1.6319999999999997</c:v>
                </c:pt>
                <c:pt idx="1409">
                  <c:v>1.6360000000000001</c:v>
                </c:pt>
                <c:pt idx="1410">
                  <c:v>1.6399999999999997</c:v>
                </c:pt>
                <c:pt idx="1411">
                  <c:v>1.6440000000000001</c:v>
                </c:pt>
                <c:pt idx="1412">
                  <c:v>1.6479999999999997</c:v>
                </c:pt>
                <c:pt idx="1413">
                  <c:v>1.6520000000000001</c:v>
                </c:pt>
                <c:pt idx="1414">
                  <c:v>1.6559999999999997</c:v>
                </c:pt>
                <c:pt idx="1415">
                  <c:v>1.6600000000000001</c:v>
                </c:pt>
                <c:pt idx="1416">
                  <c:v>1.6639999999999997</c:v>
                </c:pt>
                <c:pt idx="1417">
                  <c:v>1.6680000000000001</c:v>
                </c:pt>
                <c:pt idx="1418">
                  <c:v>1.6719999999999997</c:v>
                </c:pt>
                <c:pt idx="1419">
                  <c:v>1.6760000000000002</c:v>
                </c:pt>
                <c:pt idx="1420">
                  <c:v>1.6799999999999997</c:v>
                </c:pt>
                <c:pt idx="1421">
                  <c:v>1.6840000000000002</c:v>
                </c:pt>
                <c:pt idx="1422">
                  <c:v>1.6879999999999997</c:v>
                </c:pt>
                <c:pt idx="1423">
                  <c:v>1.6920000000000002</c:v>
                </c:pt>
                <c:pt idx="1424">
                  <c:v>1.6959999999999997</c:v>
                </c:pt>
                <c:pt idx="1425">
                  <c:v>1.7000000000000002</c:v>
                </c:pt>
                <c:pt idx="1426">
                  <c:v>1.7039999999999997</c:v>
                </c:pt>
                <c:pt idx="1427">
                  <c:v>1.7080000000000002</c:v>
                </c:pt>
                <c:pt idx="1428">
                  <c:v>1.7119999999999997</c:v>
                </c:pt>
                <c:pt idx="1429">
                  <c:v>1.7160000000000002</c:v>
                </c:pt>
                <c:pt idx="1430">
                  <c:v>1.7199999999999998</c:v>
                </c:pt>
                <c:pt idx="1431">
                  <c:v>1.7240000000000002</c:v>
                </c:pt>
                <c:pt idx="1432">
                  <c:v>1.7279999999999998</c:v>
                </c:pt>
                <c:pt idx="1433">
                  <c:v>1.7320000000000002</c:v>
                </c:pt>
                <c:pt idx="1434">
                  <c:v>1.7359999999999998</c:v>
                </c:pt>
                <c:pt idx="1435">
                  <c:v>1.7400000000000002</c:v>
                </c:pt>
                <c:pt idx="1436">
                  <c:v>1.7439999999999998</c:v>
                </c:pt>
                <c:pt idx="1437">
                  <c:v>1.7480000000000002</c:v>
                </c:pt>
                <c:pt idx="1438">
                  <c:v>1.7519999999999998</c:v>
                </c:pt>
                <c:pt idx="1439">
                  <c:v>1.7560000000000002</c:v>
                </c:pt>
                <c:pt idx="1440">
                  <c:v>1.7599999999999998</c:v>
                </c:pt>
                <c:pt idx="1441">
                  <c:v>1.7640000000000002</c:v>
                </c:pt>
                <c:pt idx="1442">
                  <c:v>1.7679999999999998</c:v>
                </c:pt>
                <c:pt idx="1443">
                  <c:v>1.7720000000000002</c:v>
                </c:pt>
                <c:pt idx="1444">
                  <c:v>1.7759999999999998</c:v>
                </c:pt>
                <c:pt idx="1445">
                  <c:v>1.7800000000000002</c:v>
                </c:pt>
                <c:pt idx="1446">
                  <c:v>1.7839999999999998</c:v>
                </c:pt>
                <c:pt idx="1447">
                  <c:v>1.7880000000000003</c:v>
                </c:pt>
                <c:pt idx="1448">
                  <c:v>1.7919999999999998</c:v>
                </c:pt>
                <c:pt idx="1449">
                  <c:v>1.7960000000000003</c:v>
                </c:pt>
                <c:pt idx="1450">
                  <c:v>1.7999999999999998</c:v>
                </c:pt>
                <c:pt idx="1451">
                  <c:v>1.8040000000000003</c:v>
                </c:pt>
                <c:pt idx="1452">
                  <c:v>1.8079999999999998</c:v>
                </c:pt>
                <c:pt idx="1453">
                  <c:v>1.8120000000000003</c:v>
                </c:pt>
                <c:pt idx="1454">
                  <c:v>1.8159999999999998</c:v>
                </c:pt>
                <c:pt idx="1455">
                  <c:v>1.8200000000000003</c:v>
                </c:pt>
                <c:pt idx="1456">
                  <c:v>1.8239999999999998</c:v>
                </c:pt>
                <c:pt idx="1457">
                  <c:v>1.8280000000000003</c:v>
                </c:pt>
                <c:pt idx="1458">
                  <c:v>1.8319999999999999</c:v>
                </c:pt>
                <c:pt idx="1459">
                  <c:v>1.8360000000000003</c:v>
                </c:pt>
                <c:pt idx="1460">
                  <c:v>1.8399999999999999</c:v>
                </c:pt>
                <c:pt idx="1461">
                  <c:v>1.8440000000000003</c:v>
                </c:pt>
                <c:pt idx="1462">
                  <c:v>1.8479999999999999</c:v>
                </c:pt>
                <c:pt idx="1463">
                  <c:v>1.8520000000000003</c:v>
                </c:pt>
                <c:pt idx="1464">
                  <c:v>1.8559999999999999</c:v>
                </c:pt>
                <c:pt idx="1465">
                  <c:v>1.8600000000000003</c:v>
                </c:pt>
                <c:pt idx="1466">
                  <c:v>1.8639999999999999</c:v>
                </c:pt>
                <c:pt idx="1467">
                  <c:v>1.8680000000000003</c:v>
                </c:pt>
                <c:pt idx="1468">
                  <c:v>1.8719999999999999</c:v>
                </c:pt>
                <c:pt idx="1469">
                  <c:v>1.8760000000000003</c:v>
                </c:pt>
                <c:pt idx="1470">
                  <c:v>1.88</c:v>
                </c:pt>
                <c:pt idx="1471">
                  <c:v>1.8840000000000003</c:v>
                </c:pt>
                <c:pt idx="1472">
                  <c:v>1.8879999999999999</c:v>
                </c:pt>
                <c:pt idx="1473">
                  <c:v>1.8920000000000003</c:v>
                </c:pt>
                <c:pt idx="1474">
                  <c:v>1.8959999999999999</c:v>
                </c:pt>
                <c:pt idx="1475">
                  <c:v>1.9000000000000004</c:v>
                </c:pt>
                <c:pt idx="1476">
                  <c:v>1.9039999999999999</c:v>
                </c:pt>
                <c:pt idx="1477">
                  <c:v>1.9080000000000004</c:v>
                </c:pt>
                <c:pt idx="1478">
                  <c:v>1.9119999999999999</c:v>
                </c:pt>
                <c:pt idx="1479">
                  <c:v>1.9160000000000004</c:v>
                </c:pt>
                <c:pt idx="1480">
                  <c:v>1.92</c:v>
                </c:pt>
                <c:pt idx="1481">
                  <c:v>1.9240000000000004</c:v>
                </c:pt>
                <c:pt idx="1482">
                  <c:v>1.9279999999999999</c:v>
                </c:pt>
                <c:pt idx="1483">
                  <c:v>1.9320000000000004</c:v>
                </c:pt>
                <c:pt idx="1484">
                  <c:v>1.9359999999999999</c:v>
                </c:pt>
                <c:pt idx="1485">
                  <c:v>1.9400000000000004</c:v>
                </c:pt>
                <c:pt idx="1486">
                  <c:v>1.944</c:v>
                </c:pt>
                <c:pt idx="1487">
                  <c:v>1.9480000000000004</c:v>
                </c:pt>
                <c:pt idx="1488">
                  <c:v>1.952</c:v>
                </c:pt>
                <c:pt idx="1489">
                  <c:v>1.9560000000000004</c:v>
                </c:pt>
                <c:pt idx="1490">
                  <c:v>1.96</c:v>
                </c:pt>
                <c:pt idx="1491">
                  <c:v>1.9640000000000004</c:v>
                </c:pt>
                <c:pt idx="1492">
                  <c:v>1.968</c:v>
                </c:pt>
                <c:pt idx="1493">
                  <c:v>1.9720000000000004</c:v>
                </c:pt>
                <c:pt idx="1494">
                  <c:v>1.976</c:v>
                </c:pt>
                <c:pt idx="1495">
                  <c:v>1.9800000000000004</c:v>
                </c:pt>
                <c:pt idx="1496">
                  <c:v>1.984</c:v>
                </c:pt>
                <c:pt idx="1497">
                  <c:v>1.9880000000000004</c:v>
                </c:pt>
                <c:pt idx="1498">
                  <c:v>1.992</c:v>
                </c:pt>
                <c:pt idx="1499">
                  <c:v>1.9960000000000004</c:v>
                </c:pt>
                <c:pt idx="1500">
                  <c:v>2</c:v>
                </c:pt>
                <c:pt idx="1501">
                  <c:v>2.0040000000000004</c:v>
                </c:pt>
                <c:pt idx="1502">
                  <c:v>2.008</c:v>
                </c:pt>
                <c:pt idx="1503">
                  <c:v>2.0120000000000005</c:v>
                </c:pt>
                <c:pt idx="1504">
                  <c:v>2.016</c:v>
                </c:pt>
                <c:pt idx="1505">
                  <c:v>2.0200000000000005</c:v>
                </c:pt>
                <c:pt idx="1506">
                  <c:v>2.024</c:v>
                </c:pt>
                <c:pt idx="1507">
                  <c:v>2.0280000000000005</c:v>
                </c:pt>
                <c:pt idx="1508">
                  <c:v>2.032</c:v>
                </c:pt>
                <c:pt idx="1509">
                  <c:v>2.0360000000000005</c:v>
                </c:pt>
                <c:pt idx="1510">
                  <c:v>2.04</c:v>
                </c:pt>
                <c:pt idx="1511">
                  <c:v>2.0440000000000005</c:v>
                </c:pt>
                <c:pt idx="1512">
                  <c:v>2.048</c:v>
                </c:pt>
                <c:pt idx="1513">
                  <c:v>2.0520000000000005</c:v>
                </c:pt>
                <c:pt idx="1514">
                  <c:v>2.056</c:v>
                </c:pt>
                <c:pt idx="1515">
                  <c:v>2.0600000000000005</c:v>
                </c:pt>
                <c:pt idx="1516">
                  <c:v>2.0640000000000001</c:v>
                </c:pt>
                <c:pt idx="1517">
                  <c:v>2.0680000000000005</c:v>
                </c:pt>
                <c:pt idx="1518">
                  <c:v>2.0720000000000001</c:v>
                </c:pt>
                <c:pt idx="1519">
                  <c:v>2.0760000000000005</c:v>
                </c:pt>
                <c:pt idx="1520">
                  <c:v>2.08</c:v>
                </c:pt>
                <c:pt idx="1521">
                  <c:v>2.0840000000000005</c:v>
                </c:pt>
                <c:pt idx="1522">
                  <c:v>2.0880000000000001</c:v>
                </c:pt>
                <c:pt idx="1523">
                  <c:v>2.0920000000000005</c:v>
                </c:pt>
                <c:pt idx="1524">
                  <c:v>2.0960000000000001</c:v>
                </c:pt>
                <c:pt idx="1525">
                  <c:v>2.1000000000000005</c:v>
                </c:pt>
                <c:pt idx="1526">
                  <c:v>2.1040000000000001</c:v>
                </c:pt>
                <c:pt idx="1527">
                  <c:v>2.1080000000000005</c:v>
                </c:pt>
                <c:pt idx="1528">
                  <c:v>2.1120000000000001</c:v>
                </c:pt>
                <c:pt idx="1529">
                  <c:v>2.1160000000000005</c:v>
                </c:pt>
                <c:pt idx="1530">
                  <c:v>2.12</c:v>
                </c:pt>
                <c:pt idx="1531">
                  <c:v>2.1240000000000006</c:v>
                </c:pt>
                <c:pt idx="1532">
                  <c:v>2.1280000000000001</c:v>
                </c:pt>
                <c:pt idx="1533">
                  <c:v>2.1320000000000006</c:v>
                </c:pt>
                <c:pt idx="1534">
                  <c:v>2.1360000000000001</c:v>
                </c:pt>
                <c:pt idx="1535">
                  <c:v>2.1400000000000006</c:v>
                </c:pt>
                <c:pt idx="1536">
                  <c:v>2.1440000000000001</c:v>
                </c:pt>
                <c:pt idx="1537">
                  <c:v>2.1479999999999997</c:v>
                </c:pt>
                <c:pt idx="1538">
                  <c:v>2.1520000000000001</c:v>
                </c:pt>
                <c:pt idx="1539">
                  <c:v>2.1559999999999997</c:v>
                </c:pt>
                <c:pt idx="1540">
                  <c:v>2.16</c:v>
                </c:pt>
                <c:pt idx="1541">
                  <c:v>2.1639999999999997</c:v>
                </c:pt>
                <c:pt idx="1542">
                  <c:v>2.1680000000000001</c:v>
                </c:pt>
                <c:pt idx="1543">
                  <c:v>2.1719999999999997</c:v>
                </c:pt>
                <c:pt idx="1544">
                  <c:v>2.1760000000000002</c:v>
                </c:pt>
                <c:pt idx="1545">
                  <c:v>2.1799999999999997</c:v>
                </c:pt>
                <c:pt idx="1546">
                  <c:v>2.1840000000000002</c:v>
                </c:pt>
                <c:pt idx="1547">
                  <c:v>2.1879999999999997</c:v>
                </c:pt>
                <c:pt idx="1548">
                  <c:v>2.1920000000000002</c:v>
                </c:pt>
                <c:pt idx="1549">
                  <c:v>2.1959999999999997</c:v>
                </c:pt>
                <c:pt idx="1550">
                  <c:v>2.2000000000000002</c:v>
                </c:pt>
                <c:pt idx="1551">
                  <c:v>2.2039999999999997</c:v>
                </c:pt>
                <c:pt idx="1552">
                  <c:v>2.2080000000000002</c:v>
                </c:pt>
                <c:pt idx="1553">
                  <c:v>2.2119999999999997</c:v>
                </c:pt>
                <c:pt idx="1554">
                  <c:v>2.2160000000000002</c:v>
                </c:pt>
                <c:pt idx="1555">
                  <c:v>2.2199999999999998</c:v>
                </c:pt>
                <c:pt idx="1556">
                  <c:v>2.2240000000000002</c:v>
                </c:pt>
                <c:pt idx="1557">
                  <c:v>2.2279999999999998</c:v>
                </c:pt>
                <c:pt idx="1558">
                  <c:v>2.2320000000000002</c:v>
                </c:pt>
                <c:pt idx="1559">
                  <c:v>2.2359999999999998</c:v>
                </c:pt>
                <c:pt idx="1560">
                  <c:v>2.2400000000000002</c:v>
                </c:pt>
                <c:pt idx="1561">
                  <c:v>2.2439999999999998</c:v>
                </c:pt>
                <c:pt idx="1562">
                  <c:v>2.2480000000000002</c:v>
                </c:pt>
                <c:pt idx="1563">
                  <c:v>2.2519999999999998</c:v>
                </c:pt>
                <c:pt idx="1564">
                  <c:v>2.2560000000000002</c:v>
                </c:pt>
                <c:pt idx="1565">
                  <c:v>2.2599999999999998</c:v>
                </c:pt>
                <c:pt idx="1566">
                  <c:v>2.2640000000000002</c:v>
                </c:pt>
                <c:pt idx="1567">
                  <c:v>2.2679999999999998</c:v>
                </c:pt>
                <c:pt idx="1568">
                  <c:v>2.2720000000000002</c:v>
                </c:pt>
                <c:pt idx="1569">
                  <c:v>2.2759999999999998</c:v>
                </c:pt>
                <c:pt idx="1570">
                  <c:v>2.2800000000000002</c:v>
                </c:pt>
                <c:pt idx="1571">
                  <c:v>2.2839999999999998</c:v>
                </c:pt>
                <c:pt idx="1572">
                  <c:v>2.2880000000000003</c:v>
                </c:pt>
                <c:pt idx="1573">
                  <c:v>2.2919999999999998</c:v>
                </c:pt>
                <c:pt idx="1574">
                  <c:v>2.2960000000000003</c:v>
                </c:pt>
                <c:pt idx="1575">
                  <c:v>2.2999999999999998</c:v>
                </c:pt>
                <c:pt idx="1576">
                  <c:v>2.3040000000000003</c:v>
                </c:pt>
                <c:pt idx="1577">
                  <c:v>2.3079999999999998</c:v>
                </c:pt>
                <c:pt idx="1578">
                  <c:v>2.3120000000000003</c:v>
                </c:pt>
                <c:pt idx="1579">
                  <c:v>2.3159999999999998</c:v>
                </c:pt>
                <c:pt idx="1580">
                  <c:v>2.3200000000000003</c:v>
                </c:pt>
                <c:pt idx="1581">
                  <c:v>2.3239999999999998</c:v>
                </c:pt>
                <c:pt idx="1582">
                  <c:v>2.3280000000000003</c:v>
                </c:pt>
                <c:pt idx="1583">
                  <c:v>2.3319999999999999</c:v>
                </c:pt>
                <c:pt idx="1584">
                  <c:v>2.3360000000000003</c:v>
                </c:pt>
                <c:pt idx="1585">
                  <c:v>2.34</c:v>
                </c:pt>
                <c:pt idx="1586">
                  <c:v>2.3440000000000003</c:v>
                </c:pt>
                <c:pt idx="1587">
                  <c:v>2.3479999999999999</c:v>
                </c:pt>
                <c:pt idx="1588">
                  <c:v>2.3520000000000003</c:v>
                </c:pt>
                <c:pt idx="1589">
                  <c:v>2.3559999999999999</c:v>
                </c:pt>
                <c:pt idx="1590">
                  <c:v>2.3600000000000003</c:v>
                </c:pt>
                <c:pt idx="1591">
                  <c:v>2.3639999999999999</c:v>
                </c:pt>
                <c:pt idx="1592">
                  <c:v>2.3680000000000003</c:v>
                </c:pt>
                <c:pt idx="1593">
                  <c:v>2.3719999999999999</c:v>
                </c:pt>
                <c:pt idx="1594">
                  <c:v>2.3760000000000003</c:v>
                </c:pt>
                <c:pt idx="1595">
                  <c:v>2.38</c:v>
                </c:pt>
                <c:pt idx="1596">
                  <c:v>2.3840000000000003</c:v>
                </c:pt>
                <c:pt idx="1597">
                  <c:v>2.3879999999999999</c:v>
                </c:pt>
                <c:pt idx="1598">
                  <c:v>2.3920000000000003</c:v>
                </c:pt>
                <c:pt idx="1599">
                  <c:v>2.3959999999999999</c:v>
                </c:pt>
                <c:pt idx="1600">
                  <c:v>2.4000000000000004</c:v>
                </c:pt>
                <c:pt idx="1601">
                  <c:v>2.4039999999999999</c:v>
                </c:pt>
                <c:pt idx="1602">
                  <c:v>2.4080000000000004</c:v>
                </c:pt>
                <c:pt idx="1603">
                  <c:v>2.4119999999999999</c:v>
                </c:pt>
                <c:pt idx="1604">
                  <c:v>2.4160000000000004</c:v>
                </c:pt>
                <c:pt idx="1605">
                  <c:v>2.42</c:v>
                </c:pt>
                <c:pt idx="1606">
                  <c:v>2.4240000000000004</c:v>
                </c:pt>
                <c:pt idx="1607">
                  <c:v>2.4279999999999999</c:v>
                </c:pt>
                <c:pt idx="1608">
                  <c:v>2.4320000000000004</c:v>
                </c:pt>
                <c:pt idx="1609">
                  <c:v>2.4359999999999999</c:v>
                </c:pt>
                <c:pt idx="1610">
                  <c:v>2.4400000000000004</c:v>
                </c:pt>
                <c:pt idx="1611">
                  <c:v>2.444</c:v>
                </c:pt>
                <c:pt idx="1612">
                  <c:v>2.4480000000000004</c:v>
                </c:pt>
                <c:pt idx="1613">
                  <c:v>2.452</c:v>
                </c:pt>
                <c:pt idx="1614">
                  <c:v>2.4560000000000004</c:v>
                </c:pt>
                <c:pt idx="1615">
                  <c:v>2.46</c:v>
                </c:pt>
                <c:pt idx="1616">
                  <c:v>2.4640000000000004</c:v>
                </c:pt>
                <c:pt idx="1617">
                  <c:v>2.468</c:v>
                </c:pt>
                <c:pt idx="1618">
                  <c:v>2.4720000000000004</c:v>
                </c:pt>
                <c:pt idx="1619">
                  <c:v>2.476</c:v>
                </c:pt>
                <c:pt idx="1620">
                  <c:v>2.4800000000000004</c:v>
                </c:pt>
                <c:pt idx="1621">
                  <c:v>2.484</c:v>
                </c:pt>
                <c:pt idx="1622">
                  <c:v>2.4880000000000004</c:v>
                </c:pt>
                <c:pt idx="1623">
                  <c:v>2.492</c:v>
                </c:pt>
                <c:pt idx="1624">
                  <c:v>2.4960000000000004</c:v>
                </c:pt>
                <c:pt idx="1625">
                  <c:v>2.5</c:v>
                </c:pt>
                <c:pt idx="1626">
                  <c:v>2.5040000000000004</c:v>
                </c:pt>
                <c:pt idx="1627">
                  <c:v>2.508</c:v>
                </c:pt>
                <c:pt idx="1628">
                  <c:v>2.5120000000000005</c:v>
                </c:pt>
                <c:pt idx="1629">
                  <c:v>2.516</c:v>
                </c:pt>
                <c:pt idx="1630">
                  <c:v>2.5200000000000005</c:v>
                </c:pt>
                <c:pt idx="1631">
                  <c:v>2.524</c:v>
                </c:pt>
                <c:pt idx="1632">
                  <c:v>2.5280000000000005</c:v>
                </c:pt>
                <c:pt idx="1633">
                  <c:v>2.532</c:v>
                </c:pt>
                <c:pt idx="1634">
                  <c:v>2.5360000000000005</c:v>
                </c:pt>
                <c:pt idx="1635">
                  <c:v>2.54</c:v>
                </c:pt>
                <c:pt idx="1636">
                  <c:v>2.5440000000000005</c:v>
                </c:pt>
                <c:pt idx="1637">
                  <c:v>2.548</c:v>
                </c:pt>
                <c:pt idx="1638">
                  <c:v>2.5520000000000005</c:v>
                </c:pt>
                <c:pt idx="1639">
                  <c:v>2.556</c:v>
                </c:pt>
                <c:pt idx="1640">
                  <c:v>2.5600000000000005</c:v>
                </c:pt>
                <c:pt idx="1641">
                  <c:v>2.5640000000000001</c:v>
                </c:pt>
                <c:pt idx="1642">
                  <c:v>2.5680000000000005</c:v>
                </c:pt>
                <c:pt idx="1643">
                  <c:v>2.5720000000000001</c:v>
                </c:pt>
                <c:pt idx="1644">
                  <c:v>2.5760000000000005</c:v>
                </c:pt>
                <c:pt idx="1645">
                  <c:v>2.58</c:v>
                </c:pt>
                <c:pt idx="1646">
                  <c:v>2.5840000000000005</c:v>
                </c:pt>
                <c:pt idx="1647">
                  <c:v>2.5880000000000001</c:v>
                </c:pt>
                <c:pt idx="1648">
                  <c:v>2.5920000000000005</c:v>
                </c:pt>
                <c:pt idx="1649">
                  <c:v>2.5960000000000001</c:v>
                </c:pt>
                <c:pt idx="1650">
                  <c:v>2.6000000000000005</c:v>
                </c:pt>
                <c:pt idx="1651">
                  <c:v>2.6040000000000001</c:v>
                </c:pt>
                <c:pt idx="1652">
                  <c:v>2.6080000000000005</c:v>
                </c:pt>
                <c:pt idx="1653">
                  <c:v>2.6120000000000001</c:v>
                </c:pt>
                <c:pt idx="1654">
                  <c:v>2.6160000000000005</c:v>
                </c:pt>
                <c:pt idx="1655">
                  <c:v>2.62</c:v>
                </c:pt>
                <c:pt idx="1656">
                  <c:v>2.6240000000000006</c:v>
                </c:pt>
                <c:pt idx="1657">
                  <c:v>2.6280000000000001</c:v>
                </c:pt>
                <c:pt idx="1658">
                  <c:v>2.6320000000000006</c:v>
                </c:pt>
                <c:pt idx="1659">
                  <c:v>2.6360000000000001</c:v>
                </c:pt>
                <c:pt idx="1660">
                  <c:v>2.6400000000000006</c:v>
                </c:pt>
                <c:pt idx="1661">
                  <c:v>2.6440000000000001</c:v>
                </c:pt>
                <c:pt idx="1662">
                  <c:v>2.6480000000000006</c:v>
                </c:pt>
                <c:pt idx="1663">
                  <c:v>2.6520000000000001</c:v>
                </c:pt>
                <c:pt idx="1664">
                  <c:v>2.6560000000000006</c:v>
                </c:pt>
                <c:pt idx="1665">
                  <c:v>2.66</c:v>
                </c:pt>
                <c:pt idx="1666">
                  <c:v>2.6639999999999997</c:v>
                </c:pt>
                <c:pt idx="1667">
                  <c:v>2.6680000000000001</c:v>
                </c:pt>
                <c:pt idx="1668">
                  <c:v>2.6719999999999997</c:v>
                </c:pt>
                <c:pt idx="1669">
                  <c:v>2.6760000000000002</c:v>
                </c:pt>
                <c:pt idx="1670">
                  <c:v>2.6799999999999997</c:v>
                </c:pt>
                <c:pt idx="1671">
                  <c:v>2.6840000000000002</c:v>
                </c:pt>
                <c:pt idx="1672">
                  <c:v>2.6879999999999997</c:v>
                </c:pt>
                <c:pt idx="1673">
                  <c:v>2.6920000000000002</c:v>
                </c:pt>
                <c:pt idx="1674">
                  <c:v>2.6959999999999997</c:v>
                </c:pt>
                <c:pt idx="1675">
                  <c:v>2.7</c:v>
                </c:pt>
                <c:pt idx="1676">
                  <c:v>2.7039999999999997</c:v>
                </c:pt>
                <c:pt idx="1677">
                  <c:v>2.7080000000000002</c:v>
                </c:pt>
                <c:pt idx="1678">
                  <c:v>2.7119999999999997</c:v>
                </c:pt>
                <c:pt idx="1679">
                  <c:v>2.7160000000000002</c:v>
                </c:pt>
                <c:pt idx="1680">
                  <c:v>2.7199999999999998</c:v>
                </c:pt>
                <c:pt idx="1681">
                  <c:v>2.7240000000000002</c:v>
                </c:pt>
                <c:pt idx="1682">
                  <c:v>2.7279999999999998</c:v>
                </c:pt>
                <c:pt idx="1683">
                  <c:v>2.7320000000000002</c:v>
                </c:pt>
                <c:pt idx="1684">
                  <c:v>2.7359999999999998</c:v>
                </c:pt>
                <c:pt idx="1685">
                  <c:v>2.74</c:v>
                </c:pt>
                <c:pt idx="1686">
                  <c:v>2.7439999999999998</c:v>
                </c:pt>
                <c:pt idx="1687">
                  <c:v>2.7480000000000002</c:v>
                </c:pt>
                <c:pt idx="1688">
                  <c:v>2.7519999999999998</c:v>
                </c:pt>
                <c:pt idx="1689">
                  <c:v>2.7560000000000002</c:v>
                </c:pt>
                <c:pt idx="1690">
                  <c:v>2.76</c:v>
                </c:pt>
                <c:pt idx="1691">
                  <c:v>2.7640000000000002</c:v>
                </c:pt>
                <c:pt idx="1692">
                  <c:v>2.7679999999999998</c:v>
                </c:pt>
                <c:pt idx="1693">
                  <c:v>2.7720000000000002</c:v>
                </c:pt>
                <c:pt idx="1694">
                  <c:v>2.7759999999999998</c:v>
                </c:pt>
                <c:pt idx="1695">
                  <c:v>2.7800000000000002</c:v>
                </c:pt>
                <c:pt idx="1696">
                  <c:v>2.7839999999999998</c:v>
                </c:pt>
                <c:pt idx="1697">
                  <c:v>2.7880000000000003</c:v>
                </c:pt>
                <c:pt idx="1698">
                  <c:v>2.7919999999999998</c:v>
                </c:pt>
                <c:pt idx="1699">
                  <c:v>2.7960000000000003</c:v>
                </c:pt>
                <c:pt idx="1700">
                  <c:v>2.8</c:v>
                </c:pt>
                <c:pt idx="1701">
                  <c:v>2.8040000000000003</c:v>
                </c:pt>
                <c:pt idx="1702">
                  <c:v>2.8079999999999998</c:v>
                </c:pt>
                <c:pt idx="1703">
                  <c:v>2.8120000000000003</c:v>
                </c:pt>
                <c:pt idx="1704">
                  <c:v>2.8159999999999998</c:v>
                </c:pt>
                <c:pt idx="1705">
                  <c:v>2.8200000000000003</c:v>
                </c:pt>
                <c:pt idx="1706">
                  <c:v>2.8239999999999998</c:v>
                </c:pt>
                <c:pt idx="1707">
                  <c:v>2.8280000000000003</c:v>
                </c:pt>
                <c:pt idx="1708">
                  <c:v>2.8319999999999999</c:v>
                </c:pt>
                <c:pt idx="1709">
                  <c:v>2.8360000000000003</c:v>
                </c:pt>
                <c:pt idx="1710">
                  <c:v>2.84</c:v>
                </c:pt>
                <c:pt idx="1711">
                  <c:v>2.8440000000000003</c:v>
                </c:pt>
                <c:pt idx="1712">
                  <c:v>2.8479999999999999</c:v>
                </c:pt>
                <c:pt idx="1713">
                  <c:v>2.8520000000000003</c:v>
                </c:pt>
                <c:pt idx="1714">
                  <c:v>2.8559999999999999</c:v>
                </c:pt>
                <c:pt idx="1715">
                  <c:v>2.8600000000000003</c:v>
                </c:pt>
                <c:pt idx="1716">
                  <c:v>2.8639999999999999</c:v>
                </c:pt>
                <c:pt idx="1717">
                  <c:v>2.8680000000000003</c:v>
                </c:pt>
                <c:pt idx="1718">
                  <c:v>2.8719999999999999</c:v>
                </c:pt>
                <c:pt idx="1719">
                  <c:v>2.8760000000000003</c:v>
                </c:pt>
                <c:pt idx="1720">
                  <c:v>2.88</c:v>
                </c:pt>
                <c:pt idx="1721">
                  <c:v>2.8840000000000003</c:v>
                </c:pt>
                <c:pt idx="1722">
                  <c:v>2.8879999999999999</c:v>
                </c:pt>
                <c:pt idx="1723">
                  <c:v>2.8920000000000003</c:v>
                </c:pt>
                <c:pt idx="1724">
                  <c:v>2.8959999999999999</c:v>
                </c:pt>
                <c:pt idx="1725">
                  <c:v>2.9000000000000004</c:v>
                </c:pt>
                <c:pt idx="1726">
                  <c:v>2.9039999999999999</c:v>
                </c:pt>
                <c:pt idx="1727">
                  <c:v>2.9080000000000004</c:v>
                </c:pt>
                <c:pt idx="1728">
                  <c:v>2.9119999999999999</c:v>
                </c:pt>
                <c:pt idx="1729">
                  <c:v>2.9160000000000004</c:v>
                </c:pt>
                <c:pt idx="1730">
                  <c:v>2.92</c:v>
                </c:pt>
                <c:pt idx="1731">
                  <c:v>2.9240000000000004</c:v>
                </c:pt>
                <c:pt idx="1732">
                  <c:v>2.9279999999999999</c:v>
                </c:pt>
                <c:pt idx="1733">
                  <c:v>2.9320000000000004</c:v>
                </c:pt>
                <c:pt idx="1734">
                  <c:v>2.9359999999999999</c:v>
                </c:pt>
                <c:pt idx="1735">
                  <c:v>2.9400000000000004</c:v>
                </c:pt>
                <c:pt idx="1736">
                  <c:v>2.944</c:v>
                </c:pt>
                <c:pt idx="1737">
                  <c:v>2.9480000000000004</c:v>
                </c:pt>
                <c:pt idx="1738">
                  <c:v>2.952</c:v>
                </c:pt>
                <c:pt idx="1739">
                  <c:v>2.9560000000000004</c:v>
                </c:pt>
                <c:pt idx="1740">
                  <c:v>2.96</c:v>
                </c:pt>
                <c:pt idx="1741">
                  <c:v>2.9640000000000004</c:v>
                </c:pt>
                <c:pt idx="1742">
                  <c:v>2.968</c:v>
                </c:pt>
                <c:pt idx="1743">
                  <c:v>2.9720000000000004</c:v>
                </c:pt>
                <c:pt idx="1744">
                  <c:v>2.976</c:v>
                </c:pt>
                <c:pt idx="1745">
                  <c:v>2.9800000000000004</c:v>
                </c:pt>
                <c:pt idx="1746">
                  <c:v>2.984</c:v>
                </c:pt>
                <c:pt idx="1747">
                  <c:v>2.9880000000000004</c:v>
                </c:pt>
                <c:pt idx="1748">
                  <c:v>2.992</c:v>
                </c:pt>
                <c:pt idx="1749">
                  <c:v>2.9960000000000004</c:v>
                </c:pt>
                <c:pt idx="1750">
                  <c:v>3</c:v>
                </c:pt>
                <c:pt idx="1751">
                  <c:v>3.0040000000000004</c:v>
                </c:pt>
                <c:pt idx="1752">
                  <c:v>3.008</c:v>
                </c:pt>
                <c:pt idx="1753">
                  <c:v>3.0120000000000005</c:v>
                </c:pt>
                <c:pt idx="1754">
                  <c:v>3.016</c:v>
                </c:pt>
                <c:pt idx="1755">
                  <c:v>3.0200000000000005</c:v>
                </c:pt>
                <c:pt idx="1756">
                  <c:v>3.024</c:v>
                </c:pt>
                <c:pt idx="1757">
                  <c:v>3.0280000000000005</c:v>
                </c:pt>
                <c:pt idx="1758">
                  <c:v>3.032</c:v>
                </c:pt>
                <c:pt idx="1759">
                  <c:v>3.0360000000000005</c:v>
                </c:pt>
                <c:pt idx="1760">
                  <c:v>3.04</c:v>
                </c:pt>
                <c:pt idx="1761">
                  <c:v>3.0440000000000005</c:v>
                </c:pt>
                <c:pt idx="1762">
                  <c:v>3.048</c:v>
                </c:pt>
                <c:pt idx="1763">
                  <c:v>3.0520000000000005</c:v>
                </c:pt>
                <c:pt idx="1764">
                  <c:v>3.056</c:v>
                </c:pt>
                <c:pt idx="1765">
                  <c:v>3.0600000000000005</c:v>
                </c:pt>
                <c:pt idx="1766">
                  <c:v>3.0640000000000001</c:v>
                </c:pt>
                <c:pt idx="1767">
                  <c:v>3.0680000000000005</c:v>
                </c:pt>
                <c:pt idx="1768">
                  <c:v>3.0720000000000001</c:v>
                </c:pt>
                <c:pt idx="1769">
                  <c:v>3.0760000000000005</c:v>
                </c:pt>
                <c:pt idx="1770">
                  <c:v>3.08</c:v>
                </c:pt>
                <c:pt idx="1771">
                  <c:v>3.0840000000000005</c:v>
                </c:pt>
                <c:pt idx="1772">
                  <c:v>3.0880000000000001</c:v>
                </c:pt>
                <c:pt idx="1773">
                  <c:v>3.0920000000000005</c:v>
                </c:pt>
                <c:pt idx="1774">
                  <c:v>3.0960000000000001</c:v>
                </c:pt>
                <c:pt idx="1775">
                  <c:v>3.1000000000000005</c:v>
                </c:pt>
                <c:pt idx="1776">
                  <c:v>3.1040000000000001</c:v>
                </c:pt>
                <c:pt idx="1777">
                  <c:v>3.1080000000000005</c:v>
                </c:pt>
                <c:pt idx="1778">
                  <c:v>3.1120000000000001</c:v>
                </c:pt>
                <c:pt idx="1779">
                  <c:v>3.1160000000000005</c:v>
                </c:pt>
                <c:pt idx="1780">
                  <c:v>3.12</c:v>
                </c:pt>
                <c:pt idx="1781">
                  <c:v>3.1240000000000006</c:v>
                </c:pt>
                <c:pt idx="1782">
                  <c:v>3.1280000000000001</c:v>
                </c:pt>
                <c:pt idx="1783">
                  <c:v>3.1320000000000006</c:v>
                </c:pt>
                <c:pt idx="1784">
                  <c:v>3.1360000000000001</c:v>
                </c:pt>
                <c:pt idx="1785">
                  <c:v>3.1400000000000006</c:v>
                </c:pt>
                <c:pt idx="1786">
                  <c:v>3.1440000000000001</c:v>
                </c:pt>
                <c:pt idx="1787">
                  <c:v>3.1480000000000006</c:v>
                </c:pt>
                <c:pt idx="1788">
                  <c:v>3.1520000000000001</c:v>
                </c:pt>
                <c:pt idx="1789">
                  <c:v>3.1560000000000006</c:v>
                </c:pt>
                <c:pt idx="1790">
                  <c:v>3.16</c:v>
                </c:pt>
                <c:pt idx="1791">
                  <c:v>3.1640000000000006</c:v>
                </c:pt>
                <c:pt idx="1792">
                  <c:v>3.1680000000000001</c:v>
                </c:pt>
                <c:pt idx="1793">
                  <c:v>3.1719999999999997</c:v>
                </c:pt>
                <c:pt idx="1794">
                  <c:v>3.1760000000000002</c:v>
                </c:pt>
                <c:pt idx="1795">
                  <c:v>3.1799999999999997</c:v>
                </c:pt>
                <c:pt idx="1796">
                  <c:v>3.1840000000000002</c:v>
                </c:pt>
                <c:pt idx="1797">
                  <c:v>3.1879999999999997</c:v>
                </c:pt>
                <c:pt idx="1798">
                  <c:v>3.1920000000000002</c:v>
                </c:pt>
                <c:pt idx="1799">
                  <c:v>3.1959999999999997</c:v>
                </c:pt>
                <c:pt idx="1800">
                  <c:v>3.2</c:v>
                </c:pt>
                <c:pt idx="1801">
                  <c:v>3.2039999999999997</c:v>
                </c:pt>
                <c:pt idx="1802">
                  <c:v>3.2080000000000002</c:v>
                </c:pt>
                <c:pt idx="1803">
                  <c:v>3.2119999999999997</c:v>
                </c:pt>
                <c:pt idx="1804">
                  <c:v>3.2160000000000002</c:v>
                </c:pt>
                <c:pt idx="1805">
                  <c:v>3.2199999999999998</c:v>
                </c:pt>
                <c:pt idx="1806">
                  <c:v>3.2240000000000002</c:v>
                </c:pt>
                <c:pt idx="1807">
                  <c:v>3.2279999999999998</c:v>
                </c:pt>
                <c:pt idx="1808">
                  <c:v>3.2320000000000002</c:v>
                </c:pt>
                <c:pt idx="1809">
                  <c:v>3.2359999999999998</c:v>
                </c:pt>
                <c:pt idx="1810">
                  <c:v>3.24</c:v>
                </c:pt>
                <c:pt idx="1811">
                  <c:v>3.2439999999999998</c:v>
                </c:pt>
                <c:pt idx="1812">
                  <c:v>3.2480000000000002</c:v>
                </c:pt>
                <c:pt idx="1813">
                  <c:v>3.2519999999999998</c:v>
                </c:pt>
                <c:pt idx="1814">
                  <c:v>3.2560000000000002</c:v>
                </c:pt>
                <c:pt idx="1815">
                  <c:v>3.26</c:v>
                </c:pt>
                <c:pt idx="1816">
                  <c:v>3.2640000000000002</c:v>
                </c:pt>
                <c:pt idx="1817">
                  <c:v>3.2679999999999998</c:v>
                </c:pt>
                <c:pt idx="1818">
                  <c:v>3.2720000000000002</c:v>
                </c:pt>
                <c:pt idx="1819">
                  <c:v>3.2759999999999998</c:v>
                </c:pt>
                <c:pt idx="1820">
                  <c:v>3.2800000000000002</c:v>
                </c:pt>
                <c:pt idx="1821">
                  <c:v>3.2839999999999998</c:v>
                </c:pt>
                <c:pt idx="1822">
                  <c:v>3.2880000000000003</c:v>
                </c:pt>
                <c:pt idx="1823">
                  <c:v>3.2919999999999998</c:v>
                </c:pt>
                <c:pt idx="1824">
                  <c:v>3.2960000000000003</c:v>
                </c:pt>
                <c:pt idx="1825">
                  <c:v>3.3</c:v>
                </c:pt>
                <c:pt idx="1826">
                  <c:v>3.3040000000000003</c:v>
                </c:pt>
                <c:pt idx="1827">
                  <c:v>3.3079999999999998</c:v>
                </c:pt>
                <c:pt idx="1828">
                  <c:v>3.3120000000000003</c:v>
                </c:pt>
                <c:pt idx="1829">
                  <c:v>3.3159999999999998</c:v>
                </c:pt>
                <c:pt idx="1830">
                  <c:v>3.3200000000000003</c:v>
                </c:pt>
                <c:pt idx="1831">
                  <c:v>3.3239999999999998</c:v>
                </c:pt>
                <c:pt idx="1832">
                  <c:v>3.3280000000000003</c:v>
                </c:pt>
                <c:pt idx="1833">
                  <c:v>3.3319999999999999</c:v>
                </c:pt>
                <c:pt idx="1834">
                  <c:v>3.3360000000000003</c:v>
                </c:pt>
                <c:pt idx="1835">
                  <c:v>3.34</c:v>
                </c:pt>
                <c:pt idx="1836">
                  <c:v>3.3440000000000003</c:v>
                </c:pt>
                <c:pt idx="1837">
                  <c:v>3.3479999999999999</c:v>
                </c:pt>
                <c:pt idx="1838">
                  <c:v>3.3520000000000003</c:v>
                </c:pt>
                <c:pt idx="1839">
                  <c:v>3.3559999999999999</c:v>
                </c:pt>
                <c:pt idx="1840">
                  <c:v>3.3600000000000003</c:v>
                </c:pt>
                <c:pt idx="1841">
                  <c:v>3.3639999999999999</c:v>
                </c:pt>
                <c:pt idx="1842">
                  <c:v>3.3680000000000003</c:v>
                </c:pt>
                <c:pt idx="1843">
                  <c:v>3.3719999999999999</c:v>
                </c:pt>
                <c:pt idx="1844">
                  <c:v>3.3760000000000003</c:v>
                </c:pt>
                <c:pt idx="1845">
                  <c:v>3.38</c:v>
                </c:pt>
                <c:pt idx="1846">
                  <c:v>3.3840000000000003</c:v>
                </c:pt>
                <c:pt idx="1847">
                  <c:v>3.3879999999999999</c:v>
                </c:pt>
                <c:pt idx="1848">
                  <c:v>3.3920000000000003</c:v>
                </c:pt>
                <c:pt idx="1849">
                  <c:v>3.3959999999999999</c:v>
                </c:pt>
                <c:pt idx="1850">
                  <c:v>3.4000000000000004</c:v>
                </c:pt>
                <c:pt idx="1851">
                  <c:v>3.4039999999999999</c:v>
                </c:pt>
                <c:pt idx="1852">
                  <c:v>3.4080000000000004</c:v>
                </c:pt>
                <c:pt idx="1853">
                  <c:v>3.4119999999999999</c:v>
                </c:pt>
                <c:pt idx="1854">
                  <c:v>3.4160000000000004</c:v>
                </c:pt>
                <c:pt idx="1855">
                  <c:v>3.42</c:v>
                </c:pt>
                <c:pt idx="1856">
                  <c:v>3.4240000000000004</c:v>
                </c:pt>
                <c:pt idx="1857">
                  <c:v>3.4279999999999999</c:v>
                </c:pt>
                <c:pt idx="1858">
                  <c:v>3.4320000000000004</c:v>
                </c:pt>
                <c:pt idx="1859">
                  <c:v>3.4359999999999999</c:v>
                </c:pt>
                <c:pt idx="1860">
                  <c:v>3.4400000000000004</c:v>
                </c:pt>
                <c:pt idx="1861">
                  <c:v>3.444</c:v>
                </c:pt>
                <c:pt idx="1862">
                  <c:v>3.4480000000000004</c:v>
                </c:pt>
                <c:pt idx="1863">
                  <c:v>3.452</c:v>
                </c:pt>
                <c:pt idx="1864">
                  <c:v>3.4560000000000004</c:v>
                </c:pt>
                <c:pt idx="1865">
                  <c:v>3.46</c:v>
                </c:pt>
                <c:pt idx="1866">
                  <c:v>3.4640000000000004</c:v>
                </c:pt>
                <c:pt idx="1867">
                  <c:v>3.468</c:v>
                </c:pt>
                <c:pt idx="1868">
                  <c:v>3.4720000000000004</c:v>
                </c:pt>
                <c:pt idx="1869">
                  <c:v>3.476</c:v>
                </c:pt>
                <c:pt idx="1870">
                  <c:v>3.4800000000000004</c:v>
                </c:pt>
                <c:pt idx="1871">
                  <c:v>3.484</c:v>
                </c:pt>
                <c:pt idx="1872">
                  <c:v>3.4880000000000004</c:v>
                </c:pt>
                <c:pt idx="1873">
                  <c:v>3.492</c:v>
                </c:pt>
                <c:pt idx="1874">
                  <c:v>3.4960000000000004</c:v>
                </c:pt>
                <c:pt idx="1875">
                  <c:v>3.5</c:v>
                </c:pt>
                <c:pt idx="1876">
                  <c:v>3.5040000000000004</c:v>
                </c:pt>
                <c:pt idx="1877">
                  <c:v>3.508</c:v>
                </c:pt>
                <c:pt idx="1878">
                  <c:v>3.5120000000000005</c:v>
                </c:pt>
                <c:pt idx="1879">
                  <c:v>3.516</c:v>
                </c:pt>
                <c:pt idx="1880">
                  <c:v>3.5200000000000005</c:v>
                </c:pt>
                <c:pt idx="1881">
                  <c:v>3.524</c:v>
                </c:pt>
                <c:pt idx="1882">
                  <c:v>3.5280000000000005</c:v>
                </c:pt>
                <c:pt idx="1883">
                  <c:v>3.532</c:v>
                </c:pt>
                <c:pt idx="1884">
                  <c:v>3.5360000000000005</c:v>
                </c:pt>
                <c:pt idx="1885">
                  <c:v>3.54</c:v>
                </c:pt>
                <c:pt idx="1886">
                  <c:v>3.5440000000000005</c:v>
                </c:pt>
                <c:pt idx="1887">
                  <c:v>3.548</c:v>
                </c:pt>
                <c:pt idx="1888">
                  <c:v>3.5520000000000005</c:v>
                </c:pt>
                <c:pt idx="1889">
                  <c:v>3.556</c:v>
                </c:pt>
                <c:pt idx="1890">
                  <c:v>3.5600000000000005</c:v>
                </c:pt>
                <c:pt idx="1891">
                  <c:v>3.5640000000000001</c:v>
                </c:pt>
                <c:pt idx="1892">
                  <c:v>3.5680000000000005</c:v>
                </c:pt>
                <c:pt idx="1893">
                  <c:v>3.5720000000000001</c:v>
                </c:pt>
                <c:pt idx="1894">
                  <c:v>3.5760000000000005</c:v>
                </c:pt>
                <c:pt idx="1895">
                  <c:v>3.58</c:v>
                </c:pt>
                <c:pt idx="1896">
                  <c:v>3.5840000000000005</c:v>
                </c:pt>
                <c:pt idx="1897">
                  <c:v>3.5880000000000001</c:v>
                </c:pt>
                <c:pt idx="1898">
                  <c:v>3.5920000000000005</c:v>
                </c:pt>
                <c:pt idx="1899">
                  <c:v>3.5960000000000001</c:v>
                </c:pt>
                <c:pt idx="1900">
                  <c:v>3.6000000000000005</c:v>
                </c:pt>
                <c:pt idx="1901">
                  <c:v>3.6040000000000001</c:v>
                </c:pt>
                <c:pt idx="1902">
                  <c:v>3.6080000000000005</c:v>
                </c:pt>
                <c:pt idx="1903">
                  <c:v>3.6120000000000001</c:v>
                </c:pt>
                <c:pt idx="1904">
                  <c:v>3.6160000000000005</c:v>
                </c:pt>
                <c:pt idx="1905">
                  <c:v>3.62</c:v>
                </c:pt>
                <c:pt idx="1906">
                  <c:v>3.6240000000000006</c:v>
                </c:pt>
                <c:pt idx="1907">
                  <c:v>3.6280000000000001</c:v>
                </c:pt>
                <c:pt idx="1908">
                  <c:v>3.6320000000000006</c:v>
                </c:pt>
                <c:pt idx="1909">
                  <c:v>3.6360000000000001</c:v>
                </c:pt>
                <c:pt idx="1910">
                  <c:v>3.6400000000000006</c:v>
                </c:pt>
                <c:pt idx="1911">
                  <c:v>3.6440000000000001</c:v>
                </c:pt>
                <c:pt idx="1912">
                  <c:v>3.6480000000000006</c:v>
                </c:pt>
                <c:pt idx="1913">
                  <c:v>3.6520000000000001</c:v>
                </c:pt>
                <c:pt idx="1914">
                  <c:v>3.6560000000000006</c:v>
                </c:pt>
                <c:pt idx="1915">
                  <c:v>3.66</c:v>
                </c:pt>
                <c:pt idx="1916">
                  <c:v>3.6640000000000006</c:v>
                </c:pt>
                <c:pt idx="1917">
                  <c:v>3.6680000000000001</c:v>
                </c:pt>
                <c:pt idx="1918">
                  <c:v>3.6720000000000006</c:v>
                </c:pt>
                <c:pt idx="1919">
                  <c:v>3.6760000000000002</c:v>
                </c:pt>
                <c:pt idx="1920">
                  <c:v>3.6799999999999997</c:v>
                </c:pt>
                <c:pt idx="1921">
                  <c:v>3.6840000000000002</c:v>
                </c:pt>
                <c:pt idx="1922">
                  <c:v>3.6879999999999997</c:v>
                </c:pt>
                <c:pt idx="1923">
                  <c:v>3.6920000000000002</c:v>
                </c:pt>
                <c:pt idx="1924">
                  <c:v>3.6959999999999997</c:v>
                </c:pt>
                <c:pt idx="1925">
                  <c:v>3.7</c:v>
                </c:pt>
                <c:pt idx="1926">
                  <c:v>3.7039999999999997</c:v>
                </c:pt>
                <c:pt idx="1927">
                  <c:v>3.7080000000000002</c:v>
                </c:pt>
                <c:pt idx="1928">
                  <c:v>3.7119999999999997</c:v>
                </c:pt>
                <c:pt idx="1929">
                  <c:v>3.7160000000000002</c:v>
                </c:pt>
                <c:pt idx="1930">
                  <c:v>3.7199999999999998</c:v>
                </c:pt>
                <c:pt idx="1931">
                  <c:v>3.7240000000000002</c:v>
                </c:pt>
                <c:pt idx="1932">
                  <c:v>3.7279999999999998</c:v>
                </c:pt>
                <c:pt idx="1933">
                  <c:v>3.7320000000000002</c:v>
                </c:pt>
                <c:pt idx="1934">
                  <c:v>3.7359999999999998</c:v>
                </c:pt>
                <c:pt idx="1935">
                  <c:v>3.74</c:v>
                </c:pt>
                <c:pt idx="1936">
                  <c:v>3.7439999999999998</c:v>
                </c:pt>
                <c:pt idx="1937">
                  <c:v>3.7480000000000002</c:v>
                </c:pt>
                <c:pt idx="1938">
                  <c:v>3.7519999999999998</c:v>
                </c:pt>
                <c:pt idx="1939">
                  <c:v>3.7560000000000002</c:v>
                </c:pt>
                <c:pt idx="1940">
                  <c:v>3.76</c:v>
                </c:pt>
                <c:pt idx="1941">
                  <c:v>3.7640000000000002</c:v>
                </c:pt>
                <c:pt idx="1942">
                  <c:v>3.7679999999999998</c:v>
                </c:pt>
                <c:pt idx="1943">
                  <c:v>3.7720000000000002</c:v>
                </c:pt>
                <c:pt idx="1944">
                  <c:v>3.7759999999999998</c:v>
                </c:pt>
                <c:pt idx="1945">
                  <c:v>3.7800000000000002</c:v>
                </c:pt>
                <c:pt idx="1946">
                  <c:v>3.7839999999999998</c:v>
                </c:pt>
                <c:pt idx="1947">
                  <c:v>3.7880000000000003</c:v>
                </c:pt>
                <c:pt idx="1948">
                  <c:v>3.7919999999999998</c:v>
                </c:pt>
                <c:pt idx="1949">
                  <c:v>3.7960000000000003</c:v>
                </c:pt>
                <c:pt idx="1950">
                  <c:v>3.8</c:v>
                </c:pt>
                <c:pt idx="1951">
                  <c:v>3.8040000000000003</c:v>
                </c:pt>
                <c:pt idx="1952">
                  <c:v>3.8079999999999998</c:v>
                </c:pt>
                <c:pt idx="1953">
                  <c:v>3.8120000000000003</c:v>
                </c:pt>
                <c:pt idx="1954">
                  <c:v>3.8159999999999998</c:v>
                </c:pt>
                <c:pt idx="1955">
                  <c:v>3.8200000000000003</c:v>
                </c:pt>
                <c:pt idx="1956">
                  <c:v>3.8239999999999998</c:v>
                </c:pt>
                <c:pt idx="1957">
                  <c:v>3.8280000000000003</c:v>
                </c:pt>
                <c:pt idx="1958">
                  <c:v>3.8319999999999999</c:v>
                </c:pt>
                <c:pt idx="1959">
                  <c:v>3.8360000000000003</c:v>
                </c:pt>
                <c:pt idx="1960">
                  <c:v>3.84</c:v>
                </c:pt>
                <c:pt idx="1961">
                  <c:v>3.8440000000000003</c:v>
                </c:pt>
                <c:pt idx="1962">
                  <c:v>3.8479999999999999</c:v>
                </c:pt>
                <c:pt idx="1963">
                  <c:v>3.8520000000000003</c:v>
                </c:pt>
                <c:pt idx="1964">
                  <c:v>3.8559999999999999</c:v>
                </c:pt>
                <c:pt idx="1965">
                  <c:v>3.8600000000000003</c:v>
                </c:pt>
                <c:pt idx="1966">
                  <c:v>3.8639999999999999</c:v>
                </c:pt>
                <c:pt idx="1967">
                  <c:v>3.8680000000000003</c:v>
                </c:pt>
                <c:pt idx="1968">
                  <c:v>3.8719999999999999</c:v>
                </c:pt>
                <c:pt idx="1969">
                  <c:v>3.8760000000000003</c:v>
                </c:pt>
                <c:pt idx="1970">
                  <c:v>3.88</c:v>
                </c:pt>
                <c:pt idx="1971">
                  <c:v>3.8840000000000003</c:v>
                </c:pt>
                <c:pt idx="1972">
                  <c:v>3.8879999999999999</c:v>
                </c:pt>
                <c:pt idx="1973">
                  <c:v>3.8920000000000003</c:v>
                </c:pt>
                <c:pt idx="1974">
                  <c:v>3.8959999999999999</c:v>
                </c:pt>
                <c:pt idx="1975">
                  <c:v>3.9000000000000004</c:v>
                </c:pt>
                <c:pt idx="1976">
                  <c:v>3.9039999999999999</c:v>
                </c:pt>
                <c:pt idx="1977">
                  <c:v>3.9080000000000004</c:v>
                </c:pt>
                <c:pt idx="1978">
                  <c:v>3.9119999999999999</c:v>
                </c:pt>
                <c:pt idx="1979">
                  <c:v>3.9160000000000004</c:v>
                </c:pt>
                <c:pt idx="1980">
                  <c:v>3.92</c:v>
                </c:pt>
                <c:pt idx="1981">
                  <c:v>3.9240000000000004</c:v>
                </c:pt>
                <c:pt idx="1982">
                  <c:v>3.9279999999999999</c:v>
                </c:pt>
                <c:pt idx="1983">
                  <c:v>3.9320000000000004</c:v>
                </c:pt>
                <c:pt idx="1984">
                  <c:v>3.9359999999999999</c:v>
                </c:pt>
                <c:pt idx="1985">
                  <c:v>3.9400000000000004</c:v>
                </c:pt>
                <c:pt idx="1986">
                  <c:v>3.944</c:v>
                </c:pt>
                <c:pt idx="1987">
                  <c:v>3.9480000000000004</c:v>
                </c:pt>
                <c:pt idx="1988">
                  <c:v>3.952</c:v>
                </c:pt>
                <c:pt idx="1989">
                  <c:v>3.9560000000000004</c:v>
                </c:pt>
                <c:pt idx="1990">
                  <c:v>3.96</c:v>
                </c:pt>
                <c:pt idx="1991">
                  <c:v>3.9640000000000004</c:v>
                </c:pt>
                <c:pt idx="1992">
                  <c:v>3.968</c:v>
                </c:pt>
                <c:pt idx="1993">
                  <c:v>3.9720000000000004</c:v>
                </c:pt>
                <c:pt idx="1994">
                  <c:v>3.976</c:v>
                </c:pt>
                <c:pt idx="1995">
                  <c:v>3.9800000000000004</c:v>
                </c:pt>
                <c:pt idx="1996">
                  <c:v>3.984</c:v>
                </c:pt>
                <c:pt idx="1997">
                  <c:v>3.9880000000000004</c:v>
                </c:pt>
                <c:pt idx="1998">
                  <c:v>3.992</c:v>
                </c:pt>
                <c:pt idx="1999">
                  <c:v>3.9960000000000004</c:v>
                </c:pt>
                <c:pt idx="2000">
                  <c:v>4</c:v>
                </c:pt>
              </c:numCache>
            </c:numRef>
          </c:cat>
          <c:val>
            <c:numRef>
              <c:f>'REGRESSÃO LINEAR MÚLTIPLA'!$AJ$757:$AJ$2757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8-4B6B-87C6-C4FA26981234}"/>
            </c:ext>
          </c:extLst>
        </c:ser>
        <c:ser>
          <c:idx val="0"/>
          <c:order val="1"/>
          <c:tx>
            <c:strRef>
              <c:f>'REGRESSÃO LINEAR MÚLTIPLA'!$AM$756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'REGRESSÃO LINEAR MÚLTIPLA'!$AM$757:$AM$2757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8-4B6B-87C6-C4FA26981234}"/>
            </c:ext>
          </c:extLst>
        </c:ser>
        <c:ser>
          <c:idx val="2"/>
          <c:order val="2"/>
          <c:tx>
            <c:strRef>
              <c:f>'REGRESSÃO LINEAR MÚLTIPLA'!$AL$756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val>
            <c:numRef>
              <c:f>'REGRESSÃO LINEAR MÚLTIPLA'!$AL$757:$AL$2757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8-4B6B-87C6-C4FA26981234}"/>
            </c:ext>
          </c:extLst>
        </c:ser>
        <c:ser>
          <c:idx val="1"/>
          <c:order val="3"/>
          <c:tx>
            <c:strRef>
              <c:f>'REGRESSÃO LINEAR MÚLTIPLA'!$AN$756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MÚLTIPLA'!$AN$757:$AN$2757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0.3989422804014327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8-4B6B-87C6-C4FA26981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  <c:extLst>
          <c:ext xmlns:c15="http://schemas.microsoft.com/office/drawing/2012/chart" uri="{02D57815-91ED-43cb-92C2-25804820EDAC}">
            <c15:filteredBarSeries>
              <c15:ser>
                <c:idx val="3"/>
                <c:order val="4"/>
                <c:tx>
                  <c:strRef>
                    <c:extLst>
                      <c:ext uri="{02D57815-91ED-43cb-92C2-25804820EDAC}">
                        <c15:formulaRef>
                          <c15:sqref>'REGRESSÃO LINEAR MÚLTIPLA'!$AQ$756</c15:sqref>
                        </c15:formulaRef>
                      </c:ext>
                    </c:extLst>
                    <c:strCache>
                      <c:ptCount val="1"/>
                      <c:pt idx="0">
                        <c:v>Coeficiente regressor</c:v>
                      </c:pt>
                    </c:strCache>
                  </c:strRef>
                </c:tx>
                <c:spPr>
                  <a:solidFill>
                    <a:srgbClr val="0E2841">
                      <a:lumMod val="50000"/>
                      <a:lumOff val="50000"/>
                    </a:srgbClr>
                  </a:solidFill>
                  <a:ln w="12700"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'REGRESSÃO LINEAR MÚLTIPLA'!$AQ$757:$AQ$2757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7.8950158300894177E-2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AC8-4B6B-87C6-C4FA26981234}"/>
                  </c:ext>
                </c:extLst>
              </c15:ser>
            </c15:filteredBarSeries>
          </c:ext>
        </c:extLst>
      </c:barChart>
      <c:catAx>
        <c:axId val="1908174816"/>
        <c:scaling>
          <c:orientation val="minMax"/>
        </c:scaling>
        <c:delete val="1"/>
        <c:axPos val="b"/>
        <c:numFmt formatCode="#,##0_ ;\-#,##0\ " sourceLinked="0"/>
        <c:majorTickMark val="none"/>
        <c:minorTickMark val="none"/>
        <c:tickLblPos val="nextTo"/>
        <c:crossAx val="1908168096"/>
        <c:crosses val="autoZero"/>
        <c:auto val="1"/>
        <c:lblAlgn val="ctr"/>
        <c:lblOffset val="1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_ ;\-#,##0.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máximo para a rejeição</a:t>
            </a:r>
            <a:r>
              <a:rPr lang="pt-BR" sz="1000" b="1" baseline="0"/>
              <a:t> da hipótese nula do modelo</a:t>
            </a:r>
            <a:endParaRPr lang="pt-BR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Região de aceitação da hipótese nula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'REGRESSÃO LINEAR MÚLTIPLA'!$BM$781:$BM$5781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4-43F6-BF99-5E3A167E300B}"/>
            </c:ext>
          </c:extLst>
        </c:ser>
        <c:ser>
          <c:idx val="1"/>
          <c:order val="1"/>
          <c:tx>
            <c:v>Região de rejeição da hipótese nula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'REGRESSÃO LINEAR MÚLTIPLA'!$BN$781:$BN$5781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3F6-BF99-5E3A167E300B}"/>
            </c:ext>
          </c:extLst>
        </c:ser>
        <c:ser>
          <c:idx val="2"/>
          <c:order val="2"/>
          <c:tx>
            <c:v>Significância calculada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MÚLTIPLA'!$BO$781:$BO$5781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3F6-BF99-5E3A167E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5653712"/>
        <c:axId val="865667632"/>
      </c:barChart>
      <c:catAx>
        <c:axId val="86565371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63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865667632"/>
        <c:crosses val="autoZero"/>
        <c:auto val="1"/>
        <c:lblAlgn val="ctr"/>
        <c:lblOffset val="100"/>
        <c:noMultiLvlLbl val="0"/>
      </c:catAx>
      <c:valAx>
        <c:axId val="865667632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86565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36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  <c:pt idx="20">
                <c:v>2</c:v>
              </c:pt>
              <c:pt idx="21">
                <c:v>2</c:v>
              </c:pt>
              <c:pt idx="22">
                <c:v>2</c:v>
              </c:pt>
              <c:pt idx="23">
                <c:v>2</c:v>
              </c:pt>
              <c:pt idx="24">
                <c:v>2</c:v>
              </c:pt>
              <c:pt idx="25">
                <c:v>2</c:v>
              </c:pt>
              <c:pt idx="26">
                <c:v>2</c:v>
              </c:pt>
              <c:pt idx="27">
                <c:v>2</c:v>
              </c:pt>
              <c:pt idx="28">
                <c:v>2</c:v>
              </c:pt>
              <c:pt idx="29">
                <c:v>2</c:v>
              </c:pt>
              <c:pt idx="30">
                <c:v>2</c:v>
              </c:pt>
              <c:pt idx="31">
                <c:v>2</c:v>
              </c:pt>
              <c:pt idx="32">
                <c:v>2</c:v>
              </c:pt>
              <c:pt idx="33">
                <c:v>2</c:v>
              </c:pt>
              <c:pt idx="34">
                <c:v>2</c:v>
              </c:pt>
              <c:pt idx="35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69-48A0-A8FA-431E32D00C33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36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  <c:pt idx="32">
                <c:v>-2</c:v>
              </c:pt>
              <c:pt idx="33">
                <c:v>-2</c:v>
              </c:pt>
              <c:pt idx="34">
                <c:v>-2</c:v>
              </c:pt>
              <c:pt idx="35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'REGRESSÃO LINEAR MÚLTIPLA'!$C$339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MÚLTIPLA'!$A$340:$A$375</c:f>
              <c:numCache>
                <c:formatCode>#,##0_ ;\-#,##0\ 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xVal>
          <c:yVal>
            <c:numRef>
              <c:f>'REGRESSÃO LINEAR MÚLTIPLA'!$C$340:$C$375</c:f>
              <c:numCache>
                <c:formatCode>#,##0.00_ ;\-#,##0.00\ </c:formatCode>
                <c:ptCount val="36"/>
                <c:pt idx="0">
                  <c:v>-0.29900494423394358</c:v>
                </c:pt>
                <c:pt idx="1">
                  <c:v>-0.74533995531345942</c:v>
                </c:pt>
                <c:pt idx="2">
                  <c:v>-0.93349114226533947</c:v>
                </c:pt>
                <c:pt idx="3">
                  <c:v>1.1935443026548251</c:v>
                </c:pt>
                <c:pt idx="4">
                  <c:v>-1.446180290320862</c:v>
                </c:pt>
                <c:pt idx="5">
                  <c:v>1.002127465422453</c:v>
                </c:pt>
                <c:pt idx="6">
                  <c:v>-0.51958862096048575</c:v>
                </c:pt>
                <c:pt idx="7">
                  <c:v>-0.26801031508960049</c:v>
                </c:pt>
                <c:pt idx="8">
                  <c:v>0.7861305182525552</c:v>
                </c:pt>
                <c:pt idx="9">
                  <c:v>0.29956763396289071</c:v>
                </c:pt>
                <c:pt idx="10">
                  <c:v>0.66230766074127023</c:v>
                </c:pt>
                <c:pt idx="11">
                  <c:v>0.26793768728642581</c:v>
                </c:pt>
                <c:pt idx="12">
                  <c:v>-1.2303664551393596</c:v>
                </c:pt>
                <c:pt idx="13">
                  <c:v>-1.1634731581294457</c:v>
                </c:pt>
                <c:pt idx="14">
                  <c:v>1.3959609092411558</c:v>
                </c:pt>
                <c:pt idx="15">
                  <c:v>0.54408989543053776</c:v>
                </c:pt>
                <c:pt idx="16">
                  <c:v>0.31779625141593448</c:v>
                </c:pt>
                <c:pt idx="17">
                  <c:v>0.88745961661621775</c:v>
                </c:pt>
                <c:pt idx="18">
                  <c:v>-0.39306786861121668</c:v>
                </c:pt>
                <c:pt idx="19">
                  <c:v>-7.0858395780629795E-3</c:v>
                </c:pt>
                <c:pt idx="20">
                  <c:v>0.1449600522459204</c:v>
                </c:pt>
                <c:pt idx="21">
                  <c:v>-0.78154274691526748</c:v>
                </c:pt>
                <c:pt idx="22">
                  <c:v>1.077770406409625</c:v>
                </c:pt>
                <c:pt idx="23">
                  <c:v>0.82301945812873989</c:v>
                </c:pt>
                <c:pt idx="24">
                  <c:v>1.0355293376358419</c:v>
                </c:pt>
                <c:pt idx="25">
                  <c:v>-0.72628215503564908</c:v>
                </c:pt>
                <c:pt idx="26">
                  <c:v>2.0427685304202599</c:v>
                </c:pt>
                <c:pt idx="27">
                  <c:v>-0.81629664185255146</c:v>
                </c:pt>
                <c:pt idx="28">
                  <c:v>-0.39565372575260593</c:v>
                </c:pt>
                <c:pt idx="29">
                  <c:v>-0.3592095990643227</c:v>
                </c:pt>
                <c:pt idx="30">
                  <c:v>0.57933847864040167</c:v>
                </c:pt>
                <c:pt idx="31">
                  <c:v>-0.18322453096798336</c:v>
                </c:pt>
                <c:pt idx="32">
                  <c:v>0.41311921000068935</c:v>
                </c:pt>
                <c:pt idx="33">
                  <c:v>-1.2417033911701338</c:v>
                </c:pt>
                <c:pt idx="34">
                  <c:v>-0.83613551034917732</c:v>
                </c:pt>
                <c:pt idx="35">
                  <c:v>-1.1277705233728483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da amostra</c:v>
          </c:tx>
          <c:spPr>
            <a:ln w="25400">
              <a:noFill/>
            </a:ln>
            <a:effectLst/>
          </c:spPr>
          <c:marker>
            <c:symbol val="diamond"/>
            <c:size val="5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xVal>
            <c:numRef>
              <c:f>'REGRESSÃO LINEAR MÚLTIPLA'!$A$340:$A$375</c:f>
              <c:numCache>
                <c:formatCode>#,##0_ ;\-#,##0\ 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xVal>
          <c:yVal>
            <c:numRef>
              <c:f>'REGRESSÃO LINEAR MÚLTIPLA'!$K$340:$K$375</c:f>
              <c:numCache>
                <c:formatCode>#,##0.000000000000_ ;\-#,##0.000000000000\ </c:formatCode>
                <c:ptCount val="36"/>
                <c:pt idx="0">
                  <c:v>3.595341147739504E-3</c:v>
                </c:pt>
                <c:pt idx="1">
                  <c:v>1.9554936437364948E-2</c:v>
                </c:pt>
                <c:pt idx="2">
                  <c:v>2.8767680693983742E-2</c:v>
                </c:pt>
                <c:pt idx="3">
                  <c:v>6.7825214443414869E-2</c:v>
                </c:pt>
                <c:pt idx="4">
                  <c:v>7.1864324589669154E-2</c:v>
                </c:pt>
                <c:pt idx="5">
                  <c:v>4.4675691750428376E-2</c:v>
                </c:pt>
                <c:pt idx="6">
                  <c:v>5.616708853116735E-3</c:v>
                </c:pt>
                <c:pt idx="7">
                  <c:v>1.6624969383938833E-3</c:v>
                </c:pt>
                <c:pt idx="8">
                  <c:v>1.8503434793760459E-2</c:v>
                </c:pt>
                <c:pt idx="9">
                  <c:v>8.4764451267663049E-3</c:v>
                </c:pt>
                <c:pt idx="10">
                  <c:v>1.4900580145948852E-2</c:v>
                </c:pt>
                <c:pt idx="11">
                  <c:v>3.2004567477817388E-3</c:v>
                </c:pt>
                <c:pt idx="12">
                  <c:v>0.13989009203956376</c:v>
                </c:pt>
                <c:pt idx="13">
                  <c:v>4.4027848671565305E-2</c:v>
                </c:pt>
                <c:pt idx="14">
                  <c:v>0.38187109627567251</c:v>
                </c:pt>
                <c:pt idx="15">
                  <c:v>1.2815768717736049E-2</c:v>
                </c:pt>
                <c:pt idx="16">
                  <c:v>4.3823033412767609E-3</c:v>
                </c:pt>
                <c:pt idx="17">
                  <c:v>1.7283698667315776E-2</c:v>
                </c:pt>
                <c:pt idx="18">
                  <c:v>6.0477320072579747E-3</c:v>
                </c:pt>
                <c:pt idx="19">
                  <c:v>2.6377331593807424E-6</c:v>
                </c:pt>
                <c:pt idx="20">
                  <c:v>1.490217500185664E-3</c:v>
                </c:pt>
                <c:pt idx="21">
                  <c:v>3.7823550128184773E-2</c:v>
                </c:pt>
                <c:pt idx="22">
                  <c:v>4.9057294851368234E-2</c:v>
                </c:pt>
                <c:pt idx="23">
                  <c:v>2.5776874434998702E-2</c:v>
                </c:pt>
                <c:pt idx="24">
                  <c:v>0.16315273423506529</c:v>
                </c:pt>
                <c:pt idx="25">
                  <c:v>3.1359244465139859E-2</c:v>
                </c:pt>
                <c:pt idx="26">
                  <c:v>0.12041317174425482</c:v>
                </c:pt>
                <c:pt idx="27">
                  <c:v>1.8707963983489052E-2</c:v>
                </c:pt>
                <c:pt idx="28">
                  <c:v>1.3717458481711964E-2</c:v>
                </c:pt>
                <c:pt idx="29">
                  <c:v>1.6272069291885613E-2</c:v>
                </c:pt>
                <c:pt idx="30">
                  <c:v>4.3634621319738526E-2</c:v>
                </c:pt>
                <c:pt idx="31">
                  <c:v>1.331633529355487E-3</c:v>
                </c:pt>
                <c:pt idx="32">
                  <c:v>3.6748063276807424E-3</c:v>
                </c:pt>
                <c:pt idx="33">
                  <c:v>7.6901438660132743E-2</c:v>
                </c:pt>
                <c:pt idx="34">
                  <c:v>3.5350447469445163E-2</c:v>
                </c:pt>
                <c:pt idx="35">
                  <c:v>5.6025271296056271E-2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3-412C-9E32-90ED5DF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36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rgbClr val="0E2841">
                <a:lumMod val="50000"/>
                <a:lumOff val="50000"/>
              </a:srgb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9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MÚLTIPLA'!$B$184:$B$219</c:f>
              <c:numCache>
                <c:formatCode>#,##0.00_ ;\-#,##0.00\ </c:formatCode>
                <c:ptCount val="36"/>
                <c:pt idx="0">
                  <c:v>194094.9588032933</c:v>
                </c:pt>
                <c:pt idx="1">
                  <c:v>192236.70708985958</c:v>
                </c:pt>
                <c:pt idx="2">
                  <c:v>193296.46065546345</c:v>
                </c:pt>
                <c:pt idx="3">
                  <c:v>232620.95095468068</c:v>
                </c:pt>
                <c:pt idx="4">
                  <c:v>236459.28186929168</c:v>
                </c:pt>
                <c:pt idx="5">
                  <c:v>236681.74163438112</c:v>
                </c:pt>
                <c:pt idx="6">
                  <c:v>236165.01236719557</c:v>
                </c:pt>
                <c:pt idx="7">
                  <c:v>237085.11544468394</c:v>
                </c:pt>
                <c:pt idx="8">
                  <c:v>238750.3385322378</c:v>
                </c:pt>
                <c:pt idx="9">
                  <c:v>259904.86249617243</c:v>
                </c:pt>
                <c:pt idx="10">
                  <c:v>260789.66253204574</c:v>
                </c:pt>
                <c:pt idx="11">
                  <c:v>262914.9076206513</c:v>
                </c:pt>
                <c:pt idx="12">
                  <c:v>362390.74312463822</c:v>
                </c:pt>
                <c:pt idx="13">
                  <c:v>387369.49896946654</c:v>
                </c:pt>
                <c:pt idx="14">
                  <c:v>384556.66693831643</c:v>
                </c:pt>
                <c:pt idx="15">
                  <c:v>417827.20645143033</c:v>
                </c:pt>
                <c:pt idx="16">
                  <c:v>419899.07340227143</c:v>
                </c:pt>
                <c:pt idx="17">
                  <c:v>420718.1581616287</c:v>
                </c:pt>
                <c:pt idx="18">
                  <c:v>421124.83156260842</c:v>
                </c:pt>
                <c:pt idx="19">
                  <c:v>430002.25034020218</c:v>
                </c:pt>
                <c:pt idx="20">
                  <c:v>436953.9631924085</c:v>
                </c:pt>
                <c:pt idx="21">
                  <c:v>438248.20447086508</c:v>
                </c:pt>
                <c:pt idx="22">
                  <c:v>436657.71874348167</c:v>
                </c:pt>
                <c:pt idx="23">
                  <c:v>438738.62324239744</c:v>
                </c:pt>
                <c:pt idx="24">
                  <c:v>443671.13377697172</c:v>
                </c:pt>
                <c:pt idx="25">
                  <c:v>447230.65466182225</c:v>
                </c:pt>
                <c:pt idx="26">
                  <c:v>444351.25201507658</c:v>
                </c:pt>
                <c:pt idx="27">
                  <c:v>444259.24170732778</c:v>
                </c:pt>
                <c:pt idx="28">
                  <c:v>447125.65278615127</c:v>
                </c:pt>
                <c:pt idx="29">
                  <c:v>455114.07876129274</c:v>
                </c:pt>
                <c:pt idx="30">
                  <c:v>461816.01211052079</c:v>
                </c:pt>
                <c:pt idx="31">
                  <c:v>482058.18894479913</c:v>
                </c:pt>
                <c:pt idx="32">
                  <c:v>483868.8004778662</c:v>
                </c:pt>
                <c:pt idx="33">
                  <c:v>485394.34353961213</c:v>
                </c:pt>
                <c:pt idx="34">
                  <c:v>502265.54218913405</c:v>
                </c:pt>
                <c:pt idx="35">
                  <c:v>503358.16042963206</c:v>
                </c:pt>
              </c:numCache>
            </c:numRef>
          </c:xVal>
          <c:yVal>
            <c:numRef>
              <c:f>'REGRESSÃO LINEAR MÚLTIPLA'!$B$340:$B$375</c:f>
              <c:numCache>
                <c:formatCode>#,##0.00_ ;\-#,##0.00\ </c:formatCode>
                <c:ptCount val="36"/>
                <c:pt idx="0">
                  <c:v>-94.958803293295205</c:v>
                </c:pt>
                <c:pt idx="1">
                  <c:v>-236.70708985958481</c:v>
                </c:pt>
                <c:pt idx="2">
                  <c:v>-296.46065546345199</c:v>
                </c:pt>
                <c:pt idx="3">
                  <c:v>379.0490453193197</c:v>
                </c:pt>
                <c:pt idx="4">
                  <c:v>-459.28186929167714</c:v>
                </c:pt>
                <c:pt idx="5">
                  <c:v>318.25836561887991</c:v>
                </c:pt>
                <c:pt idx="6">
                  <c:v>-165.01236719556618</c:v>
                </c:pt>
                <c:pt idx="7">
                  <c:v>-85.115444683935493</c:v>
                </c:pt>
                <c:pt idx="8">
                  <c:v>249.6614677621983</c:v>
                </c:pt>
                <c:pt idx="9">
                  <c:v>95.1375038275728</c:v>
                </c:pt>
                <c:pt idx="10">
                  <c:v>210.33746795426123</c:v>
                </c:pt>
                <c:pt idx="11">
                  <c:v>85.092379348701797</c:v>
                </c:pt>
                <c:pt idx="12">
                  <c:v>-390.74312463821843</c:v>
                </c:pt>
                <c:pt idx="13">
                  <c:v>-369.49896946654189</c:v>
                </c:pt>
                <c:pt idx="14">
                  <c:v>443.33306168357376</c:v>
                </c:pt>
                <c:pt idx="15">
                  <c:v>172.79354856966529</c:v>
                </c:pt>
                <c:pt idx="16">
                  <c:v>100.92659772856859</c:v>
                </c:pt>
                <c:pt idx="17">
                  <c:v>281.84183837129967</c:v>
                </c:pt>
                <c:pt idx="18">
                  <c:v>-124.83156260842225</c:v>
                </c:pt>
                <c:pt idx="19">
                  <c:v>-2.250340202182997</c:v>
                </c:pt>
                <c:pt idx="20">
                  <c:v>46.03680759150302</c:v>
                </c:pt>
                <c:pt idx="21">
                  <c:v>-248.2044708650792</c:v>
                </c:pt>
                <c:pt idx="22">
                  <c:v>342.2812565183267</c:v>
                </c:pt>
                <c:pt idx="23">
                  <c:v>261.37675760255661</c:v>
                </c:pt>
                <c:pt idx="24">
                  <c:v>328.86622302827891</c:v>
                </c:pt>
                <c:pt idx="25">
                  <c:v>-230.65466182224918</c:v>
                </c:pt>
                <c:pt idx="26">
                  <c:v>648.74798492342234</c:v>
                </c:pt>
                <c:pt idx="27">
                  <c:v>-259.24170732777566</c:v>
                </c:pt>
                <c:pt idx="28">
                  <c:v>-125.65278615127318</c:v>
                </c:pt>
                <c:pt idx="29">
                  <c:v>-114.07876129273791</c:v>
                </c:pt>
                <c:pt idx="30">
                  <c:v>183.98788947920548</c:v>
                </c:pt>
                <c:pt idx="31">
                  <c:v>-58.188944799127057</c:v>
                </c:pt>
                <c:pt idx="32">
                  <c:v>131.1995221338002</c:v>
                </c:pt>
                <c:pt idx="33">
                  <c:v>-394.34353961213492</c:v>
                </c:pt>
                <c:pt idx="34">
                  <c:v>-265.54218913405202</c:v>
                </c:pt>
                <c:pt idx="35">
                  <c:v>-358.16042963205837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A3-43C8-9682-7DECCBA7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ax val="6000"/>
          <c:min val="-6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4D081B31-4B62-4994-9D7C-F772AA6D9B59}">
          <cx:spPr>
            <a:solidFill>
              <a:schemeClr val="bg1">
                <a:lumMod val="85000"/>
              </a:schemeClr>
            </a:solidFill>
          </cx:spPr>
          <cx:dataPt idx="0">
            <cx:spPr>
              <a:solidFill>
                <a:srgbClr val="B9CFD9"/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ysClr val="windowText" lastClr="000000"/>
                      </a:solidFill>
                    </a:defRPr>
                  </a:pPr>
                  <a:r>
                    <a:rPr lang="pt-BR" sz="1050" b="0" i="0" u="none" strike="noStrike" baseline="0">
                      <a:solidFill>
                        <a:sysClr val="windowText" lastClr="000000"/>
                      </a:solidFill>
                      <a:latin typeface="Aptos Narrow" panose="02110004020202020204"/>
                    </a:rPr>
                    <a:t>Amplitude do intervalo de confiança
679,24 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58431</xdr:colOff>
      <xdr:row>0</xdr:row>
      <xdr:rowOff>58431</xdr:rowOff>
    </xdr:from>
    <xdr:to>
      <xdr:col>3</xdr:col>
      <xdr:colOff>832758</xdr:colOff>
      <xdr:row>0</xdr:row>
      <xdr:rowOff>1642804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1" y="58431"/>
          <a:ext cx="7802416" cy="1584373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1952624</xdr:colOff>
      <xdr:row>477</xdr:row>
      <xdr:rowOff>246528</xdr:rowOff>
    </xdr:from>
    <xdr:to>
      <xdr:col>3</xdr:col>
      <xdr:colOff>180153</xdr:colOff>
      <xdr:row>498</xdr:row>
      <xdr:rowOff>109413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D3D21CD3-FE73-4FA9-B1E7-473B3547F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1250990</xdr:colOff>
      <xdr:row>692</xdr:row>
      <xdr:rowOff>92947</xdr:rowOff>
    </xdr:from>
    <xdr:to>
      <xdr:col>6</xdr:col>
      <xdr:colOff>1119675</xdr:colOff>
      <xdr:row>698</xdr:row>
      <xdr:rowOff>53771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F92FC523-8272-43BB-A450-40BAD3D3F9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4615" y="175686322"/>
              <a:ext cx="11536810" cy="14467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-1</xdr:colOff>
      <xdr:row>509</xdr:row>
      <xdr:rowOff>0</xdr:rowOff>
    </xdr:from>
    <xdr:to>
      <xdr:col>5</xdr:col>
      <xdr:colOff>1476705</xdr:colOff>
      <xdr:row>526</xdr:row>
      <xdr:rowOff>128998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88E49-5A21-4004-B453-04016BBC2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433</xdr:row>
      <xdr:rowOff>0</xdr:rowOff>
    </xdr:from>
    <xdr:to>
      <xdr:col>4</xdr:col>
      <xdr:colOff>1650331</xdr:colOff>
      <xdr:row>450</xdr:row>
      <xdr:rowOff>128999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9E7401-2461-4B45-B444-CD4DC459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409</xdr:row>
      <xdr:rowOff>0</xdr:rowOff>
    </xdr:from>
    <xdr:to>
      <xdr:col>4</xdr:col>
      <xdr:colOff>1661538</xdr:colOff>
      <xdr:row>426</xdr:row>
      <xdr:rowOff>129000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4AC55D4-73D1-4592-B7F6-123149E5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314</xdr:row>
      <xdr:rowOff>0</xdr:rowOff>
    </xdr:from>
    <xdr:to>
      <xdr:col>5</xdr:col>
      <xdr:colOff>1476706</xdr:colOff>
      <xdr:row>331</xdr:row>
      <xdr:rowOff>129000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EC806-63DA-449A-857F-0C12F617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-1</xdr:colOff>
      <xdr:row>378</xdr:row>
      <xdr:rowOff>0</xdr:rowOff>
    </xdr:from>
    <xdr:to>
      <xdr:col>5</xdr:col>
      <xdr:colOff>1476705</xdr:colOff>
      <xdr:row>395</xdr:row>
      <xdr:rowOff>129001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8B35C8C-8E8A-4C0F-83E3-84EAA9F9A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-1</xdr:colOff>
      <xdr:row>539</xdr:row>
      <xdr:rowOff>0</xdr:rowOff>
    </xdr:from>
    <xdr:to>
      <xdr:col>5</xdr:col>
      <xdr:colOff>1476705</xdr:colOff>
      <xdr:row>556</xdr:row>
      <xdr:rowOff>128998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2C52312-0DE0-4CBB-94E9-3C16A285B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1767bc6245dff04e/Documentos/Projetos/Projeto%20TJ%20MA/MATERIAL%20PARA%20ENTREGAR%20AO%20FINAL%20DO%20CURSO/06%20-%20SEIS%20vari&#225;veis%20independentes/RLM%20SEIS%20VARI&#193;VEIS%20INDEPENDENTES.xlsx" TargetMode="External"/><Relationship Id="rId1" Type="http://schemas.openxmlformats.org/officeDocument/2006/relationships/externalLinkPath" Target="/1767bc6245dff04e/Documentos/Projetos/Projeto%20TJ%20MA/MATERIAL%20PARA%20ENTREGAR%20AO%20FINAL%20DO%20CURSO/06%20-%20SEIS%20vari&#225;veis%20independentes/RLM%20SEIS%20VARI&#193;VEIS%20INDEPEND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UDO DE VISTORIA"/>
      <sheetName val="REGRESSÃO LINEAR MÚLTIPLA"/>
    </sheetNames>
    <sheetDataSet>
      <sheetData sheetId="0"/>
      <sheetData sheetId="1">
        <row r="64">
          <cell r="J64" t="str">
            <v>Não atende às exigências mínimas previstas na NBR 14653-2:2011</v>
          </cell>
        </row>
        <row r="65">
          <cell r="J65" t="str">
            <v>Atende às exigências para o grau I da NBR 14653-2:2011</v>
          </cell>
        </row>
        <row r="66">
          <cell r="J66" t="str">
            <v>Atende às exigências para o grau II da NBR 14653-2:2011</v>
          </cell>
        </row>
        <row r="67">
          <cell r="J67" t="str">
            <v>Atende às exigências para o grau III da NBR 14653-2:2011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>
    <pageSetUpPr fitToPage="1"/>
  </sheetPr>
  <dimension ref="A1:FC5782"/>
  <sheetViews>
    <sheetView tabSelected="1" zoomScaleNormal="100" zoomScalePageLayoutView="70" workbookViewId="0">
      <selection activeCell="D17" sqref="D17"/>
    </sheetView>
  </sheetViews>
  <sheetFormatPr defaultColWidth="25.625" defaultRowHeight="20.100000000000001" customHeight="1" x14ac:dyDescent="0.25"/>
  <cols>
    <col min="1" max="11" width="30.625" style="1" customWidth="1"/>
    <col min="12" max="12" width="10.625" style="1" customWidth="1"/>
    <col min="13" max="15" width="20.625" style="1" customWidth="1"/>
    <col min="16" max="17" width="30.625" style="1" customWidth="1"/>
    <col min="18" max="19" width="20.625" style="1" customWidth="1"/>
    <col min="20" max="21" width="30.625" style="1" customWidth="1"/>
    <col min="22" max="134" width="20.625" style="146" customWidth="1"/>
    <col min="135" max="135" width="20.625" style="155" customWidth="1"/>
    <col min="136" max="136" width="20.625" style="150" customWidth="1"/>
    <col min="137" max="137" width="20.625" style="155" customWidth="1"/>
    <col min="138" max="144" width="20.625" style="156" customWidth="1"/>
    <col min="145" max="145" width="20.625" style="146" customWidth="1"/>
    <col min="146" max="146" width="20.625" style="150" customWidth="1"/>
    <col min="147" max="151" width="20.625" style="155" customWidth="1"/>
    <col min="152" max="152" width="20.625" style="140" customWidth="1"/>
    <col min="153" max="159" width="20.625" style="141" customWidth="1"/>
    <col min="160" max="163" width="20.625" style="1" customWidth="1"/>
    <col min="164" max="16384" width="25.625" style="1"/>
  </cols>
  <sheetData>
    <row r="1" spans="1:159" ht="140.1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59" ht="5.0999999999999996" customHeight="1" x14ac:dyDescent="0.25"/>
    <row r="3" spans="1:159" ht="5.0999999999999996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</row>
    <row r="5" spans="1:159" ht="20.100000000000001" customHeight="1" x14ac:dyDescent="0.25">
      <c r="A5" s="192" t="s">
        <v>17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</row>
    <row r="7" spans="1:159" ht="20.100000000000001" customHeight="1" x14ac:dyDescent="0.25">
      <c r="A7" s="272" t="s">
        <v>110</v>
      </c>
      <c r="B7" s="272"/>
      <c r="C7" s="272"/>
      <c r="D7" s="272"/>
      <c r="E7" s="272"/>
      <c r="F7" s="272"/>
      <c r="G7" s="272"/>
      <c r="H7" s="272"/>
      <c r="I7" s="272"/>
      <c r="J7" s="272"/>
    </row>
    <row r="8" spans="1:159" ht="20.100000000000001" customHeight="1" x14ac:dyDescent="0.25">
      <c r="A8" s="273" t="s">
        <v>175</v>
      </c>
      <c r="B8" s="273"/>
      <c r="C8" s="273"/>
      <c r="D8" s="273"/>
      <c r="E8" s="273"/>
      <c r="F8" s="273"/>
      <c r="G8" s="273"/>
      <c r="H8" s="273"/>
      <c r="I8" s="273"/>
      <c r="J8" s="273"/>
      <c r="M8" s="223" t="s">
        <v>367</v>
      </c>
      <c r="N8" s="223"/>
      <c r="O8" s="223"/>
      <c r="P8" s="223"/>
      <c r="Q8" s="223"/>
      <c r="R8" s="223"/>
      <c r="S8" s="223"/>
      <c r="T8" s="223"/>
      <c r="U8" s="223"/>
    </row>
    <row r="9" spans="1:159" ht="20.100000000000001" customHeight="1" x14ac:dyDescent="0.25">
      <c r="A9" s="113"/>
      <c r="B9" s="274" t="s">
        <v>108</v>
      </c>
      <c r="C9" s="274"/>
      <c r="D9" s="274"/>
      <c r="E9" s="274"/>
      <c r="F9" s="274"/>
      <c r="G9" s="274"/>
      <c r="H9" s="274"/>
      <c r="I9" s="274"/>
      <c r="J9" s="80" t="s">
        <v>109</v>
      </c>
    </row>
    <row r="10" spans="1:159" ht="39.950000000000003" customHeight="1" x14ac:dyDescent="0.25">
      <c r="A10" s="128" t="s">
        <v>145</v>
      </c>
      <c r="B10" s="137" t="s">
        <v>409</v>
      </c>
      <c r="C10" s="137" t="s">
        <v>410</v>
      </c>
      <c r="D10" s="137" t="s">
        <v>411</v>
      </c>
      <c r="E10" s="137" t="s">
        <v>240</v>
      </c>
      <c r="F10" s="137" t="s">
        <v>412</v>
      </c>
      <c r="G10" s="137" t="s">
        <v>413</v>
      </c>
      <c r="H10" s="137" t="s">
        <v>414</v>
      </c>
      <c r="I10" s="137" t="s">
        <v>415</v>
      </c>
      <c r="J10" s="137" t="s">
        <v>416</v>
      </c>
      <c r="M10" s="224" t="str">
        <f>A10</f>
        <v>Itens da amostra</v>
      </c>
      <c r="N10" s="224" t="s">
        <v>351</v>
      </c>
      <c r="O10" s="224" t="s">
        <v>352</v>
      </c>
      <c r="P10" s="224" t="s">
        <v>363</v>
      </c>
      <c r="Q10" s="224"/>
      <c r="R10" s="224" t="s">
        <v>337</v>
      </c>
      <c r="S10" s="224" t="s">
        <v>428</v>
      </c>
      <c r="T10" s="226" t="s">
        <v>348</v>
      </c>
      <c r="U10" s="226"/>
    </row>
    <row r="11" spans="1:159" s="2" customFormat="1" ht="20.100000000000001" customHeight="1" x14ac:dyDescent="0.25">
      <c r="A11" s="128"/>
      <c r="B11" s="128" t="s">
        <v>419</v>
      </c>
      <c r="C11" s="128" t="s">
        <v>424</v>
      </c>
      <c r="D11" s="128" t="s">
        <v>425</v>
      </c>
      <c r="E11" s="128" t="s">
        <v>427</v>
      </c>
      <c r="F11" s="128" t="s">
        <v>420</v>
      </c>
      <c r="G11" s="128" t="s">
        <v>421</v>
      </c>
      <c r="H11" s="128" t="s">
        <v>422</v>
      </c>
      <c r="I11" s="128" t="s">
        <v>423</v>
      </c>
      <c r="J11" s="128" t="s">
        <v>426</v>
      </c>
      <c r="M11" s="225"/>
      <c r="N11" s="225"/>
      <c r="O11" s="225"/>
      <c r="P11" s="225"/>
      <c r="Q11" s="225"/>
      <c r="R11" s="225"/>
      <c r="S11" s="225"/>
      <c r="T11" s="227"/>
      <c r="U11" s="22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147"/>
      <c r="BN11" s="147"/>
      <c r="BO11" s="147"/>
      <c r="BP11" s="147"/>
      <c r="BQ11" s="147"/>
      <c r="BR11" s="147"/>
      <c r="BS11" s="147"/>
      <c r="BT11" s="147"/>
      <c r="BU11" s="147"/>
      <c r="BV11" s="147"/>
      <c r="BW11" s="147"/>
      <c r="BX11" s="147"/>
      <c r="BY11" s="147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57"/>
      <c r="EF11" s="158"/>
      <c r="EG11" s="157"/>
      <c r="EH11" s="159"/>
      <c r="EI11" s="159"/>
      <c r="EJ11" s="159"/>
      <c r="EK11" s="159"/>
      <c r="EL11" s="159"/>
      <c r="EM11" s="159"/>
      <c r="EN11" s="159"/>
      <c r="EO11" s="147"/>
      <c r="EP11" s="158"/>
      <c r="EQ11" s="157"/>
      <c r="ER11" s="157"/>
      <c r="ES11" s="157"/>
      <c r="ET11" s="157"/>
      <c r="EU11" s="157"/>
      <c r="EV11" s="142"/>
      <c r="EW11" s="143"/>
      <c r="EX11" s="143"/>
      <c r="EY11" s="143"/>
      <c r="EZ11" s="143"/>
      <c r="FA11" s="143"/>
      <c r="FB11" s="143"/>
      <c r="FC11" s="143"/>
    </row>
    <row r="12" spans="1:159" ht="20.100000000000001" customHeight="1" x14ac:dyDescent="0.25">
      <c r="A12" s="18">
        <v>1</v>
      </c>
      <c r="B12" s="123">
        <v>110</v>
      </c>
      <c r="C12" s="99">
        <v>3</v>
      </c>
      <c r="D12" s="99">
        <v>2</v>
      </c>
      <c r="E12" s="99">
        <v>0</v>
      </c>
      <c r="F12" s="99">
        <v>2</v>
      </c>
      <c r="G12" s="99">
        <v>0</v>
      </c>
      <c r="H12" s="99">
        <v>0</v>
      </c>
      <c r="I12" s="99">
        <v>1</v>
      </c>
      <c r="J12" s="123">
        <v>194000</v>
      </c>
      <c r="M12" s="18">
        <f>A12</f>
        <v>1</v>
      </c>
      <c r="N12" s="85">
        <f t="shared" ref="N12:N47" si="0">F225</f>
        <v>-0.29900494423394358</v>
      </c>
      <c r="O12" s="86">
        <f t="shared" ref="O12:O35" si="1">K340</f>
        <v>3.595341147739504E-3</v>
      </c>
      <c r="P12" s="197" t="str">
        <f t="shared" ref="P12:P35" si="2">IF(O12=MAX($O$12:$O$35),"Elemento com maior influência sobre os resultados da regressão","")</f>
        <v/>
      </c>
      <c r="Q12" s="197"/>
      <c r="R12" s="85">
        <f t="shared" ref="R12:R43" si="3">J340</f>
        <v>6.7322265207073828</v>
      </c>
      <c r="S12" s="144">
        <f t="shared" ref="S12:S47" si="4">_xlfn.CHISQ.DIST.RT(R12,$B$97)</f>
        <v>0.9999746929161113</v>
      </c>
      <c r="T12" s="184" t="str">
        <f t="shared" ref="T12:T35" si="5">IF(S12&lt;0.1,"Rejeitado a um nível de significância de 10% (dez por cento)","")</f>
        <v/>
      </c>
      <c r="U12" s="184"/>
      <c r="X12" s="146">
        <v>1</v>
      </c>
      <c r="Y12" s="146">
        <f>B12</f>
        <v>110</v>
      </c>
      <c r="Z12" s="146">
        <f t="shared" ref="Z12:AE12" si="6">C12</f>
        <v>3</v>
      </c>
      <c r="AA12" s="146">
        <f t="shared" si="6"/>
        <v>2</v>
      </c>
      <c r="AB12" s="146">
        <f t="shared" si="6"/>
        <v>0</v>
      </c>
      <c r="AC12" s="146">
        <f t="shared" si="6"/>
        <v>2</v>
      </c>
      <c r="AD12" s="146">
        <f t="shared" si="6"/>
        <v>0</v>
      </c>
      <c r="AE12" s="146">
        <f t="shared" si="6"/>
        <v>0</v>
      </c>
      <c r="AF12" s="146">
        <f t="shared" ref="AF12:AF43" si="7">I12</f>
        <v>1</v>
      </c>
      <c r="AH12" s="146">
        <f t="shared" ref="AH12:AH43" si="8">J12</f>
        <v>194000</v>
      </c>
      <c r="AK12" s="146" t="s">
        <v>60</v>
      </c>
      <c r="AL12" s="146" t="s">
        <v>60</v>
      </c>
      <c r="AM12" s="146" t="s">
        <v>60</v>
      </c>
      <c r="AN12" s="146" t="s">
        <v>60</v>
      </c>
      <c r="AO12" s="146" t="s">
        <v>60</v>
      </c>
      <c r="AP12" s="146" t="s">
        <v>60</v>
      </c>
      <c r="AQ12" s="146" t="s">
        <v>60</v>
      </c>
      <c r="AR12" s="146" t="s">
        <v>60</v>
      </c>
      <c r="AS12" s="146" t="s">
        <v>60</v>
      </c>
      <c r="AT12" s="146" t="s">
        <v>60</v>
      </c>
      <c r="AU12" s="146" t="s">
        <v>60</v>
      </c>
    </row>
    <row r="13" spans="1:159" ht="20.100000000000001" customHeight="1" x14ac:dyDescent="0.25">
      <c r="A13" s="18">
        <v>2</v>
      </c>
      <c r="B13" s="123">
        <v>110</v>
      </c>
      <c r="C13" s="99">
        <v>4</v>
      </c>
      <c r="D13" s="99">
        <v>3</v>
      </c>
      <c r="E13" s="99">
        <v>0</v>
      </c>
      <c r="F13" s="99">
        <v>1</v>
      </c>
      <c r="G13" s="99">
        <v>0</v>
      </c>
      <c r="H13" s="99">
        <v>0</v>
      </c>
      <c r="I13" s="99">
        <v>1</v>
      </c>
      <c r="J13" s="123">
        <v>192000</v>
      </c>
      <c r="M13" s="18">
        <f t="shared" ref="M13:M35" si="9">A13</f>
        <v>2</v>
      </c>
      <c r="N13" s="85">
        <f t="shared" si="0"/>
        <v>-0.74533995531345942</v>
      </c>
      <c r="O13" s="86">
        <f t="shared" si="1"/>
        <v>1.9554936437364948E-2</v>
      </c>
      <c r="P13" s="197" t="str">
        <f t="shared" si="2"/>
        <v/>
      </c>
      <c r="Q13" s="197"/>
      <c r="R13" s="85">
        <f t="shared" si="3"/>
        <v>6.0917758462133875</v>
      </c>
      <c r="S13" s="144">
        <f t="shared" si="4"/>
        <v>0.99999120134360786</v>
      </c>
      <c r="T13" s="184" t="str">
        <f t="shared" si="5"/>
        <v/>
      </c>
      <c r="U13" s="184"/>
      <c r="X13" s="146">
        <v>1</v>
      </c>
      <c r="Y13" s="146">
        <f t="shared" ref="Y13:Y47" si="10">B13</f>
        <v>110</v>
      </c>
      <c r="Z13" s="146">
        <f t="shared" ref="Z13:Z47" si="11">C13</f>
        <v>4</v>
      </c>
      <c r="AA13" s="146">
        <f t="shared" ref="AA13:AA47" si="12">D13</f>
        <v>3</v>
      </c>
      <c r="AB13" s="146">
        <f t="shared" ref="AB13:AB47" si="13">E13</f>
        <v>0</v>
      </c>
      <c r="AC13" s="146">
        <f t="shared" ref="AC13:AC47" si="14">F13</f>
        <v>1</v>
      </c>
      <c r="AD13" s="146">
        <f t="shared" ref="AD13:AD47" si="15">G13</f>
        <v>0</v>
      </c>
      <c r="AE13" s="146">
        <f t="shared" ref="AE13:AE47" si="16">H13</f>
        <v>0</v>
      </c>
      <c r="AF13" s="146">
        <f t="shared" si="7"/>
        <v>1</v>
      </c>
      <c r="AH13" s="146">
        <f t="shared" si="8"/>
        <v>192000</v>
      </c>
      <c r="AK13" s="146" cm="1">
        <f t="array" ref="AK13:BT21">TRANSPOSE(X12:AF47)</f>
        <v>1</v>
      </c>
      <c r="AL13" s="146">
        <v>1</v>
      </c>
      <c r="AM13" s="146">
        <v>1</v>
      </c>
      <c r="AN13" s="146">
        <v>1</v>
      </c>
      <c r="AO13" s="146">
        <v>1</v>
      </c>
      <c r="AP13" s="146">
        <v>1</v>
      </c>
      <c r="AQ13" s="146">
        <v>1</v>
      </c>
      <c r="AR13" s="146">
        <v>1</v>
      </c>
      <c r="AS13" s="146">
        <v>1</v>
      </c>
      <c r="AT13" s="146">
        <v>1</v>
      </c>
      <c r="AU13" s="146">
        <v>1</v>
      </c>
      <c r="AV13" s="146">
        <v>1</v>
      </c>
      <c r="AW13" s="146">
        <v>1</v>
      </c>
      <c r="AX13" s="146">
        <v>1</v>
      </c>
      <c r="AY13" s="146">
        <v>1</v>
      </c>
      <c r="AZ13" s="146">
        <v>1</v>
      </c>
      <c r="BA13" s="146">
        <v>1</v>
      </c>
      <c r="BB13" s="146">
        <v>1</v>
      </c>
      <c r="BC13" s="146">
        <v>1</v>
      </c>
      <c r="BD13" s="146">
        <v>1</v>
      </c>
      <c r="BE13" s="146">
        <v>1</v>
      </c>
      <c r="BF13" s="146">
        <v>1</v>
      </c>
      <c r="BG13" s="146">
        <v>1</v>
      </c>
      <c r="BH13" s="146">
        <v>1</v>
      </c>
      <c r="BI13" s="146">
        <v>1</v>
      </c>
      <c r="BJ13" s="146">
        <v>1</v>
      </c>
      <c r="BK13" s="146">
        <v>1</v>
      </c>
      <c r="BL13" s="146">
        <v>1</v>
      </c>
      <c r="BM13" s="146">
        <v>1</v>
      </c>
      <c r="BN13" s="146">
        <v>1</v>
      </c>
      <c r="BO13" s="146">
        <v>1</v>
      </c>
      <c r="BP13" s="146">
        <v>1</v>
      </c>
      <c r="BQ13" s="146">
        <v>1</v>
      </c>
      <c r="BR13" s="146">
        <v>1</v>
      </c>
      <c r="BS13" s="146">
        <v>1</v>
      </c>
      <c r="BT13" s="146">
        <v>1</v>
      </c>
    </row>
    <row r="14" spans="1:159" ht="20.100000000000001" customHeight="1" x14ac:dyDescent="0.25">
      <c r="A14" s="18">
        <v>3</v>
      </c>
      <c r="B14" s="123">
        <v>105</v>
      </c>
      <c r="C14" s="99">
        <v>3</v>
      </c>
      <c r="D14" s="99">
        <v>3</v>
      </c>
      <c r="E14" s="99">
        <v>0</v>
      </c>
      <c r="F14" s="99">
        <v>1</v>
      </c>
      <c r="G14" s="99">
        <v>0</v>
      </c>
      <c r="H14" s="99">
        <v>0</v>
      </c>
      <c r="I14" s="99">
        <v>1</v>
      </c>
      <c r="J14" s="123">
        <v>193000</v>
      </c>
      <c r="M14" s="18">
        <f t="shared" si="9"/>
        <v>3</v>
      </c>
      <c r="N14" s="85">
        <f t="shared" si="0"/>
        <v>-0.93349114226533947</v>
      </c>
      <c r="O14" s="86">
        <f t="shared" si="1"/>
        <v>2.8767680693983742E-2</v>
      </c>
      <c r="P14" s="197" t="str">
        <f t="shared" si="2"/>
        <v/>
      </c>
      <c r="Q14" s="197"/>
      <c r="R14" s="85">
        <f t="shared" si="3"/>
        <v>5.7945333377295221</v>
      </c>
      <c r="S14" s="144">
        <f t="shared" si="4"/>
        <v>0.9999948680723092</v>
      </c>
      <c r="T14" s="184" t="str">
        <f t="shared" si="5"/>
        <v/>
      </c>
      <c r="U14" s="184"/>
      <c r="X14" s="146">
        <v>1</v>
      </c>
      <c r="Y14" s="146">
        <f t="shared" si="10"/>
        <v>105</v>
      </c>
      <c r="Z14" s="146">
        <f t="shared" si="11"/>
        <v>3</v>
      </c>
      <c r="AA14" s="146">
        <f t="shared" si="12"/>
        <v>3</v>
      </c>
      <c r="AB14" s="146">
        <f t="shared" si="13"/>
        <v>0</v>
      </c>
      <c r="AC14" s="146">
        <f t="shared" si="14"/>
        <v>1</v>
      </c>
      <c r="AD14" s="146">
        <f t="shared" si="15"/>
        <v>0</v>
      </c>
      <c r="AE14" s="146">
        <f t="shared" si="16"/>
        <v>0</v>
      </c>
      <c r="AF14" s="146">
        <f t="shared" si="7"/>
        <v>1</v>
      </c>
      <c r="AH14" s="146">
        <f t="shared" si="8"/>
        <v>193000</v>
      </c>
      <c r="AK14" s="146">
        <v>110</v>
      </c>
      <c r="AL14" s="146">
        <v>110</v>
      </c>
      <c r="AM14" s="146">
        <v>105</v>
      </c>
      <c r="AN14" s="146">
        <v>110</v>
      </c>
      <c r="AO14" s="146">
        <v>108.9</v>
      </c>
      <c r="AP14" s="146">
        <v>113</v>
      </c>
      <c r="AQ14" s="146">
        <v>94</v>
      </c>
      <c r="AR14" s="146">
        <v>84</v>
      </c>
      <c r="AS14" s="146">
        <v>84</v>
      </c>
      <c r="AT14" s="146">
        <v>84</v>
      </c>
      <c r="AU14" s="146">
        <v>115</v>
      </c>
      <c r="AV14" s="146">
        <v>94</v>
      </c>
      <c r="AW14" s="146">
        <v>155</v>
      </c>
      <c r="AX14" s="146">
        <v>150</v>
      </c>
      <c r="AY14" s="146">
        <v>155</v>
      </c>
      <c r="AZ14" s="146">
        <v>121</v>
      </c>
      <c r="BA14" s="146">
        <v>105</v>
      </c>
      <c r="BB14" s="146">
        <v>94</v>
      </c>
      <c r="BC14" s="146">
        <v>94</v>
      </c>
      <c r="BD14" s="146">
        <v>121</v>
      </c>
      <c r="BE14" s="146">
        <v>81</v>
      </c>
      <c r="BF14" s="146">
        <v>153</v>
      </c>
      <c r="BG14" s="146">
        <v>153</v>
      </c>
      <c r="BH14" s="146">
        <v>155</v>
      </c>
      <c r="BI14" s="146">
        <v>235</v>
      </c>
      <c r="BJ14" s="146">
        <v>101</v>
      </c>
      <c r="BK14" s="146">
        <v>94</v>
      </c>
      <c r="BL14" s="146">
        <v>95</v>
      </c>
      <c r="BM14" s="146">
        <v>196</v>
      </c>
      <c r="BN14" s="146">
        <v>147</v>
      </c>
      <c r="BO14" s="146">
        <v>95</v>
      </c>
      <c r="BP14" s="146">
        <v>121</v>
      </c>
      <c r="BQ14" s="146">
        <v>115</v>
      </c>
      <c r="BR14" s="146">
        <v>94</v>
      </c>
      <c r="BS14" s="146">
        <v>153</v>
      </c>
      <c r="BT14" s="146">
        <v>147</v>
      </c>
    </row>
    <row r="15" spans="1:159" ht="20.100000000000001" customHeight="1" x14ac:dyDescent="0.25">
      <c r="A15" s="18">
        <v>4</v>
      </c>
      <c r="B15" s="123">
        <v>110</v>
      </c>
      <c r="C15" s="99">
        <v>3</v>
      </c>
      <c r="D15" s="99">
        <v>3</v>
      </c>
      <c r="E15" s="99">
        <v>1</v>
      </c>
      <c r="F15" s="99">
        <v>2</v>
      </c>
      <c r="G15" s="99">
        <v>0</v>
      </c>
      <c r="H15" s="99">
        <v>0</v>
      </c>
      <c r="I15" s="99">
        <v>2</v>
      </c>
      <c r="J15" s="123">
        <v>233000</v>
      </c>
      <c r="M15" s="18">
        <f t="shared" si="9"/>
        <v>4</v>
      </c>
      <c r="N15" s="85">
        <f t="shared" si="0"/>
        <v>1.1935443026548251</v>
      </c>
      <c r="O15" s="86">
        <f t="shared" si="1"/>
        <v>6.7825214443414869E-2</v>
      </c>
      <c r="P15" s="197" t="str">
        <f t="shared" si="2"/>
        <v/>
      </c>
      <c r="Q15" s="197"/>
      <c r="R15" s="85">
        <f t="shared" si="3"/>
        <v>7.5870323337734309</v>
      </c>
      <c r="S15" s="144">
        <f t="shared" si="4"/>
        <v>0.99991397676859117</v>
      </c>
      <c r="T15" s="184" t="str">
        <f t="shared" si="5"/>
        <v/>
      </c>
      <c r="U15" s="184"/>
      <c r="X15" s="146">
        <v>1</v>
      </c>
      <c r="Y15" s="146">
        <f t="shared" si="10"/>
        <v>110</v>
      </c>
      <c r="Z15" s="146">
        <f t="shared" si="11"/>
        <v>3</v>
      </c>
      <c r="AA15" s="146">
        <f t="shared" si="12"/>
        <v>3</v>
      </c>
      <c r="AB15" s="146">
        <f t="shared" si="13"/>
        <v>1</v>
      </c>
      <c r="AC15" s="146">
        <f t="shared" si="14"/>
        <v>2</v>
      </c>
      <c r="AD15" s="146">
        <f t="shared" si="15"/>
        <v>0</v>
      </c>
      <c r="AE15" s="146">
        <f t="shared" si="16"/>
        <v>0</v>
      </c>
      <c r="AF15" s="146">
        <f t="shared" si="7"/>
        <v>2</v>
      </c>
      <c r="AH15" s="146">
        <f t="shared" si="8"/>
        <v>233000</v>
      </c>
      <c r="AK15" s="146">
        <v>3</v>
      </c>
      <c r="AL15" s="146">
        <v>4</v>
      </c>
      <c r="AM15" s="146">
        <v>3</v>
      </c>
      <c r="AN15" s="146">
        <v>3</v>
      </c>
      <c r="AO15" s="146">
        <v>3</v>
      </c>
      <c r="AP15" s="146">
        <v>2</v>
      </c>
      <c r="AQ15" s="146">
        <v>3</v>
      </c>
      <c r="AR15" s="146">
        <v>3</v>
      </c>
      <c r="AS15" s="146">
        <v>3</v>
      </c>
      <c r="AT15" s="146">
        <v>3</v>
      </c>
      <c r="AU15" s="146">
        <v>3</v>
      </c>
      <c r="AV15" s="146">
        <v>2</v>
      </c>
      <c r="AW15" s="146">
        <v>4</v>
      </c>
      <c r="AX15" s="146">
        <v>5.3</v>
      </c>
      <c r="AY15" s="146">
        <v>12</v>
      </c>
      <c r="AZ15" s="146">
        <v>3</v>
      </c>
      <c r="BA15" s="146">
        <v>2</v>
      </c>
      <c r="BB15" s="146">
        <v>3</v>
      </c>
      <c r="BC15" s="146">
        <v>3</v>
      </c>
      <c r="BD15" s="146">
        <v>5</v>
      </c>
      <c r="BE15" s="146">
        <v>3</v>
      </c>
      <c r="BF15" s="146">
        <v>9</v>
      </c>
      <c r="BG15" s="146">
        <v>4</v>
      </c>
      <c r="BH15" s="146">
        <v>3</v>
      </c>
      <c r="BI15" s="146">
        <v>9</v>
      </c>
      <c r="BJ15" s="146">
        <v>2</v>
      </c>
      <c r="BK15" s="146">
        <v>3</v>
      </c>
      <c r="BL15" s="146">
        <v>3</v>
      </c>
      <c r="BM15" s="146">
        <v>12</v>
      </c>
      <c r="BN15" s="146">
        <v>2</v>
      </c>
      <c r="BO15" s="146">
        <v>3</v>
      </c>
      <c r="BP15" s="146">
        <v>3</v>
      </c>
      <c r="BQ15" s="146">
        <v>3</v>
      </c>
      <c r="BR15" s="146">
        <v>3</v>
      </c>
      <c r="BS15" s="146">
        <v>8</v>
      </c>
      <c r="BT15" s="146">
        <v>5</v>
      </c>
    </row>
    <row r="16" spans="1:159" ht="20.100000000000001" customHeight="1" x14ac:dyDescent="0.25">
      <c r="A16" s="18">
        <v>5</v>
      </c>
      <c r="B16" s="123">
        <v>108.9</v>
      </c>
      <c r="C16" s="99">
        <v>3</v>
      </c>
      <c r="D16" s="99">
        <v>1</v>
      </c>
      <c r="E16" s="99">
        <v>1</v>
      </c>
      <c r="F16" s="99">
        <v>1</v>
      </c>
      <c r="G16" s="99">
        <v>0</v>
      </c>
      <c r="H16" s="99">
        <v>0</v>
      </c>
      <c r="I16" s="99">
        <v>2</v>
      </c>
      <c r="J16" s="123">
        <v>236000</v>
      </c>
      <c r="M16" s="18">
        <f t="shared" si="9"/>
        <v>5</v>
      </c>
      <c r="N16" s="85">
        <f t="shared" si="0"/>
        <v>-1.446180290320862</v>
      </c>
      <c r="O16" s="86">
        <f t="shared" si="1"/>
        <v>7.1864324589669154E-2</v>
      </c>
      <c r="P16" s="197" t="str">
        <f t="shared" si="2"/>
        <v/>
      </c>
      <c r="Q16" s="197"/>
      <c r="R16" s="85">
        <f t="shared" si="3"/>
        <v>5.9791032426971107</v>
      </c>
      <c r="S16" s="144">
        <f t="shared" si="4"/>
        <v>0.99999279924471207</v>
      </c>
      <c r="T16" s="184" t="str">
        <f t="shared" si="5"/>
        <v/>
      </c>
      <c r="U16" s="184"/>
      <c r="X16" s="146">
        <v>1</v>
      </c>
      <c r="Y16" s="146">
        <f t="shared" si="10"/>
        <v>108.9</v>
      </c>
      <c r="Z16" s="146">
        <f t="shared" si="11"/>
        <v>3</v>
      </c>
      <c r="AA16" s="146">
        <f t="shared" si="12"/>
        <v>1</v>
      </c>
      <c r="AB16" s="146">
        <f t="shared" si="13"/>
        <v>1</v>
      </c>
      <c r="AC16" s="146">
        <f t="shared" si="14"/>
        <v>1</v>
      </c>
      <c r="AD16" s="146">
        <f t="shared" si="15"/>
        <v>0</v>
      </c>
      <c r="AE16" s="146">
        <f t="shared" si="16"/>
        <v>0</v>
      </c>
      <c r="AF16" s="146">
        <f t="shared" si="7"/>
        <v>2</v>
      </c>
      <c r="AH16" s="146">
        <f t="shared" si="8"/>
        <v>236000</v>
      </c>
      <c r="AK16" s="146">
        <v>2</v>
      </c>
      <c r="AL16" s="146">
        <v>3</v>
      </c>
      <c r="AM16" s="146">
        <v>3</v>
      </c>
      <c r="AN16" s="146">
        <v>3</v>
      </c>
      <c r="AO16" s="146">
        <v>1</v>
      </c>
      <c r="AP16" s="146">
        <v>1</v>
      </c>
      <c r="AQ16" s="146">
        <v>2</v>
      </c>
      <c r="AR16" s="146">
        <v>2</v>
      </c>
      <c r="AS16" s="146">
        <v>1</v>
      </c>
      <c r="AT16" s="146">
        <v>3</v>
      </c>
      <c r="AU16" s="146">
        <v>1</v>
      </c>
      <c r="AV16" s="146">
        <v>1</v>
      </c>
      <c r="AW16" s="146">
        <v>3</v>
      </c>
      <c r="AX16" s="146">
        <v>3</v>
      </c>
      <c r="AY16" s="146">
        <v>2</v>
      </c>
      <c r="AZ16" s="146">
        <v>2</v>
      </c>
      <c r="BA16" s="146">
        <v>2</v>
      </c>
      <c r="BB16" s="146">
        <v>2</v>
      </c>
      <c r="BC16" s="146">
        <v>2</v>
      </c>
      <c r="BD16" s="146">
        <v>3</v>
      </c>
      <c r="BE16" s="146">
        <v>2</v>
      </c>
      <c r="BF16" s="146">
        <v>1</v>
      </c>
      <c r="BG16" s="146">
        <v>4</v>
      </c>
      <c r="BH16" s="146">
        <v>3</v>
      </c>
      <c r="BI16" s="146">
        <v>2</v>
      </c>
      <c r="BJ16" s="146">
        <v>1</v>
      </c>
      <c r="BK16" s="146">
        <v>3</v>
      </c>
      <c r="BL16" s="146">
        <v>3</v>
      </c>
      <c r="BM16" s="146">
        <v>1</v>
      </c>
      <c r="BN16" s="146">
        <v>3</v>
      </c>
      <c r="BO16" s="146">
        <v>1</v>
      </c>
      <c r="BP16" s="146">
        <v>3</v>
      </c>
      <c r="BQ16" s="146">
        <v>2</v>
      </c>
      <c r="BR16" s="146">
        <v>2</v>
      </c>
      <c r="BS16" s="146">
        <v>2</v>
      </c>
      <c r="BT16" s="146">
        <v>3</v>
      </c>
    </row>
    <row r="17" spans="1:72" ht="20.100000000000001" customHeight="1" x14ac:dyDescent="0.25">
      <c r="A17" s="18">
        <v>6</v>
      </c>
      <c r="B17" s="123">
        <v>113</v>
      </c>
      <c r="C17" s="99">
        <v>2</v>
      </c>
      <c r="D17" s="99">
        <v>1</v>
      </c>
      <c r="E17" s="99">
        <v>1</v>
      </c>
      <c r="F17" s="99">
        <v>1</v>
      </c>
      <c r="G17" s="99">
        <v>0</v>
      </c>
      <c r="H17" s="99">
        <v>0</v>
      </c>
      <c r="I17" s="99">
        <v>2</v>
      </c>
      <c r="J17" s="123">
        <v>237000</v>
      </c>
      <c r="M17" s="18">
        <f t="shared" si="9"/>
        <v>6</v>
      </c>
      <c r="N17" s="85">
        <f t="shared" si="0"/>
        <v>1.002127465422453</v>
      </c>
      <c r="O17" s="86">
        <f t="shared" si="1"/>
        <v>4.4675691750428376E-2</v>
      </c>
      <c r="P17" s="197" t="str">
        <f t="shared" si="2"/>
        <v/>
      </c>
      <c r="Q17" s="197"/>
      <c r="R17" s="85">
        <f t="shared" si="3"/>
        <v>7.2378022836434175</v>
      </c>
      <c r="S17" s="144">
        <f t="shared" si="4"/>
        <v>0.99994660421918646</v>
      </c>
      <c r="T17" s="184" t="str">
        <f t="shared" si="5"/>
        <v/>
      </c>
      <c r="U17" s="184"/>
      <c r="X17" s="146">
        <v>1</v>
      </c>
      <c r="Y17" s="146">
        <f t="shared" si="10"/>
        <v>113</v>
      </c>
      <c r="Z17" s="146">
        <f t="shared" si="11"/>
        <v>2</v>
      </c>
      <c r="AA17" s="146">
        <f t="shared" si="12"/>
        <v>1</v>
      </c>
      <c r="AB17" s="146">
        <f t="shared" si="13"/>
        <v>1</v>
      </c>
      <c r="AC17" s="146">
        <f t="shared" si="14"/>
        <v>1</v>
      </c>
      <c r="AD17" s="146">
        <f t="shared" si="15"/>
        <v>0</v>
      </c>
      <c r="AE17" s="146">
        <f t="shared" si="16"/>
        <v>0</v>
      </c>
      <c r="AF17" s="146">
        <f t="shared" si="7"/>
        <v>2</v>
      </c>
      <c r="AH17" s="146">
        <f t="shared" si="8"/>
        <v>237000</v>
      </c>
      <c r="AK17" s="146">
        <v>0</v>
      </c>
      <c r="AL17" s="146">
        <v>0</v>
      </c>
      <c r="AM17" s="146">
        <v>0</v>
      </c>
      <c r="AN17" s="146">
        <v>1</v>
      </c>
      <c r="AO17" s="146">
        <v>1</v>
      </c>
      <c r="AP17" s="146">
        <v>1</v>
      </c>
      <c r="AQ17" s="146">
        <v>1</v>
      </c>
      <c r="AR17" s="146">
        <v>1</v>
      </c>
      <c r="AS17" s="146">
        <v>1</v>
      </c>
      <c r="AT17" s="146">
        <v>1</v>
      </c>
      <c r="AU17" s="146">
        <v>1</v>
      </c>
      <c r="AV17" s="146">
        <v>1</v>
      </c>
      <c r="AW17" s="146">
        <v>0</v>
      </c>
      <c r="AX17" s="146">
        <v>0</v>
      </c>
      <c r="AY17" s="146">
        <v>0</v>
      </c>
      <c r="AZ17" s="146">
        <v>0</v>
      </c>
      <c r="BA17" s="146">
        <v>0</v>
      </c>
      <c r="BB17" s="146">
        <v>0</v>
      </c>
      <c r="BC17" s="146">
        <v>0</v>
      </c>
      <c r="BD17" s="146">
        <v>1</v>
      </c>
      <c r="BE17" s="146">
        <v>1</v>
      </c>
      <c r="BF17" s="146">
        <v>0</v>
      </c>
      <c r="BG17" s="146">
        <v>0</v>
      </c>
      <c r="BH17" s="146">
        <v>0</v>
      </c>
      <c r="BI17" s="146">
        <v>1</v>
      </c>
      <c r="BJ17" s="146">
        <v>0</v>
      </c>
      <c r="BK17" s="146">
        <v>0</v>
      </c>
      <c r="BL17" s="146">
        <v>0</v>
      </c>
      <c r="BM17" s="146">
        <v>1</v>
      </c>
      <c r="BN17" s="146">
        <v>1</v>
      </c>
      <c r="BO17" s="146">
        <v>1</v>
      </c>
      <c r="BP17" s="146">
        <v>1</v>
      </c>
      <c r="BQ17" s="146">
        <v>1</v>
      </c>
      <c r="BR17" s="146">
        <v>1</v>
      </c>
      <c r="BS17" s="146">
        <v>1</v>
      </c>
      <c r="BT17" s="146">
        <v>1</v>
      </c>
    </row>
    <row r="18" spans="1:72" ht="20.100000000000001" customHeight="1" x14ac:dyDescent="0.25">
      <c r="A18" s="18">
        <v>7</v>
      </c>
      <c r="B18" s="123">
        <v>94</v>
      </c>
      <c r="C18" s="99">
        <v>3</v>
      </c>
      <c r="D18" s="99">
        <v>2</v>
      </c>
      <c r="E18" s="99">
        <v>1</v>
      </c>
      <c r="F18" s="99">
        <v>1</v>
      </c>
      <c r="G18" s="99">
        <v>0</v>
      </c>
      <c r="H18" s="99">
        <v>0</v>
      </c>
      <c r="I18" s="99">
        <v>2</v>
      </c>
      <c r="J18" s="123">
        <v>236000</v>
      </c>
      <c r="M18" s="18">
        <f t="shared" si="9"/>
        <v>7</v>
      </c>
      <c r="N18" s="85">
        <f t="shared" si="0"/>
        <v>-0.51958862096048575</v>
      </c>
      <c r="O18" s="86">
        <f t="shared" si="1"/>
        <v>5.616708853116735E-3</v>
      </c>
      <c r="P18" s="197" t="str">
        <f t="shared" si="2"/>
        <v/>
      </c>
      <c r="Q18" s="197"/>
      <c r="R18" s="85">
        <f t="shared" si="3"/>
        <v>3.8876706651841064</v>
      </c>
      <c r="S18" s="144">
        <f t="shared" si="4"/>
        <v>0.99999994362276223</v>
      </c>
      <c r="T18" s="184" t="str">
        <f t="shared" si="5"/>
        <v/>
      </c>
      <c r="U18" s="184"/>
      <c r="X18" s="146">
        <v>1</v>
      </c>
      <c r="Y18" s="146">
        <f t="shared" si="10"/>
        <v>94</v>
      </c>
      <c r="Z18" s="146">
        <f t="shared" si="11"/>
        <v>3</v>
      </c>
      <c r="AA18" s="146">
        <f t="shared" si="12"/>
        <v>2</v>
      </c>
      <c r="AB18" s="146">
        <f t="shared" si="13"/>
        <v>1</v>
      </c>
      <c r="AC18" s="146">
        <f t="shared" si="14"/>
        <v>1</v>
      </c>
      <c r="AD18" s="146">
        <f t="shared" si="15"/>
        <v>0</v>
      </c>
      <c r="AE18" s="146">
        <f t="shared" si="16"/>
        <v>0</v>
      </c>
      <c r="AF18" s="146">
        <f t="shared" si="7"/>
        <v>2</v>
      </c>
      <c r="AH18" s="146">
        <f t="shared" si="8"/>
        <v>236000</v>
      </c>
      <c r="AK18" s="146">
        <v>2</v>
      </c>
      <c r="AL18" s="146">
        <v>1</v>
      </c>
      <c r="AM18" s="146">
        <v>1</v>
      </c>
      <c r="AN18" s="146">
        <v>2</v>
      </c>
      <c r="AO18" s="146">
        <v>1</v>
      </c>
      <c r="AP18" s="146">
        <v>1</v>
      </c>
      <c r="AQ18" s="146">
        <v>1</v>
      </c>
      <c r="AR18" s="146">
        <v>1</v>
      </c>
      <c r="AS18" s="146">
        <v>1</v>
      </c>
      <c r="AT18" s="146">
        <v>2</v>
      </c>
      <c r="AU18" s="146">
        <v>1</v>
      </c>
      <c r="AV18" s="146">
        <v>2</v>
      </c>
      <c r="AW18" s="146">
        <v>3</v>
      </c>
      <c r="AX18" s="146">
        <v>2</v>
      </c>
      <c r="AY18" s="146">
        <v>2</v>
      </c>
      <c r="AZ18" s="146">
        <v>3</v>
      </c>
      <c r="BA18" s="146">
        <v>3</v>
      </c>
      <c r="BB18" s="146">
        <v>2</v>
      </c>
      <c r="BC18" s="146">
        <v>1</v>
      </c>
      <c r="BD18" s="146">
        <v>3</v>
      </c>
      <c r="BE18" s="146">
        <v>2</v>
      </c>
      <c r="BF18" s="146">
        <v>2</v>
      </c>
      <c r="BG18" s="146">
        <v>1</v>
      </c>
      <c r="BH18" s="146">
        <v>1</v>
      </c>
      <c r="BI18" s="146">
        <v>3</v>
      </c>
      <c r="BJ18" s="146">
        <v>2</v>
      </c>
      <c r="BK18" s="146">
        <v>1</v>
      </c>
      <c r="BL18" s="146">
        <v>1</v>
      </c>
      <c r="BM18" s="146">
        <v>3</v>
      </c>
      <c r="BN18" s="146">
        <v>1</v>
      </c>
      <c r="BO18" s="146">
        <v>3</v>
      </c>
      <c r="BP18" s="146">
        <v>1</v>
      </c>
      <c r="BQ18" s="146">
        <v>2</v>
      </c>
      <c r="BR18" s="146">
        <v>3</v>
      </c>
      <c r="BS18" s="146">
        <v>2</v>
      </c>
      <c r="BT18" s="146">
        <v>1</v>
      </c>
    </row>
    <row r="19" spans="1:72" ht="20.100000000000001" customHeight="1" x14ac:dyDescent="0.25">
      <c r="A19" s="18">
        <v>8</v>
      </c>
      <c r="B19" s="123">
        <v>84</v>
      </c>
      <c r="C19" s="99">
        <v>3</v>
      </c>
      <c r="D19" s="99">
        <v>2</v>
      </c>
      <c r="E19" s="99">
        <v>1</v>
      </c>
      <c r="F19" s="99">
        <v>1</v>
      </c>
      <c r="G19" s="99">
        <v>0</v>
      </c>
      <c r="H19" s="99">
        <v>0</v>
      </c>
      <c r="I19" s="99">
        <v>2</v>
      </c>
      <c r="J19" s="123">
        <v>237000</v>
      </c>
      <c r="M19" s="18">
        <f t="shared" si="9"/>
        <v>8</v>
      </c>
      <c r="N19" s="85">
        <f t="shared" si="0"/>
        <v>-0.26801031508960049</v>
      </c>
      <c r="O19" s="86">
        <f t="shared" si="1"/>
        <v>1.6624969383938833E-3</v>
      </c>
      <c r="P19" s="197" t="str">
        <f t="shared" si="2"/>
        <v/>
      </c>
      <c r="Q19" s="197"/>
      <c r="R19" s="85">
        <f t="shared" si="3"/>
        <v>4.2907172405690037</v>
      </c>
      <c r="S19" s="144">
        <f t="shared" si="4"/>
        <v>0.99999982266544274</v>
      </c>
      <c r="T19" s="184" t="str">
        <f t="shared" si="5"/>
        <v/>
      </c>
      <c r="U19" s="184"/>
      <c r="X19" s="146">
        <v>1</v>
      </c>
      <c r="Y19" s="146">
        <f t="shared" si="10"/>
        <v>84</v>
      </c>
      <c r="Z19" s="146">
        <f t="shared" si="11"/>
        <v>3</v>
      </c>
      <c r="AA19" s="146">
        <f t="shared" si="12"/>
        <v>2</v>
      </c>
      <c r="AB19" s="146">
        <f t="shared" si="13"/>
        <v>1</v>
      </c>
      <c r="AC19" s="146">
        <f t="shared" si="14"/>
        <v>1</v>
      </c>
      <c r="AD19" s="146">
        <f t="shared" si="15"/>
        <v>0</v>
      </c>
      <c r="AE19" s="146">
        <f t="shared" si="16"/>
        <v>0</v>
      </c>
      <c r="AF19" s="146">
        <f t="shared" si="7"/>
        <v>2</v>
      </c>
      <c r="AH19" s="146">
        <f t="shared" si="8"/>
        <v>237000</v>
      </c>
      <c r="AK19" s="146">
        <v>0</v>
      </c>
      <c r="AL19" s="146">
        <v>0</v>
      </c>
      <c r="AM19" s="146">
        <v>0</v>
      </c>
      <c r="AN19" s="146">
        <v>0</v>
      </c>
      <c r="AO19" s="146">
        <v>0</v>
      </c>
      <c r="AP19" s="146">
        <v>0</v>
      </c>
      <c r="AQ19" s="146">
        <v>0</v>
      </c>
      <c r="AR19" s="146">
        <v>0</v>
      </c>
      <c r="AS19" s="146">
        <v>0</v>
      </c>
      <c r="AT19" s="146">
        <v>0</v>
      </c>
      <c r="AU19" s="146">
        <v>0</v>
      </c>
      <c r="AV19" s="146">
        <v>0</v>
      </c>
      <c r="AW19" s="146">
        <v>0</v>
      </c>
      <c r="AX19" s="146">
        <v>0</v>
      </c>
      <c r="AY19" s="146">
        <v>0</v>
      </c>
      <c r="AZ19" s="146">
        <v>1</v>
      </c>
      <c r="BA19" s="146">
        <v>1</v>
      </c>
      <c r="BB19" s="146">
        <v>1</v>
      </c>
      <c r="BC19" s="146">
        <v>1</v>
      </c>
      <c r="BD19" s="146">
        <v>0</v>
      </c>
      <c r="BE19" s="146">
        <v>0</v>
      </c>
      <c r="BF19" s="146">
        <v>1</v>
      </c>
      <c r="BG19" s="146">
        <v>1</v>
      </c>
      <c r="BH19" s="146">
        <v>1</v>
      </c>
      <c r="BI19" s="146">
        <v>0</v>
      </c>
      <c r="BJ19" s="146">
        <v>1</v>
      </c>
      <c r="BK19" s="146">
        <v>1</v>
      </c>
      <c r="BL19" s="146">
        <v>1</v>
      </c>
      <c r="BM19" s="146">
        <v>0</v>
      </c>
      <c r="BN19" s="146">
        <v>0</v>
      </c>
      <c r="BO19" s="146">
        <v>0</v>
      </c>
      <c r="BP19" s="146">
        <v>1</v>
      </c>
      <c r="BQ19" s="146">
        <v>1</v>
      </c>
      <c r="BR19" s="146">
        <v>1</v>
      </c>
      <c r="BS19" s="146">
        <v>1</v>
      </c>
      <c r="BT19" s="146">
        <v>1</v>
      </c>
    </row>
    <row r="20" spans="1:72" ht="20.100000000000001" customHeight="1" x14ac:dyDescent="0.25">
      <c r="A20" s="18">
        <v>9</v>
      </c>
      <c r="B20" s="123">
        <v>84</v>
      </c>
      <c r="C20" s="99">
        <v>3</v>
      </c>
      <c r="D20" s="99">
        <v>1</v>
      </c>
      <c r="E20" s="99">
        <v>1</v>
      </c>
      <c r="F20" s="99">
        <v>1</v>
      </c>
      <c r="G20" s="99">
        <v>0</v>
      </c>
      <c r="H20" s="99">
        <v>0</v>
      </c>
      <c r="I20" s="99">
        <v>2</v>
      </c>
      <c r="J20" s="123">
        <v>239000</v>
      </c>
      <c r="M20" s="18">
        <f t="shared" si="9"/>
        <v>9</v>
      </c>
      <c r="N20" s="85">
        <f t="shared" si="0"/>
        <v>0.7861305182525552</v>
      </c>
      <c r="O20" s="86">
        <f t="shared" si="1"/>
        <v>1.8503434793760459E-2</v>
      </c>
      <c r="P20" s="197" t="str">
        <f t="shared" si="2"/>
        <v/>
      </c>
      <c r="Q20" s="197"/>
      <c r="R20" s="85">
        <f t="shared" si="3"/>
        <v>5.3566573951384537</v>
      </c>
      <c r="S20" s="144">
        <f t="shared" si="4"/>
        <v>0.99999782807763904</v>
      </c>
      <c r="T20" s="184" t="str">
        <f t="shared" si="5"/>
        <v/>
      </c>
      <c r="U20" s="184"/>
      <c r="X20" s="146">
        <v>1</v>
      </c>
      <c r="Y20" s="146">
        <f t="shared" si="10"/>
        <v>84</v>
      </c>
      <c r="Z20" s="146">
        <f t="shared" si="11"/>
        <v>3</v>
      </c>
      <c r="AA20" s="146">
        <f t="shared" si="12"/>
        <v>1</v>
      </c>
      <c r="AB20" s="146">
        <f t="shared" si="13"/>
        <v>1</v>
      </c>
      <c r="AC20" s="146">
        <f t="shared" si="14"/>
        <v>1</v>
      </c>
      <c r="AD20" s="146">
        <f t="shared" si="15"/>
        <v>0</v>
      </c>
      <c r="AE20" s="146">
        <f t="shared" si="16"/>
        <v>0</v>
      </c>
      <c r="AF20" s="146">
        <f t="shared" si="7"/>
        <v>2</v>
      </c>
      <c r="AH20" s="146">
        <f t="shared" si="8"/>
        <v>239000</v>
      </c>
      <c r="AK20" s="146">
        <v>0</v>
      </c>
      <c r="AL20" s="146">
        <v>0</v>
      </c>
      <c r="AM20" s="146">
        <v>0</v>
      </c>
      <c r="AN20" s="146">
        <v>0</v>
      </c>
      <c r="AO20" s="146">
        <v>0</v>
      </c>
      <c r="AP20" s="146">
        <v>0</v>
      </c>
      <c r="AQ20" s="146">
        <v>0</v>
      </c>
      <c r="AR20" s="146">
        <v>0</v>
      </c>
      <c r="AS20" s="146">
        <v>0</v>
      </c>
      <c r="AT20" s="146">
        <v>0</v>
      </c>
      <c r="AU20" s="146">
        <v>0</v>
      </c>
      <c r="AV20" s="146">
        <v>0</v>
      </c>
      <c r="AW20" s="146">
        <v>1</v>
      </c>
      <c r="AX20" s="146">
        <v>1</v>
      </c>
      <c r="AY20" s="146">
        <v>1</v>
      </c>
      <c r="AZ20" s="146">
        <v>0</v>
      </c>
      <c r="BA20" s="146">
        <v>0</v>
      </c>
      <c r="BB20" s="146">
        <v>0</v>
      </c>
      <c r="BC20" s="146">
        <v>0</v>
      </c>
      <c r="BD20" s="146">
        <v>1</v>
      </c>
      <c r="BE20" s="146">
        <v>1</v>
      </c>
      <c r="BF20" s="146">
        <v>0</v>
      </c>
      <c r="BG20" s="146">
        <v>0</v>
      </c>
      <c r="BH20" s="146">
        <v>0</v>
      </c>
      <c r="BI20" s="146">
        <v>1</v>
      </c>
      <c r="BJ20" s="146">
        <v>0</v>
      </c>
      <c r="BK20" s="146">
        <v>0</v>
      </c>
      <c r="BL20" s="146">
        <v>0</v>
      </c>
      <c r="BM20" s="146">
        <v>1</v>
      </c>
      <c r="BN20" s="146">
        <v>1</v>
      </c>
      <c r="BO20" s="146">
        <v>1</v>
      </c>
      <c r="BP20" s="146">
        <v>0</v>
      </c>
      <c r="BQ20" s="146">
        <v>0</v>
      </c>
      <c r="BR20" s="146">
        <v>0</v>
      </c>
      <c r="BS20" s="146">
        <v>0</v>
      </c>
      <c r="BT20" s="146">
        <v>0</v>
      </c>
    </row>
    <row r="21" spans="1:72" ht="20.100000000000001" customHeight="1" x14ac:dyDescent="0.25">
      <c r="A21" s="18">
        <v>10</v>
      </c>
      <c r="B21" s="123">
        <v>84</v>
      </c>
      <c r="C21" s="99">
        <v>3</v>
      </c>
      <c r="D21" s="99">
        <v>3</v>
      </c>
      <c r="E21" s="99">
        <v>1</v>
      </c>
      <c r="F21" s="99">
        <v>2</v>
      </c>
      <c r="G21" s="99">
        <v>0</v>
      </c>
      <c r="H21" s="99">
        <v>0</v>
      </c>
      <c r="I21" s="99">
        <v>1</v>
      </c>
      <c r="J21" s="123">
        <v>260000</v>
      </c>
      <c r="M21" s="18">
        <f t="shared" si="9"/>
        <v>10</v>
      </c>
      <c r="N21" s="85">
        <f t="shared" si="0"/>
        <v>0.29956763396289071</v>
      </c>
      <c r="O21" s="86">
        <f t="shared" si="1"/>
        <v>8.4764451267663049E-3</v>
      </c>
      <c r="P21" s="197" t="str">
        <f t="shared" si="2"/>
        <v/>
      </c>
      <c r="Q21" s="197"/>
      <c r="R21" s="85">
        <f t="shared" si="3"/>
        <v>11.430413860498758</v>
      </c>
      <c r="S21" s="144">
        <f t="shared" si="4"/>
        <v>0.99617948633081521</v>
      </c>
      <c r="T21" s="184" t="str">
        <f t="shared" si="5"/>
        <v/>
      </c>
      <c r="U21" s="184"/>
      <c r="X21" s="146">
        <v>1</v>
      </c>
      <c r="Y21" s="146">
        <f t="shared" si="10"/>
        <v>84</v>
      </c>
      <c r="Z21" s="146">
        <f t="shared" si="11"/>
        <v>3</v>
      </c>
      <c r="AA21" s="146">
        <f t="shared" si="12"/>
        <v>3</v>
      </c>
      <c r="AB21" s="146">
        <f t="shared" si="13"/>
        <v>1</v>
      </c>
      <c r="AC21" s="146">
        <f t="shared" si="14"/>
        <v>2</v>
      </c>
      <c r="AD21" s="146">
        <f t="shared" si="15"/>
        <v>0</v>
      </c>
      <c r="AE21" s="146">
        <f t="shared" si="16"/>
        <v>0</v>
      </c>
      <c r="AF21" s="146">
        <f t="shared" si="7"/>
        <v>1</v>
      </c>
      <c r="AH21" s="146">
        <f t="shared" si="8"/>
        <v>260000</v>
      </c>
      <c r="AK21" s="146">
        <v>1</v>
      </c>
      <c r="AL21" s="146">
        <v>1</v>
      </c>
      <c r="AM21" s="146">
        <v>1</v>
      </c>
      <c r="AN21" s="146">
        <v>2</v>
      </c>
      <c r="AO21" s="146">
        <v>2</v>
      </c>
      <c r="AP21" s="146">
        <v>2</v>
      </c>
      <c r="AQ21" s="146">
        <v>2</v>
      </c>
      <c r="AR21" s="146">
        <v>2</v>
      </c>
      <c r="AS21" s="146">
        <v>2</v>
      </c>
      <c r="AT21" s="146">
        <v>1</v>
      </c>
      <c r="AU21" s="146">
        <v>1</v>
      </c>
      <c r="AV21" s="146">
        <v>1</v>
      </c>
      <c r="AW21" s="146">
        <v>2</v>
      </c>
      <c r="AX21" s="146">
        <v>1</v>
      </c>
      <c r="AY21" s="146">
        <v>1</v>
      </c>
      <c r="AZ21" s="146">
        <v>2</v>
      </c>
      <c r="BA21" s="146">
        <v>2</v>
      </c>
      <c r="BB21" s="146">
        <v>2</v>
      </c>
      <c r="BC21" s="146">
        <v>2</v>
      </c>
      <c r="BD21" s="146">
        <v>2</v>
      </c>
      <c r="BE21" s="146">
        <v>2</v>
      </c>
      <c r="BF21" s="146">
        <v>1</v>
      </c>
      <c r="BG21" s="146">
        <v>1</v>
      </c>
      <c r="BH21" s="146">
        <v>1</v>
      </c>
      <c r="BI21" s="146">
        <v>1</v>
      </c>
      <c r="BJ21" s="146">
        <v>1</v>
      </c>
      <c r="BK21" s="146">
        <v>1</v>
      </c>
      <c r="BL21" s="146">
        <v>1</v>
      </c>
      <c r="BM21" s="146">
        <v>1</v>
      </c>
      <c r="BN21" s="146">
        <v>1</v>
      </c>
      <c r="BO21" s="146">
        <v>1</v>
      </c>
      <c r="BP21" s="146">
        <v>2</v>
      </c>
      <c r="BQ21" s="146">
        <v>2</v>
      </c>
      <c r="BR21" s="146">
        <v>2</v>
      </c>
      <c r="BS21" s="146">
        <v>1</v>
      </c>
      <c r="BT21" s="146">
        <v>1</v>
      </c>
    </row>
    <row r="22" spans="1:72" ht="20.100000000000001" customHeight="1" x14ac:dyDescent="0.25">
      <c r="A22" s="18">
        <v>11</v>
      </c>
      <c r="B22" s="123">
        <v>115</v>
      </c>
      <c r="C22" s="99">
        <v>3</v>
      </c>
      <c r="D22" s="99">
        <v>1</v>
      </c>
      <c r="E22" s="99">
        <v>1</v>
      </c>
      <c r="F22" s="99">
        <v>1</v>
      </c>
      <c r="G22" s="99">
        <v>0</v>
      </c>
      <c r="H22" s="99">
        <v>0</v>
      </c>
      <c r="I22" s="99">
        <v>1</v>
      </c>
      <c r="J22" s="123">
        <v>261000</v>
      </c>
      <c r="M22" s="18">
        <f t="shared" si="9"/>
        <v>11</v>
      </c>
      <c r="N22" s="85">
        <f t="shared" si="0"/>
        <v>0.66230766074127023</v>
      </c>
      <c r="O22" s="86">
        <f t="shared" si="1"/>
        <v>1.4900580145948852E-2</v>
      </c>
      <c r="P22" s="197" t="str">
        <f t="shared" si="2"/>
        <v/>
      </c>
      <c r="Q22" s="197"/>
      <c r="R22" s="85">
        <f t="shared" si="3"/>
        <v>5.9258774375000769</v>
      </c>
      <c r="S22" s="144">
        <f t="shared" si="4"/>
        <v>0.99999346049147797</v>
      </c>
      <c r="T22" s="184" t="str">
        <f t="shared" si="5"/>
        <v/>
      </c>
      <c r="U22" s="184"/>
      <c r="X22" s="146">
        <v>1</v>
      </c>
      <c r="Y22" s="146">
        <f t="shared" si="10"/>
        <v>115</v>
      </c>
      <c r="Z22" s="146">
        <f t="shared" si="11"/>
        <v>3</v>
      </c>
      <c r="AA22" s="146">
        <f t="shared" si="12"/>
        <v>1</v>
      </c>
      <c r="AB22" s="146">
        <f t="shared" si="13"/>
        <v>1</v>
      </c>
      <c r="AC22" s="146">
        <f t="shared" si="14"/>
        <v>1</v>
      </c>
      <c r="AD22" s="146">
        <f t="shared" si="15"/>
        <v>0</v>
      </c>
      <c r="AE22" s="146">
        <f t="shared" si="16"/>
        <v>0</v>
      </c>
      <c r="AF22" s="146">
        <f t="shared" si="7"/>
        <v>1</v>
      </c>
      <c r="AH22" s="146">
        <f t="shared" si="8"/>
        <v>261000</v>
      </c>
    </row>
    <row r="23" spans="1:72" ht="20.100000000000001" customHeight="1" x14ac:dyDescent="0.25">
      <c r="A23" s="18">
        <v>12</v>
      </c>
      <c r="B23" s="123">
        <v>94</v>
      </c>
      <c r="C23" s="99">
        <v>2</v>
      </c>
      <c r="D23" s="99">
        <v>1</v>
      </c>
      <c r="E23" s="99">
        <v>1</v>
      </c>
      <c r="F23" s="99">
        <v>2</v>
      </c>
      <c r="G23" s="99">
        <v>0</v>
      </c>
      <c r="H23" s="99">
        <v>0</v>
      </c>
      <c r="I23" s="99">
        <v>1</v>
      </c>
      <c r="J23" s="123">
        <v>263000</v>
      </c>
      <c r="M23" s="18">
        <f t="shared" si="9"/>
        <v>12</v>
      </c>
      <c r="N23" s="85">
        <f t="shared" si="0"/>
        <v>0.26793768728642581</v>
      </c>
      <c r="O23" s="86">
        <f t="shared" si="1"/>
        <v>3.2004567477817388E-3</v>
      </c>
      <c r="P23" s="197" t="str">
        <f t="shared" si="2"/>
        <v/>
      </c>
      <c r="Q23" s="197"/>
      <c r="R23" s="85">
        <f t="shared" si="3"/>
        <v>7.2485769987231734</v>
      </c>
      <c r="S23" s="144">
        <f t="shared" si="4"/>
        <v>0.99994578828655167</v>
      </c>
      <c r="T23" s="184" t="str">
        <f t="shared" si="5"/>
        <v/>
      </c>
      <c r="U23" s="184"/>
      <c r="X23" s="146">
        <v>1</v>
      </c>
      <c r="Y23" s="146">
        <f t="shared" si="10"/>
        <v>94</v>
      </c>
      <c r="Z23" s="146">
        <f t="shared" si="11"/>
        <v>2</v>
      </c>
      <c r="AA23" s="146">
        <f t="shared" si="12"/>
        <v>1</v>
      </c>
      <c r="AB23" s="146">
        <f t="shared" si="13"/>
        <v>1</v>
      </c>
      <c r="AC23" s="146">
        <f t="shared" si="14"/>
        <v>2</v>
      </c>
      <c r="AD23" s="146">
        <f t="shared" si="15"/>
        <v>0</v>
      </c>
      <c r="AE23" s="146">
        <f t="shared" si="16"/>
        <v>0</v>
      </c>
      <c r="AF23" s="146">
        <f t="shared" si="7"/>
        <v>1</v>
      </c>
      <c r="AH23" s="146">
        <f t="shared" si="8"/>
        <v>263000</v>
      </c>
    </row>
    <row r="24" spans="1:72" ht="20.100000000000001" customHeight="1" x14ac:dyDescent="0.25">
      <c r="A24" s="18">
        <v>13</v>
      </c>
      <c r="B24" s="123">
        <v>155</v>
      </c>
      <c r="C24" s="99">
        <v>4</v>
      </c>
      <c r="D24" s="99">
        <v>3</v>
      </c>
      <c r="E24" s="99">
        <v>0</v>
      </c>
      <c r="F24" s="99">
        <v>3</v>
      </c>
      <c r="G24" s="99">
        <v>0</v>
      </c>
      <c r="H24" s="99">
        <v>1</v>
      </c>
      <c r="I24" s="99">
        <v>2</v>
      </c>
      <c r="J24" s="123">
        <v>362000</v>
      </c>
      <c r="M24" s="18">
        <f t="shared" si="9"/>
        <v>13</v>
      </c>
      <c r="N24" s="85">
        <f t="shared" si="0"/>
        <v>-1.2303664551393596</v>
      </c>
      <c r="O24" s="86">
        <f t="shared" si="1"/>
        <v>0.13989009203956376</v>
      </c>
      <c r="P24" s="197" t="str">
        <f t="shared" si="2"/>
        <v/>
      </c>
      <c r="Q24" s="197"/>
      <c r="R24" s="85">
        <f t="shared" si="3"/>
        <v>11.301130294538765</v>
      </c>
      <c r="S24" s="144">
        <f t="shared" si="4"/>
        <v>0.99652744278073924</v>
      </c>
      <c r="T24" s="184" t="str">
        <f t="shared" si="5"/>
        <v/>
      </c>
      <c r="U24" s="184"/>
      <c r="X24" s="146">
        <v>1</v>
      </c>
      <c r="Y24" s="146">
        <f t="shared" si="10"/>
        <v>155</v>
      </c>
      <c r="Z24" s="146">
        <f t="shared" si="11"/>
        <v>4</v>
      </c>
      <c r="AA24" s="146">
        <f t="shared" si="12"/>
        <v>3</v>
      </c>
      <c r="AB24" s="146">
        <f t="shared" si="13"/>
        <v>0</v>
      </c>
      <c r="AC24" s="146">
        <f t="shared" si="14"/>
        <v>3</v>
      </c>
      <c r="AD24" s="146">
        <f t="shared" si="15"/>
        <v>0</v>
      </c>
      <c r="AE24" s="146">
        <f t="shared" si="16"/>
        <v>1</v>
      </c>
      <c r="AF24" s="146">
        <f t="shared" si="7"/>
        <v>2</v>
      </c>
      <c r="AH24" s="146">
        <f t="shared" si="8"/>
        <v>362000</v>
      </c>
    </row>
    <row r="25" spans="1:72" ht="20.100000000000001" customHeight="1" x14ac:dyDescent="0.25">
      <c r="A25" s="18">
        <v>14</v>
      </c>
      <c r="B25" s="123">
        <v>150</v>
      </c>
      <c r="C25" s="99">
        <v>5.3</v>
      </c>
      <c r="D25" s="99">
        <v>3</v>
      </c>
      <c r="E25" s="99">
        <v>0</v>
      </c>
      <c r="F25" s="99">
        <v>2</v>
      </c>
      <c r="G25" s="99">
        <v>0</v>
      </c>
      <c r="H25" s="99">
        <v>1</v>
      </c>
      <c r="I25" s="99">
        <v>1</v>
      </c>
      <c r="J25" s="123">
        <v>387000</v>
      </c>
      <c r="M25" s="18">
        <f t="shared" si="9"/>
        <v>14</v>
      </c>
      <c r="N25" s="85">
        <f t="shared" si="0"/>
        <v>-1.1634731581294457</v>
      </c>
      <c r="O25" s="86">
        <f t="shared" si="1"/>
        <v>4.4027848671565305E-2</v>
      </c>
      <c r="P25" s="197" t="str">
        <f t="shared" si="2"/>
        <v/>
      </c>
      <c r="Q25" s="197"/>
      <c r="R25" s="85">
        <f t="shared" si="3"/>
        <v>5.7265974873065817</v>
      </c>
      <c r="S25" s="144">
        <f t="shared" si="4"/>
        <v>0.99999548492965473</v>
      </c>
      <c r="T25" s="184" t="str">
        <f t="shared" si="5"/>
        <v/>
      </c>
      <c r="U25" s="184"/>
      <c r="X25" s="146">
        <v>1</v>
      </c>
      <c r="Y25" s="146">
        <f t="shared" si="10"/>
        <v>150</v>
      </c>
      <c r="Z25" s="146">
        <f t="shared" si="11"/>
        <v>5.3</v>
      </c>
      <c r="AA25" s="146">
        <f t="shared" si="12"/>
        <v>3</v>
      </c>
      <c r="AB25" s="146">
        <f t="shared" si="13"/>
        <v>0</v>
      </c>
      <c r="AC25" s="146">
        <f t="shared" si="14"/>
        <v>2</v>
      </c>
      <c r="AD25" s="146">
        <f t="shared" si="15"/>
        <v>0</v>
      </c>
      <c r="AE25" s="146">
        <f t="shared" si="16"/>
        <v>1</v>
      </c>
      <c r="AF25" s="146">
        <f t="shared" si="7"/>
        <v>1</v>
      </c>
      <c r="AH25" s="146">
        <f t="shared" si="8"/>
        <v>387000</v>
      </c>
      <c r="AK25" s="146" cm="1">
        <f t="array" ref="AK25:AS33">MMULT(_xlfn.ANCHORARRAY(AK13),X12:AF47)</f>
        <v>36</v>
      </c>
      <c r="AL25" s="146">
        <v>4341.8999999999996</v>
      </c>
      <c r="AM25" s="146">
        <v>147.30000000000001</v>
      </c>
      <c r="AN25" s="146">
        <v>78</v>
      </c>
      <c r="AO25" s="146">
        <v>20</v>
      </c>
      <c r="AP25" s="146">
        <v>64</v>
      </c>
      <c r="AQ25" s="146">
        <v>15</v>
      </c>
      <c r="AR25" s="146">
        <v>9</v>
      </c>
      <c r="AS25" s="146">
        <v>52</v>
      </c>
    </row>
    <row r="26" spans="1:72" ht="20.100000000000001" customHeight="1" x14ac:dyDescent="0.25">
      <c r="A26" s="18">
        <v>15</v>
      </c>
      <c r="B26" s="123">
        <v>155</v>
      </c>
      <c r="C26" s="99">
        <v>12</v>
      </c>
      <c r="D26" s="99">
        <v>2</v>
      </c>
      <c r="E26" s="99">
        <v>0</v>
      </c>
      <c r="F26" s="99">
        <v>2</v>
      </c>
      <c r="G26" s="99">
        <v>0</v>
      </c>
      <c r="H26" s="99">
        <v>1</v>
      </c>
      <c r="I26" s="99">
        <v>1</v>
      </c>
      <c r="J26" s="123">
        <v>385000</v>
      </c>
      <c r="M26" s="18">
        <f t="shared" si="9"/>
        <v>15</v>
      </c>
      <c r="N26" s="85">
        <f t="shared" si="0"/>
        <v>1.3959609092411558</v>
      </c>
      <c r="O26" s="86">
        <f t="shared" si="1"/>
        <v>0.38187109627567251</v>
      </c>
      <c r="P26" s="197" t="str">
        <f t="shared" si="2"/>
        <v>Elemento com maior influência sobre os resultados da regressão</v>
      </c>
      <c r="Q26" s="197"/>
      <c r="R26" s="85">
        <f t="shared" si="3"/>
        <v>15.789415029277979</v>
      </c>
      <c r="S26" s="144">
        <f t="shared" si="4"/>
        <v>0.95684289563763036</v>
      </c>
      <c r="T26" s="184" t="str">
        <f t="shared" si="5"/>
        <v/>
      </c>
      <c r="U26" s="184"/>
      <c r="X26" s="146">
        <v>1</v>
      </c>
      <c r="Y26" s="146">
        <f t="shared" si="10"/>
        <v>155</v>
      </c>
      <c r="Z26" s="146">
        <f t="shared" si="11"/>
        <v>12</v>
      </c>
      <c r="AA26" s="146">
        <f t="shared" si="12"/>
        <v>2</v>
      </c>
      <c r="AB26" s="146">
        <f t="shared" si="13"/>
        <v>0</v>
      </c>
      <c r="AC26" s="146">
        <f t="shared" si="14"/>
        <v>2</v>
      </c>
      <c r="AD26" s="146">
        <f t="shared" si="15"/>
        <v>0</v>
      </c>
      <c r="AE26" s="146">
        <f t="shared" si="16"/>
        <v>1</v>
      </c>
      <c r="AF26" s="146">
        <f t="shared" si="7"/>
        <v>1</v>
      </c>
      <c r="AH26" s="146">
        <f t="shared" si="8"/>
        <v>385000</v>
      </c>
      <c r="AK26" s="146">
        <v>4341.8999999999996</v>
      </c>
      <c r="AL26" s="146">
        <v>564008.21</v>
      </c>
      <c r="AM26" s="146">
        <v>20016.7</v>
      </c>
      <c r="AN26" s="146">
        <v>9523.9</v>
      </c>
      <c r="AO26" s="146">
        <v>2391.9</v>
      </c>
      <c r="AP26" s="146">
        <v>7985.9</v>
      </c>
      <c r="AQ26" s="146">
        <v>1795</v>
      </c>
      <c r="AR26" s="146">
        <v>1335</v>
      </c>
      <c r="AS26" s="146">
        <v>6036.8</v>
      </c>
    </row>
    <row r="27" spans="1:72" ht="20.100000000000001" customHeight="1" x14ac:dyDescent="0.25">
      <c r="A27" s="18">
        <v>16</v>
      </c>
      <c r="B27" s="123">
        <v>121</v>
      </c>
      <c r="C27" s="99">
        <v>3</v>
      </c>
      <c r="D27" s="99">
        <v>2</v>
      </c>
      <c r="E27" s="99">
        <v>0</v>
      </c>
      <c r="F27" s="99">
        <v>3</v>
      </c>
      <c r="G27" s="99">
        <v>1</v>
      </c>
      <c r="H27" s="99">
        <v>0</v>
      </c>
      <c r="I27" s="99">
        <v>2</v>
      </c>
      <c r="J27" s="123">
        <v>418000</v>
      </c>
      <c r="M27" s="18">
        <f t="shared" si="9"/>
        <v>16</v>
      </c>
      <c r="N27" s="85">
        <f t="shared" si="0"/>
        <v>0.54408989543053776</v>
      </c>
      <c r="O27" s="86">
        <f t="shared" si="1"/>
        <v>1.2815768717736049E-2</v>
      </c>
      <c r="P27" s="197" t="str">
        <f t="shared" si="2"/>
        <v/>
      </c>
      <c r="Q27" s="197"/>
      <c r="R27" s="85">
        <f t="shared" si="3"/>
        <v>7.09983412787017</v>
      </c>
      <c r="S27" s="144">
        <f t="shared" si="4"/>
        <v>0.99995614523152798</v>
      </c>
      <c r="T27" s="184" t="str">
        <f t="shared" si="5"/>
        <v/>
      </c>
      <c r="U27" s="184"/>
      <c r="X27" s="146">
        <v>1</v>
      </c>
      <c r="Y27" s="146">
        <f t="shared" si="10"/>
        <v>121</v>
      </c>
      <c r="Z27" s="146">
        <f t="shared" si="11"/>
        <v>3</v>
      </c>
      <c r="AA27" s="146">
        <f t="shared" si="12"/>
        <v>2</v>
      </c>
      <c r="AB27" s="146">
        <f t="shared" si="13"/>
        <v>0</v>
      </c>
      <c r="AC27" s="146">
        <f t="shared" si="14"/>
        <v>3</v>
      </c>
      <c r="AD27" s="146">
        <f t="shared" si="15"/>
        <v>1</v>
      </c>
      <c r="AE27" s="146">
        <f t="shared" si="16"/>
        <v>0</v>
      </c>
      <c r="AF27" s="146">
        <f t="shared" si="7"/>
        <v>2</v>
      </c>
      <c r="AH27" s="146">
        <f t="shared" si="8"/>
        <v>418000</v>
      </c>
      <c r="AK27" s="146">
        <v>147.30000000000001</v>
      </c>
      <c r="AL27" s="146">
        <v>20016.7</v>
      </c>
      <c r="AM27" s="146">
        <v>840.09</v>
      </c>
      <c r="AN27" s="146">
        <v>309.89999999999998</v>
      </c>
      <c r="AO27" s="146">
        <v>81</v>
      </c>
      <c r="AP27" s="146">
        <v>285.60000000000002</v>
      </c>
      <c r="AQ27" s="146">
        <v>57</v>
      </c>
      <c r="AR27" s="146">
        <v>55.3</v>
      </c>
      <c r="AS27" s="146">
        <v>196.3</v>
      </c>
    </row>
    <row r="28" spans="1:72" ht="20.100000000000001" customHeight="1" x14ac:dyDescent="0.25">
      <c r="A28" s="18">
        <v>17</v>
      </c>
      <c r="B28" s="123">
        <v>105</v>
      </c>
      <c r="C28" s="99">
        <v>2</v>
      </c>
      <c r="D28" s="99">
        <v>2</v>
      </c>
      <c r="E28" s="99">
        <v>0</v>
      </c>
      <c r="F28" s="99">
        <v>3</v>
      </c>
      <c r="G28" s="99">
        <v>1</v>
      </c>
      <c r="H28" s="99">
        <v>0</v>
      </c>
      <c r="I28" s="99">
        <v>2</v>
      </c>
      <c r="J28" s="123">
        <v>420000</v>
      </c>
      <c r="M28" s="18">
        <f t="shared" si="9"/>
        <v>17</v>
      </c>
      <c r="N28" s="85">
        <f t="shared" si="0"/>
        <v>0.31779625141593448</v>
      </c>
      <c r="O28" s="86">
        <f t="shared" si="1"/>
        <v>4.3823033412767609E-3</v>
      </c>
      <c r="P28" s="197" t="str">
        <f t="shared" si="2"/>
        <v/>
      </c>
      <c r="Q28" s="197"/>
      <c r="R28" s="85">
        <f t="shared" si="3"/>
        <v>7.1114765372249105</v>
      </c>
      <c r="S28" s="144">
        <f t="shared" si="4"/>
        <v>0.99995540206572531</v>
      </c>
      <c r="T28" s="184" t="str">
        <f t="shared" si="5"/>
        <v/>
      </c>
      <c r="U28" s="184"/>
      <c r="X28" s="146">
        <v>1</v>
      </c>
      <c r="Y28" s="146">
        <f t="shared" si="10"/>
        <v>105</v>
      </c>
      <c r="Z28" s="146">
        <f t="shared" si="11"/>
        <v>2</v>
      </c>
      <c r="AA28" s="146">
        <f t="shared" si="12"/>
        <v>2</v>
      </c>
      <c r="AB28" s="146">
        <f t="shared" si="13"/>
        <v>0</v>
      </c>
      <c r="AC28" s="146">
        <f t="shared" si="14"/>
        <v>3</v>
      </c>
      <c r="AD28" s="146">
        <f t="shared" si="15"/>
        <v>1</v>
      </c>
      <c r="AE28" s="146">
        <f t="shared" si="16"/>
        <v>0</v>
      </c>
      <c r="AF28" s="146">
        <f t="shared" si="7"/>
        <v>2</v>
      </c>
      <c r="AH28" s="146">
        <f t="shared" si="8"/>
        <v>420000</v>
      </c>
      <c r="AK28" s="146">
        <v>78</v>
      </c>
      <c r="AL28" s="146">
        <v>9523.9</v>
      </c>
      <c r="AM28" s="146">
        <v>309.89999999999998</v>
      </c>
      <c r="AN28" s="146">
        <v>194</v>
      </c>
      <c r="AO28" s="146">
        <v>39</v>
      </c>
      <c r="AP28" s="146">
        <v>134</v>
      </c>
      <c r="AQ28" s="146">
        <v>35</v>
      </c>
      <c r="AR28" s="146">
        <v>20</v>
      </c>
      <c r="AS28" s="146">
        <v>111</v>
      </c>
    </row>
    <row r="29" spans="1:72" ht="20.100000000000001" customHeight="1" x14ac:dyDescent="0.25">
      <c r="A29" s="18">
        <v>18</v>
      </c>
      <c r="B29" s="123">
        <v>94</v>
      </c>
      <c r="C29" s="99">
        <v>3</v>
      </c>
      <c r="D29" s="99">
        <v>2</v>
      </c>
      <c r="E29" s="99">
        <v>0</v>
      </c>
      <c r="F29" s="99">
        <v>2</v>
      </c>
      <c r="G29" s="99">
        <v>1</v>
      </c>
      <c r="H29" s="99">
        <v>0</v>
      </c>
      <c r="I29" s="99">
        <v>2</v>
      </c>
      <c r="J29" s="123">
        <v>421000</v>
      </c>
      <c r="M29" s="18">
        <f t="shared" si="9"/>
        <v>18</v>
      </c>
      <c r="N29" s="85">
        <f t="shared" si="0"/>
        <v>0.88745961661621775</v>
      </c>
      <c r="O29" s="86">
        <f t="shared" si="1"/>
        <v>1.7283698667315776E-2</v>
      </c>
      <c r="P29" s="197" t="str">
        <f t="shared" si="2"/>
        <v/>
      </c>
      <c r="Q29" s="197"/>
      <c r="R29" s="85">
        <f t="shared" si="3"/>
        <v>4.0866199689942579</v>
      </c>
      <c r="S29" s="144">
        <f t="shared" si="4"/>
        <v>0.99999989910049969</v>
      </c>
      <c r="T29" s="184" t="str">
        <f t="shared" si="5"/>
        <v/>
      </c>
      <c r="U29" s="184"/>
      <c r="X29" s="146">
        <v>1</v>
      </c>
      <c r="Y29" s="146">
        <f t="shared" si="10"/>
        <v>94</v>
      </c>
      <c r="Z29" s="146">
        <f t="shared" si="11"/>
        <v>3</v>
      </c>
      <c r="AA29" s="146">
        <f t="shared" si="12"/>
        <v>2</v>
      </c>
      <c r="AB29" s="146">
        <f t="shared" si="13"/>
        <v>0</v>
      </c>
      <c r="AC29" s="146">
        <f t="shared" si="14"/>
        <v>2</v>
      </c>
      <c r="AD29" s="146">
        <f t="shared" si="15"/>
        <v>1</v>
      </c>
      <c r="AE29" s="146">
        <f t="shared" si="16"/>
        <v>0</v>
      </c>
      <c r="AF29" s="146">
        <f t="shared" si="7"/>
        <v>2</v>
      </c>
      <c r="AH29" s="146">
        <f t="shared" si="8"/>
        <v>421000</v>
      </c>
      <c r="AK29" s="146">
        <v>20</v>
      </c>
      <c r="AL29" s="146">
        <v>2391.9</v>
      </c>
      <c r="AM29" s="146">
        <v>81</v>
      </c>
      <c r="AN29" s="146">
        <v>39</v>
      </c>
      <c r="AO29" s="146">
        <v>20</v>
      </c>
      <c r="AP29" s="146">
        <v>36</v>
      </c>
      <c r="AQ29" s="146">
        <v>5</v>
      </c>
      <c r="AR29" s="146">
        <v>6</v>
      </c>
      <c r="AS29" s="146">
        <v>31</v>
      </c>
    </row>
    <row r="30" spans="1:72" ht="20.100000000000001" customHeight="1" x14ac:dyDescent="0.25">
      <c r="A30" s="18">
        <v>19</v>
      </c>
      <c r="B30" s="123">
        <v>94</v>
      </c>
      <c r="C30" s="99">
        <v>3</v>
      </c>
      <c r="D30" s="99">
        <v>2</v>
      </c>
      <c r="E30" s="99">
        <v>0</v>
      </c>
      <c r="F30" s="99">
        <v>1</v>
      </c>
      <c r="G30" s="99">
        <v>1</v>
      </c>
      <c r="H30" s="99">
        <v>0</v>
      </c>
      <c r="I30" s="99">
        <v>2</v>
      </c>
      <c r="J30" s="123">
        <v>421000</v>
      </c>
      <c r="M30" s="18">
        <f t="shared" si="9"/>
        <v>19</v>
      </c>
      <c r="N30" s="85">
        <f t="shared" si="0"/>
        <v>-0.39306786861121668</v>
      </c>
      <c r="O30" s="86">
        <f t="shared" si="1"/>
        <v>6.0477320072579747E-3</v>
      </c>
      <c r="P30" s="197" t="str">
        <f t="shared" si="2"/>
        <v/>
      </c>
      <c r="Q30" s="197"/>
      <c r="R30" s="85">
        <f t="shared" si="3"/>
        <v>6.5998855233491946</v>
      </c>
      <c r="S30" s="144">
        <f t="shared" si="4"/>
        <v>0.99997943546681745</v>
      </c>
      <c r="T30" s="184" t="str">
        <f t="shared" si="5"/>
        <v/>
      </c>
      <c r="U30" s="184"/>
      <c r="X30" s="146">
        <v>1</v>
      </c>
      <c r="Y30" s="146">
        <f t="shared" si="10"/>
        <v>94</v>
      </c>
      <c r="Z30" s="146">
        <f t="shared" si="11"/>
        <v>3</v>
      </c>
      <c r="AA30" s="146">
        <f t="shared" si="12"/>
        <v>2</v>
      </c>
      <c r="AB30" s="146">
        <f t="shared" si="13"/>
        <v>0</v>
      </c>
      <c r="AC30" s="146">
        <f t="shared" si="14"/>
        <v>1</v>
      </c>
      <c r="AD30" s="146">
        <f t="shared" si="15"/>
        <v>1</v>
      </c>
      <c r="AE30" s="146">
        <f t="shared" si="16"/>
        <v>0</v>
      </c>
      <c r="AF30" s="146">
        <f t="shared" si="7"/>
        <v>2</v>
      </c>
      <c r="AH30" s="146">
        <f t="shared" si="8"/>
        <v>421000</v>
      </c>
      <c r="AK30" s="146">
        <v>64</v>
      </c>
      <c r="AL30" s="146">
        <v>7985.9</v>
      </c>
      <c r="AM30" s="146">
        <v>285.60000000000002</v>
      </c>
      <c r="AN30" s="146">
        <v>134</v>
      </c>
      <c r="AO30" s="146">
        <v>36</v>
      </c>
      <c r="AP30" s="146">
        <v>136</v>
      </c>
      <c r="AQ30" s="146">
        <v>26</v>
      </c>
      <c r="AR30" s="146">
        <v>22</v>
      </c>
      <c r="AS30" s="146">
        <v>94</v>
      </c>
    </row>
    <row r="31" spans="1:72" ht="20.100000000000001" customHeight="1" x14ac:dyDescent="0.25">
      <c r="A31" s="18">
        <v>20</v>
      </c>
      <c r="B31" s="123">
        <v>121</v>
      </c>
      <c r="C31" s="99">
        <v>5</v>
      </c>
      <c r="D31" s="99">
        <v>3</v>
      </c>
      <c r="E31" s="99">
        <v>1</v>
      </c>
      <c r="F31" s="99">
        <v>3</v>
      </c>
      <c r="G31" s="99">
        <v>0</v>
      </c>
      <c r="H31" s="99">
        <v>1</v>
      </c>
      <c r="I31" s="99">
        <v>2</v>
      </c>
      <c r="J31" s="123">
        <v>430000</v>
      </c>
      <c r="M31" s="18">
        <f t="shared" si="9"/>
        <v>20</v>
      </c>
      <c r="N31" s="85">
        <f t="shared" si="0"/>
        <v>-7.0858395780629795E-3</v>
      </c>
      <c r="O31" s="86">
        <f t="shared" si="1"/>
        <v>2.6377331593807424E-6</v>
      </c>
      <c r="P31" s="197" t="str">
        <f t="shared" si="2"/>
        <v/>
      </c>
      <c r="Q31" s="197"/>
      <c r="R31" s="85">
        <f t="shared" si="3"/>
        <v>8.1054031771676094</v>
      </c>
      <c r="S31" s="144">
        <f t="shared" si="4"/>
        <v>0.99983420062689476</v>
      </c>
      <c r="T31" s="184" t="str">
        <f t="shared" si="5"/>
        <v/>
      </c>
      <c r="U31" s="184"/>
      <c r="X31" s="146">
        <v>1</v>
      </c>
      <c r="Y31" s="146">
        <f t="shared" si="10"/>
        <v>121</v>
      </c>
      <c r="Z31" s="146">
        <f t="shared" si="11"/>
        <v>5</v>
      </c>
      <c r="AA31" s="146">
        <f t="shared" si="12"/>
        <v>3</v>
      </c>
      <c r="AB31" s="146">
        <f t="shared" si="13"/>
        <v>1</v>
      </c>
      <c r="AC31" s="146">
        <f t="shared" si="14"/>
        <v>3</v>
      </c>
      <c r="AD31" s="146">
        <f t="shared" si="15"/>
        <v>0</v>
      </c>
      <c r="AE31" s="146">
        <f t="shared" si="16"/>
        <v>1</v>
      </c>
      <c r="AF31" s="146">
        <f t="shared" si="7"/>
        <v>2</v>
      </c>
      <c r="AH31" s="146">
        <f t="shared" si="8"/>
        <v>430000</v>
      </c>
      <c r="AK31" s="146">
        <v>15</v>
      </c>
      <c r="AL31" s="146">
        <v>1795</v>
      </c>
      <c r="AM31" s="146">
        <v>57</v>
      </c>
      <c r="AN31" s="146">
        <v>35</v>
      </c>
      <c r="AO31" s="146">
        <v>5</v>
      </c>
      <c r="AP31" s="146">
        <v>26</v>
      </c>
      <c r="AQ31" s="146">
        <v>15</v>
      </c>
      <c r="AR31" s="146">
        <v>0</v>
      </c>
      <c r="AS31" s="146">
        <v>22</v>
      </c>
    </row>
    <row r="32" spans="1:72" ht="20.100000000000001" customHeight="1" x14ac:dyDescent="0.25">
      <c r="A32" s="18">
        <v>21</v>
      </c>
      <c r="B32" s="123">
        <v>81</v>
      </c>
      <c r="C32" s="99">
        <v>3</v>
      </c>
      <c r="D32" s="99">
        <v>2</v>
      </c>
      <c r="E32" s="99">
        <v>1</v>
      </c>
      <c r="F32" s="99">
        <v>2</v>
      </c>
      <c r="G32" s="99">
        <v>0</v>
      </c>
      <c r="H32" s="99">
        <v>1</v>
      </c>
      <c r="I32" s="99">
        <v>2</v>
      </c>
      <c r="J32" s="123">
        <v>437000</v>
      </c>
      <c r="M32" s="18">
        <f t="shared" si="9"/>
        <v>21</v>
      </c>
      <c r="N32" s="85">
        <f t="shared" si="0"/>
        <v>0.1449600522459204</v>
      </c>
      <c r="O32" s="86">
        <f t="shared" si="1"/>
        <v>1.490217500185664E-3</v>
      </c>
      <c r="P32" s="197" t="str">
        <f t="shared" si="2"/>
        <v/>
      </c>
      <c r="Q32" s="197"/>
      <c r="R32" s="85">
        <f t="shared" si="3"/>
        <v>9.7639055468937404</v>
      </c>
      <c r="S32" s="144">
        <f t="shared" si="4"/>
        <v>0.99903542163403647</v>
      </c>
      <c r="T32" s="184" t="str">
        <f t="shared" si="5"/>
        <v/>
      </c>
      <c r="U32" s="184"/>
      <c r="X32" s="146">
        <v>1</v>
      </c>
      <c r="Y32" s="146">
        <f t="shared" si="10"/>
        <v>81</v>
      </c>
      <c r="Z32" s="146">
        <f t="shared" si="11"/>
        <v>3</v>
      </c>
      <c r="AA32" s="146">
        <f t="shared" si="12"/>
        <v>2</v>
      </c>
      <c r="AB32" s="146">
        <f t="shared" si="13"/>
        <v>1</v>
      </c>
      <c r="AC32" s="146">
        <f t="shared" si="14"/>
        <v>2</v>
      </c>
      <c r="AD32" s="146">
        <f t="shared" si="15"/>
        <v>0</v>
      </c>
      <c r="AE32" s="146">
        <f t="shared" si="16"/>
        <v>1</v>
      </c>
      <c r="AF32" s="146">
        <f t="shared" si="7"/>
        <v>2</v>
      </c>
      <c r="AH32" s="146">
        <f t="shared" si="8"/>
        <v>437000</v>
      </c>
      <c r="AK32" s="146">
        <v>9</v>
      </c>
      <c r="AL32" s="146">
        <v>1335</v>
      </c>
      <c r="AM32" s="146">
        <v>55.3</v>
      </c>
      <c r="AN32" s="146">
        <v>20</v>
      </c>
      <c r="AO32" s="146">
        <v>6</v>
      </c>
      <c r="AP32" s="146">
        <v>22</v>
      </c>
      <c r="AQ32" s="146">
        <v>0</v>
      </c>
      <c r="AR32" s="146">
        <v>9</v>
      </c>
      <c r="AS32" s="146">
        <v>12</v>
      </c>
    </row>
    <row r="33" spans="1:45" ht="20.100000000000001" customHeight="1" x14ac:dyDescent="0.25">
      <c r="A33" s="18">
        <v>22</v>
      </c>
      <c r="B33" s="123">
        <v>153</v>
      </c>
      <c r="C33" s="99">
        <v>9</v>
      </c>
      <c r="D33" s="99">
        <v>1</v>
      </c>
      <c r="E33" s="99">
        <v>0</v>
      </c>
      <c r="F33" s="99">
        <v>2</v>
      </c>
      <c r="G33" s="99">
        <v>1</v>
      </c>
      <c r="H33" s="99">
        <v>0</v>
      </c>
      <c r="I33" s="99">
        <v>1</v>
      </c>
      <c r="J33" s="123">
        <v>438000</v>
      </c>
      <c r="M33" s="18">
        <f t="shared" si="9"/>
        <v>22</v>
      </c>
      <c r="N33" s="85">
        <f t="shared" si="0"/>
        <v>-0.78154274691526748</v>
      </c>
      <c r="O33" s="86">
        <f t="shared" si="1"/>
        <v>3.7823550128184773E-2</v>
      </c>
      <c r="P33" s="197" t="str">
        <f t="shared" si="2"/>
        <v/>
      </c>
      <c r="Q33" s="197"/>
      <c r="R33" s="85">
        <f t="shared" si="3"/>
        <v>9.0010723201562044</v>
      </c>
      <c r="S33" s="144">
        <f t="shared" si="4"/>
        <v>0.99954563107695971</v>
      </c>
      <c r="T33" s="184" t="str">
        <f t="shared" si="5"/>
        <v/>
      </c>
      <c r="U33" s="184"/>
      <c r="X33" s="146">
        <v>1</v>
      </c>
      <c r="Y33" s="146">
        <f t="shared" si="10"/>
        <v>153</v>
      </c>
      <c r="Z33" s="146">
        <f t="shared" si="11"/>
        <v>9</v>
      </c>
      <c r="AA33" s="146">
        <f t="shared" si="12"/>
        <v>1</v>
      </c>
      <c r="AB33" s="146">
        <f t="shared" si="13"/>
        <v>0</v>
      </c>
      <c r="AC33" s="146">
        <f t="shared" si="14"/>
        <v>2</v>
      </c>
      <c r="AD33" s="146">
        <f t="shared" si="15"/>
        <v>1</v>
      </c>
      <c r="AE33" s="146">
        <f t="shared" si="16"/>
        <v>0</v>
      </c>
      <c r="AF33" s="146">
        <f t="shared" si="7"/>
        <v>1</v>
      </c>
      <c r="AH33" s="146">
        <f t="shared" si="8"/>
        <v>438000</v>
      </c>
      <c r="AK33" s="146">
        <v>52</v>
      </c>
      <c r="AL33" s="146">
        <v>6036.8</v>
      </c>
      <c r="AM33" s="146">
        <v>196.3</v>
      </c>
      <c r="AN33" s="146">
        <v>111</v>
      </c>
      <c r="AO33" s="146">
        <v>31</v>
      </c>
      <c r="AP33" s="146">
        <v>94</v>
      </c>
      <c r="AQ33" s="146">
        <v>22</v>
      </c>
      <c r="AR33" s="146">
        <v>12</v>
      </c>
      <c r="AS33" s="146">
        <v>84</v>
      </c>
    </row>
    <row r="34" spans="1:45" ht="20.100000000000001" customHeight="1" x14ac:dyDescent="0.25">
      <c r="A34" s="18">
        <v>23</v>
      </c>
      <c r="B34" s="123">
        <v>153</v>
      </c>
      <c r="C34" s="99">
        <v>4</v>
      </c>
      <c r="D34" s="99">
        <v>4</v>
      </c>
      <c r="E34" s="99">
        <v>0</v>
      </c>
      <c r="F34" s="99">
        <v>1</v>
      </c>
      <c r="G34" s="99">
        <v>1</v>
      </c>
      <c r="H34" s="99">
        <v>0</v>
      </c>
      <c r="I34" s="99">
        <v>1</v>
      </c>
      <c r="J34" s="123">
        <v>437000</v>
      </c>
      <c r="M34" s="18">
        <f t="shared" si="9"/>
        <v>23</v>
      </c>
      <c r="N34" s="85">
        <f t="shared" si="0"/>
        <v>1.077770406409625</v>
      </c>
      <c r="O34" s="86">
        <f t="shared" si="1"/>
        <v>4.9057294851368234E-2</v>
      </c>
      <c r="P34" s="197" t="str">
        <f t="shared" si="2"/>
        <v/>
      </c>
      <c r="Q34" s="197"/>
      <c r="R34" s="85">
        <f t="shared" si="3"/>
        <v>6.9753910575211364</v>
      </c>
      <c r="S34" s="144">
        <f t="shared" si="4"/>
        <v>0.999963438737421</v>
      </c>
      <c r="T34" s="184" t="str">
        <f t="shared" si="5"/>
        <v/>
      </c>
      <c r="U34" s="184"/>
      <c r="X34" s="146">
        <v>1</v>
      </c>
      <c r="Y34" s="146">
        <f t="shared" si="10"/>
        <v>153</v>
      </c>
      <c r="Z34" s="146">
        <f t="shared" si="11"/>
        <v>4</v>
      </c>
      <c r="AA34" s="146">
        <f t="shared" si="12"/>
        <v>4</v>
      </c>
      <c r="AB34" s="146">
        <f t="shared" si="13"/>
        <v>0</v>
      </c>
      <c r="AC34" s="146">
        <f t="shared" si="14"/>
        <v>1</v>
      </c>
      <c r="AD34" s="146">
        <f t="shared" si="15"/>
        <v>1</v>
      </c>
      <c r="AE34" s="146">
        <f t="shared" si="16"/>
        <v>0</v>
      </c>
      <c r="AF34" s="146">
        <f t="shared" si="7"/>
        <v>1</v>
      </c>
      <c r="AH34" s="146">
        <f t="shared" si="8"/>
        <v>437000</v>
      </c>
    </row>
    <row r="35" spans="1:45" ht="20.100000000000001" customHeight="1" x14ac:dyDescent="0.25">
      <c r="A35" s="18">
        <v>24</v>
      </c>
      <c r="B35" s="123">
        <v>155</v>
      </c>
      <c r="C35" s="99">
        <v>3</v>
      </c>
      <c r="D35" s="99">
        <v>3</v>
      </c>
      <c r="E35" s="99">
        <v>0</v>
      </c>
      <c r="F35" s="99">
        <v>1</v>
      </c>
      <c r="G35" s="99">
        <v>1</v>
      </c>
      <c r="H35" s="99">
        <v>0</v>
      </c>
      <c r="I35" s="99">
        <v>1</v>
      </c>
      <c r="J35" s="123">
        <v>439000</v>
      </c>
      <c r="M35" s="18">
        <f t="shared" si="9"/>
        <v>24</v>
      </c>
      <c r="N35" s="85">
        <f t="shared" si="0"/>
        <v>0.82301945812873989</v>
      </c>
      <c r="O35" s="86">
        <f t="shared" si="1"/>
        <v>2.5776874434998702E-2</v>
      </c>
      <c r="P35" s="197" t="str">
        <f t="shared" si="2"/>
        <v/>
      </c>
      <c r="Q35" s="197"/>
      <c r="R35" s="85">
        <f t="shared" si="3"/>
        <v>6.4629950292937828</v>
      </c>
      <c r="S35" s="144">
        <f t="shared" si="4"/>
        <v>0.99998350215164056</v>
      </c>
      <c r="T35" s="184" t="str">
        <f t="shared" si="5"/>
        <v/>
      </c>
      <c r="U35" s="184"/>
      <c r="X35" s="146">
        <v>1</v>
      </c>
      <c r="Y35" s="146">
        <f t="shared" si="10"/>
        <v>155</v>
      </c>
      <c r="Z35" s="146">
        <f t="shared" si="11"/>
        <v>3</v>
      </c>
      <c r="AA35" s="146">
        <f t="shared" si="12"/>
        <v>3</v>
      </c>
      <c r="AB35" s="146">
        <f t="shared" si="13"/>
        <v>0</v>
      </c>
      <c r="AC35" s="146">
        <f t="shared" si="14"/>
        <v>1</v>
      </c>
      <c r="AD35" s="146">
        <f t="shared" si="15"/>
        <v>1</v>
      </c>
      <c r="AE35" s="146">
        <f t="shared" si="16"/>
        <v>0</v>
      </c>
      <c r="AF35" s="146">
        <f t="shared" si="7"/>
        <v>1</v>
      </c>
      <c r="AH35" s="146">
        <f t="shared" si="8"/>
        <v>439000</v>
      </c>
    </row>
    <row r="36" spans="1:45" ht="20.100000000000001" customHeight="1" x14ac:dyDescent="0.25">
      <c r="A36" s="18">
        <v>25</v>
      </c>
      <c r="B36" s="123">
        <v>235</v>
      </c>
      <c r="C36" s="99">
        <v>9</v>
      </c>
      <c r="D36" s="99">
        <v>2</v>
      </c>
      <c r="E36" s="99">
        <v>1</v>
      </c>
      <c r="F36" s="99">
        <v>3</v>
      </c>
      <c r="G36" s="99">
        <v>0</v>
      </c>
      <c r="H36" s="99">
        <v>1</v>
      </c>
      <c r="I36" s="99">
        <v>1</v>
      </c>
      <c r="J36" s="123">
        <v>444000</v>
      </c>
      <c r="M36" s="18">
        <f>A36</f>
        <v>25</v>
      </c>
      <c r="N36" s="85">
        <f t="shared" si="0"/>
        <v>1.0355293376358419</v>
      </c>
      <c r="O36" s="86">
        <f t="shared" ref="O36:O47" si="17">K364</f>
        <v>0.16315273423506529</v>
      </c>
      <c r="P36" s="197" t="str">
        <f t="shared" ref="P36:P47" si="18">IF(O36=MAX($O$12:$O$35),"Elemento com maior influência sobre os resultados da regressão","")</f>
        <v/>
      </c>
      <c r="Q36" s="197"/>
      <c r="R36" s="85">
        <f t="shared" si="3"/>
        <v>14.28203350805668</v>
      </c>
      <c r="S36" s="144">
        <f t="shared" si="4"/>
        <v>0.97834594599432956</v>
      </c>
      <c r="T36" s="184" t="str">
        <f t="shared" ref="T36:T47" si="19">IF(S36&lt;0.1,"Rejeitado a um nível de significância de 10% (dez por cento)","")</f>
        <v/>
      </c>
      <c r="U36" s="184"/>
      <c r="X36" s="146">
        <v>1</v>
      </c>
      <c r="Y36" s="146">
        <f t="shared" si="10"/>
        <v>235</v>
      </c>
      <c r="Z36" s="146">
        <f t="shared" si="11"/>
        <v>9</v>
      </c>
      <c r="AA36" s="146">
        <f t="shared" si="12"/>
        <v>2</v>
      </c>
      <c r="AB36" s="146">
        <f t="shared" si="13"/>
        <v>1</v>
      </c>
      <c r="AC36" s="146">
        <f t="shared" si="14"/>
        <v>3</v>
      </c>
      <c r="AD36" s="146">
        <f t="shared" si="15"/>
        <v>0</v>
      </c>
      <c r="AE36" s="146">
        <f t="shared" si="16"/>
        <v>1</v>
      </c>
      <c r="AF36" s="146">
        <f t="shared" si="7"/>
        <v>1</v>
      </c>
      <c r="AH36" s="146">
        <f t="shared" si="8"/>
        <v>444000</v>
      </c>
    </row>
    <row r="37" spans="1:45" ht="20.100000000000001" customHeight="1" x14ac:dyDescent="0.25">
      <c r="A37" s="18">
        <v>26</v>
      </c>
      <c r="B37" s="123">
        <v>101</v>
      </c>
      <c r="C37" s="99">
        <v>2</v>
      </c>
      <c r="D37" s="99">
        <v>1</v>
      </c>
      <c r="E37" s="99">
        <v>0</v>
      </c>
      <c r="F37" s="99">
        <v>2</v>
      </c>
      <c r="G37" s="99">
        <v>1</v>
      </c>
      <c r="H37" s="99">
        <v>0</v>
      </c>
      <c r="I37" s="99">
        <v>1</v>
      </c>
      <c r="J37" s="123">
        <v>447000</v>
      </c>
      <c r="M37" s="18">
        <f t="shared" ref="M37:M47" si="20">A37</f>
        <v>26</v>
      </c>
      <c r="N37" s="85">
        <f t="shared" si="0"/>
        <v>-0.72628215503564908</v>
      </c>
      <c r="O37" s="86">
        <f t="shared" si="17"/>
        <v>3.1359244465139859E-2</v>
      </c>
      <c r="P37" s="197" t="str">
        <f t="shared" si="18"/>
        <v/>
      </c>
      <c r="Q37" s="197"/>
      <c r="R37" s="85">
        <f t="shared" si="3"/>
        <v>8.7758455369928345</v>
      </c>
      <c r="S37" s="144">
        <f t="shared" si="4"/>
        <v>0.99964255171627125</v>
      </c>
      <c r="T37" s="184" t="str">
        <f t="shared" si="19"/>
        <v/>
      </c>
      <c r="U37" s="184"/>
      <c r="X37" s="146">
        <v>1</v>
      </c>
      <c r="Y37" s="146">
        <f t="shared" si="10"/>
        <v>101</v>
      </c>
      <c r="Z37" s="146">
        <f t="shared" si="11"/>
        <v>2</v>
      </c>
      <c r="AA37" s="146">
        <f t="shared" si="12"/>
        <v>1</v>
      </c>
      <c r="AB37" s="146">
        <f t="shared" si="13"/>
        <v>0</v>
      </c>
      <c r="AC37" s="146">
        <f t="shared" si="14"/>
        <v>2</v>
      </c>
      <c r="AD37" s="146">
        <f t="shared" si="15"/>
        <v>1</v>
      </c>
      <c r="AE37" s="146">
        <f t="shared" si="16"/>
        <v>0</v>
      </c>
      <c r="AF37" s="146">
        <f t="shared" si="7"/>
        <v>1</v>
      </c>
      <c r="AH37" s="146">
        <f t="shared" si="8"/>
        <v>447000</v>
      </c>
      <c r="AK37" s="146" cm="1">
        <f t="array" ref="AK37:AS45">MINVERSE(_xlfn.ANCHORARRAY(AK25))</f>
        <v>1.3939787989220247</v>
      </c>
      <c r="AL37" s="146">
        <v>-4.9939687503098105E-3</v>
      </c>
      <c r="AM37" s="146">
        <v>-2.4339954286717023E-3</v>
      </c>
      <c r="AN37" s="146">
        <v>-0.1214640866740017</v>
      </c>
      <c r="AO37" s="146">
        <v>-7.1727765447256397E-2</v>
      </c>
      <c r="AP37" s="146">
        <v>-8.7444343254814622E-2</v>
      </c>
      <c r="AQ37" s="146">
        <v>5.8980208253846922E-2</v>
      </c>
      <c r="AR37" s="146">
        <v>0.24524266803456013</v>
      </c>
      <c r="AS37" s="146">
        <v>-0.26400175799755282</v>
      </c>
    </row>
    <row r="38" spans="1:45" ht="20.100000000000001" customHeight="1" x14ac:dyDescent="0.25">
      <c r="A38" s="18">
        <v>27</v>
      </c>
      <c r="B38" s="123">
        <v>94</v>
      </c>
      <c r="C38" s="99">
        <v>3</v>
      </c>
      <c r="D38" s="99">
        <v>3</v>
      </c>
      <c r="E38" s="99">
        <v>0</v>
      </c>
      <c r="F38" s="99">
        <v>1</v>
      </c>
      <c r="G38" s="99">
        <v>1</v>
      </c>
      <c r="H38" s="99">
        <v>0</v>
      </c>
      <c r="I38" s="99">
        <v>1</v>
      </c>
      <c r="J38" s="123">
        <v>445000</v>
      </c>
      <c r="M38" s="18">
        <f t="shared" si="20"/>
        <v>27</v>
      </c>
      <c r="N38" s="85">
        <f t="shared" si="0"/>
        <v>2.0427685304202599</v>
      </c>
      <c r="O38" s="86">
        <f t="shared" si="17"/>
        <v>0.12041317174425482</v>
      </c>
      <c r="P38" s="197" t="str">
        <f t="shared" si="18"/>
        <v/>
      </c>
      <c r="Q38" s="197"/>
      <c r="R38" s="85">
        <f t="shared" si="3"/>
        <v>5.1959301329807195</v>
      </c>
      <c r="S38" s="144">
        <f t="shared" si="4"/>
        <v>0.99999845016569799</v>
      </c>
      <c r="T38" s="184" t="str">
        <f t="shared" si="19"/>
        <v/>
      </c>
      <c r="U38" s="184"/>
      <c r="X38" s="146">
        <v>1</v>
      </c>
      <c r="Y38" s="146">
        <f t="shared" si="10"/>
        <v>94</v>
      </c>
      <c r="Z38" s="146">
        <f t="shared" si="11"/>
        <v>3</v>
      </c>
      <c r="AA38" s="146">
        <f t="shared" si="12"/>
        <v>3</v>
      </c>
      <c r="AB38" s="146">
        <f t="shared" si="13"/>
        <v>0</v>
      </c>
      <c r="AC38" s="146">
        <f t="shared" si="14"/>
        <v>1</v>
      </c>
      <c r="AD38" s="146">
        <f t="shared" si="15"/>
        <v>1</v>
      </c>
      <c r="AE38" s="146">
        <f t="shared" si="16"/>
        <v>0</v>
      </c>
      <c r="AF38" s="146">
        <f t="shared" si="7"/>
        <v>1</v>
      </c>
      <c r="AH38" s="146">
        <f t="shared" si="8"/>
        <v>445000</v>
      </c>
      <c r="AK38" s="146">
        <v>-4.9939687503097888E-3</v>
      </c>
      <c r="AL38" s="146">
        <v>6.593561223877694E-5</v>
      </c>
      <c r="AM38" s="146">
        <v>-5.0648672513586477E-4</v>
      </c>
      <c r="AN38" s="146">
        <v>-4.4167229941609895E-4</v>
      </c>
      <c r="AO38" s="146">
        <v>-4.1840468225611888E-4</v>
      </c>
      <c r="AP38" s="146">
        <v>-9.5536303144394002E-5</v>
      </c>
      <c r="AQ38" s="146">
        <v>-7.1159718630272315E-4</v>
      </c>
      <c r="AR38" s="146">
        <v>-1.1582133474726123E-3</v>
      </c>
      <c r="AS38" s="146">
        <v>7.3333209936025814E-4</v>
      </c>
    </row>
    <row r="39" spans="1:45" ht="20.100000000000001" customHeight="1" x14ac:dyDescent="0.25">
      <c r="A39" s="18">
        <v>28</v>
      </c>
      <c r="B39" s="123">
        <v>95</v>
      </c>
      <c r="C39" s="99">
        <v>3</v>
      </c>
      <c r="D39" s="99">
        <v>3</v>
      </c>
      <c r="E39" s="99">
        <v>0</v>
      </c>
      <c r="F39" s="99">
        <v>1</v>
      </c>
      <c r="G39" s="99">
        <v>1</v>
      </c>
      <c r="H39" s="99">
        <v>0</v>
      </c>
      <c r="I39" s="99">
        <v>1</v>
      </c>
      <c r="J39" s="123">
        <v>444000</v>
      </c>
      <c r="M39" s="18">
        <f t="shared" si="20"/>
        <v>28</v>
      </c>
      <c r="N39" s="85">
        <f t="shared" si="0"/>
        <v>-0.81629664185255146</v>
      </c>
      <c r="O39" s="86">
        <f t="shared" si="17"/>
        <v>1.8707963983489052E-2</v>
      </c>
      <c r="P39" s="197" t="str">
        <f t="shared" si="18"/>
        <v/>
      </c>
      <c r="Q39" s="197"/>
      <c r="R39" s="85">
        <f t="shared" si="3"/>
        <v>5.0782369029565517</v>
      </c>
      <c r="S39" s="144">
        <f t="shared" si="4"/>
        <v>0.99999879929369806</v>
      </c>
      <c r="T39" s="184" t="str">
        <f t="shared" si="19"/>
        <v/>
      </c>
      <c r="U39" s="184"/>
      <c r="X39" s="146">
        <v>1</v>
      </c>
      <c r="Y39" s="146">
        <f t="shared" si="10"/>
        <v>95</v>
      </c>
      <c r="Z39" s="146">
        <f t="shared" si="11"/>
        <v>3</v>
      </c>
      <c r="AA39" s="146">
        <f t="shared" si="12"/>
        <v>3</v>
      </c>
      <c r="AB39" s="146">
        <f t="shared" si="13"/>
        <v>0</v>
      </c>
      <c r="AC39" s="146">
        <f t="shared" si="14"/>
        <v>1</v>
      </c>
      <c r="AD39" s="146">
        <f t="shared" si="15"/>
        <v>1</v>
      </c>
      <c r="AE39" s="146">
        <f t="shared" si="16"/>
        <v>0</v>
      </c>
      <c r="AF39" s="146">
        <f t="shared" si="7"/>
        <v>1</v>
      </c>
      <c r="AH39" s="146">
        <f t="shared" si="8"/>
        <v>444000</v>
      </c>
      <c r="AK39" s="146">
        <v>-2.4339954286721017E-3</v>
      </c>
      <c r="AL39" s="146">
        <v>-5.0648672513586282E-4</v>
      </c>
      <c r="AM39" s="146">
        <v>1.0619014788343066E-2</v>
      </c>
      <c r="AN39" s="146">
        <v>7.0926894581093154E-3</v>
      </c>
      <c r="AO39" s="146">
        <v>2.5991043890510003E-3</v>
      </c>
      <c r="AP39" s="146">
        <v>-1.8060898207397824E-3</v>
      </c>
      <c r="AQ39" s="146">
        <v>-8.6077515523568567E-4</v>
      </c>
      <c r="AR39" s="146">
        <v>-9.1887155792457157E-3</v>
      </c>
      <c r="AS39" s="146">
        <v>6.318184991004055E-3</v>
      </c>
    </row>
    <row r="40" spans="1:45" ht="20.100000000000001" customHeight="1" x14ac:dyDescent="0.25">
      <c r="A40" s="18">
        <v>29</v>
      </c>
      <c r="B40" s="123">
        <v>196</v>
      </c>
      <c r="C40" s="99">
        <v>12</v>
      </c>
      <c r="D40" s="99">
        <v>1</v>
      </c>
      <c r="E40" s="99">
        <v>1</v>
      </c>
      <c r="F40" s="99">
        <v>3</v>
      </c>
      <c r="G40" s="99">
        <v>0</v>
      </c>
      <c r="H40" s="99">
        <v>1</v>
      </c>
      <c r="I40" s="99">
        <v>1</v>
      </c>
      <c r="J40" s="123">
        <v>447000</v>
      </c>
      <c r="M40" s="18">
        <f t="shared" si="20"/>
        <v>29</v>
      </c>
      <c r="N40" s="85">
        <f t="shared" si="0"/>
        <v>-0.39565372575260593</v>
      </c>
      <c r="O40" s="86">
        <f t="shared" si="17"/>
        <v>1.3717458481711964E-2</v>
      </c>
      <c r="P40" s="197" t="str">
        <f t="shared" si="18"/>
        <v/>
      </c>
      <c r="Q40" s="197"/>
      <c r="R40" s="85">
        <f t="shared" si="3"/>
        <v>10.988471863493576</v>
      </c>
      <c r="S40" s="144">
        <f t="shared" si="4"/>
        <v>0.99726344275598955</v>
      </c>
      <c r="T40" s="184" t="str">
        <f t="shared" si="19"/>
        <v/>
      </c>
      <c r="U40" s="184"/>
      <c r="X40" s="146">
        <v>1</v>
      </c>
      <c r="Y40" s="146">
        <f t="shared" si="10"/>
        <v>196</v>
      </c>
      <c r="Z40" s="146">
        <f t="shared" si="11"/>
        <v>12</v>
      </c>
      <c r="AA40" s="146">
        <f t="shared" si="12"/>
        <v>1</v>
      </c>
      <c r="AB40" s="146">
        <f t="shared" si="13"/>
        <v>1</v>
      </c>
      <c r="AC40" s="146">
        <f t="shared" si="14"/>
        <v>3</v>
      </c>
      <c r="AD40" s="146">
        <f t="shared" si="15"/>
        <v>0</v>
      </c>
      <c r="AE40" s="146">
        <f t="shared" si="16"/>
        <v>1</v>
      </c>
      <c r="AF40" s="146">
        <f t="shared" si="7"/>
        <v>1</v>
      </c>
      <c r="AH40" s="146">
        <f t="shared" si="8"/>
        <v>447000</v>
      </c>
      <c r="AK40" s="146">
        <v>-0.12146408667400201</v>
      </c>
      <c r="AL40" s="146">
        <v>-4.4167229941609548E-4</v>
      </c>
      <c r="AM40" s="146">
        <v>7.0926894581092876E-3</v>
      </c>
      <c r="AN40" s="146">
        <v>5.458505917994292E-2</v>
      </c>
      <c r="AO40" s="146">
        <v>2.2617643666307759E-2</v>
      </c>
      <c r="AP40" s="146">
        <v>1.8214361699445115E-2</v>
      </c>
      <c r="AQ40" s="146">
        <v>-1.863332695984176E-2</v>
      </c>
      <c r="AR40" s="146">
        <v>-3.7070501684232489E-2</v>
      </c>
      <c r="AS40" s="146">
        <v>-3.2540958944520768E-4</v>
      </c>
    </row>
    <row r="41" spans="1:45" ht="20.100000000000001" customHeight="1" x14ac:dyDescent="0.25">
      <c r="A41" s="18">
        <v>30</v>
      </c>
      <c r="B41" s="123">
        <v>147</v>
      </c>
      <c r="C41" s="99">
        <v>2</v>
      </c>
      <c r="D41" s="99">
        <v>3</v>
      </c>
      <c r="E41" s="99">
        <v>1</v>
      </c>
      <c r="F41" s="99">
        <v>1</v>
      </c>
      <c r="G41" s="99">
        <v>0</v>
      </c>
      <c r="H41" s="99">
        <v>1</v>
      </c>
      <c r="I41" s="99">
        <v>1</v>
      </c>
      <c r="J41" s="123">
        <v>455000</v>
      </c>
      <c r="M41" s="18">
        <f t="shared" si="20"/>
        <v>30</v>
      </c>
      <c r="N41" s="85">
        <f t="shared" si="0"/>
        <v>-0.3592095990643227</v>
      </c>
      <c r="O41" s="86">
        <f t="shared" si="17"/>
        <v>1.6272069291885613E-2</v>
      </c>
      <c r="P41" s="197" t="str">
        <f t="shared" si="18"/>
        <v/>
      </c>
      <c r="Q41" s="197"/>
      <c r="R41" s="85">
        <f t="shared" si="3"/>
        <v>13.155346966360515</v>
      </c>
      <c r="S41" s="144">
        <f t="shared" si="4"/>
        <v>0.98822110034043664</v>
      </c>
      <c r="T41" s="184" t="str">
        <f t="shared" si="19"/>
        <v/>
      </c>
      <c r="U41" s="184"/>
      <c r="X41" s="146">
        <v>1</v>
      </c>
      <c r="Y41" s="146">
        <f t="shared" si="10"/>
        <v>147</v>
      </c>
      <c r="Z41" s="146">
        <f t="shared" si="11"/>
        <v>2</v>
      </c>
      <c r="AA41" s="146">
        <f t="shared" si="12"/>
        <v>3</v>
      </c>
      <c r="AB41" s="146">
        <f t="shared" si="13"/>
        <v>1</v>
      </c>
      <c r="AC41" s="146">
        <f t="shared" si="14"/>
        <v>1</v>
      </c>
      <c r="AD41" s="146">
        <f t="shared" si="15"/>
        <v>0</v>
      </c>
      <c r="AE41" s="146">
        <f t="shared" si="16"/>
        <v>1</v>
      </c>
      <c r="AF41" s="146">
        <f t="shared" si="7"/>
        <v>1</v>
      </c>
      <c r="AH41" s="146">
        <f t="shared" si="8"/>
        <v>455000</v>
      </c>
      <c r="AK41" s="146">
        <v>-7.1727765447256384E-2</v>
      </c>
      <c r="AL41" s="146">
        <v>-4.184046822561159E-4</v>
      </c>
      <c r="AM41" s="146">
        <v>2.5991043890509638E-3</v>
      </c>
      <c r="AN41" s="146">
        <v>2.2617643666307693E-2</v>
      </c>
      <c r="AO41" s="146">
        <v>0.15283145589514927</v>
      </c>
      <c r="AP41" s="146">
        <v>8.1887618815516591E-3</v>
      </c>
      <c r="AQ41" s="146">
        <v>5.5109415700738781E-2</v>
      </c>
      <c r="AR41" s="146">
        <v>1.2016945820033128E-3</v>
      </c>
      <c r="AS41" s="146">
        <v>-4.1659996183875954E-2</v>
      </c>
    </row>
    <row r="42" spans="1:45" ht="20.100000000000001" customHeight="1" x14ac:dyDescent="0.25">
      <c r="A42" s="18">
        <v>31</v>
      </c>
      <c r="B42" s="123">
        <v>95</v>
      </c>
      <c r="C42" s="99">
        <v>3</v>
      </c>
      <c r="D42" s="99">
        <v>1</v>
      </c>
      <c r="E42" s="99">
        <v>1</v>
      </c>
      <c r="F42" s="99">
        <v>3</v>
      </c>
      <c r="G42" s="99">
        <v>0</v>
      </c>
      <c r="H42" s="99">
        <v>1</v>
      </c>
      <c r="I42" s="99">
        <v>1</v>
      </c>
      <c r="J42" s="123">
        <v>462000</v>
      </c>
      <c r="M42" s="18">
        <f t="shared" si="20"/>
        <v>31</v>
      </c>
      <c r="N42" s="85">
        <f t="shared" si="0"/>
        <v>0.57933847864040167</v>
      </c>
      <c r="O42" s="86">
        <f t="shared" si="17"/>
        <v>4.3634621319738526E-2</v>
      </c>
      <c r="P42" s="197" t="str">
        <f t="shared" si="18"/>
        <v/>
      </c>
      <c r="Q42" s="197"/>
      <c r="R42" s="85">
        <f t="shared" si="3"/>
        <v>13.338085739737025</v>
      </c>
      <c r="S42" s="144">
        <f t="shared" si="4"/>
        <v>0.9869187347001408</v>
      </c>
      <c r="T42" s="184" t="str">
        <f t="shared" si="19"/>
        <v/>
      </c>
      <c r="U42" s="184"/>
      <c r="X42" s="146">
        <v>1</v>
      </c>
      <c r="Y42" s="146">
        <f t="shared" si="10"/>
        <v>95</v>
      </c>
      <c r="Z42" s="146">
        <f t="shared" si="11"/>
        <v>3</v>
      </c>
      <c r="AA42" s="146">
        <f t="shared" si="12"/>
        <v>1</v>
      </c>
      <c r="AB42" s="146">
        <f t="shared" si="13"/>
        <v>1</v>
      </c>
      <c r="AC42" s="146">
        <f t="shared" si="14"/>
        <v>3</v>
      </c>
      <c r="AD42" s="146">
        <f t="shared" si="15"/>
        <v>0</v>
      </c>
      <c r="AE42" s="146">
        <f t="shared" si="16"/>
        <v>1</v>
      </c>
      <c r="AF42" s="146">
        <f t="shared" si="7"/>
        <v>1</v>
      </c>
      <c r="AH42" s="146">
        <f t="shared" si="8"/>
        <v>462000</v>
      </c>
      <c r="AK42" s="146">
        <v>-8.7444343254813803E-2</v>
      </c>
      <c r="AL42" s="146">
        <v>-9.5536303144397783E-5</v>
      </c>
      <c r="AM42" s="146">
        <v>-1.8060898207397712E-3</v>
      </c>
      <c r="AN42" s="146">
        <v>1.8214361699445059E-2</v>
      </c>
      <c r="AO42" s="146">
        <v>8.1887618815516296E-3</v>
      </c>
      <c r="AP42" s="146">
        <v>7.4636112048216352E-2</v>
      </c>
      <c r="AQ42" s="146">
        <v>-3.1501297644660184E-2</v>
      </c>
      <c r="AR42" s="146">
        <v>-8.1704808419491792E-2</v>
      </c>
      <c r="AS42" s="146">
        <v>-2.5471181123794959E-2</v>
      </c>
    </row>
    <row r="43" spans="1:45" ht="20.100000000000001" customHeight="1" x14ac:dyDescent="0.25">
      <c r="A43" s="18">
        <v>32</v>
      </c>
      <c r="B43" s="123">
        <v>121</v>
      </c>
      <c r="C43" s="99">
        <v>3</v>
      </c>
      <c r="D43" s="99">
        <v>3</v>
      </c>
      <c r="E43" s="99">
        <v>1</v>
      </c>
      <c r="F43" s="99">
        <v>1</v>
      </c>
      <c r="G43" s="99">
        <v>1</v>
      </c>
      <c r="H43" s="99">
        <v>0</v>
      </c>
      <c r="I43" s="99">
        <v>2</v>
      </c>
      <c r="J43" s="123">
        <v>482000</v>
      </c>
      <c r="M43" s="18">
        <f t="shared" si="20"/>
        <v>32</v>
      </c>
      <c r="N43" s="85">
        <f t="shared" si="0"/>
        <v>-0.18322453096798336</v>
      </c>
      <c r="O43" s="86">
        <f t="shared" si="17"/>
        <v>1.331633529355487E-3</v>
      </c>
      <c r="P43" s="197" t="str">
        <f t="shared" si="18"/>
        <v/>
      </c>
      <c r="Q43" s="197"/>
      <c r="R43" s="85">
        <f t="shared" si="3"/>
        <v>6.664739180755106</v>
      </c>
      <c r="S43" s="144">
        <f t="shared" si="4"/>
        <v>0.99997721908856962</v>
      </c>
      <c r="T43" s="184" t="str">
        <f t="shared" si="19"/>
        <v/>
      </c>
      <c r="U43" s="184"/>
      <c r="X43" s="146">
        <v>1</v>
      </c>
      <c r="Y43" s="146">
        <f t="shared" si="10"/>
        <v>121</v>
      </c>
      <c r="Z43" s="146">
        <f t="shared" si="11"/>
        <v>3</v>
      </c>
      <c r="AA43" s="146">
        <f t="shared" si="12"/>
        <v>3</v>
      </c>
      <c r="AB43" s="146">
        <f t="shared" si="13"/>
        <v>1</v>
      </c>
      <c r="AC43" s="146">
        <f t="shared" si="14"/>
        <v>1</v>
      </c>
      <c r="AD43" s="146">
        <f t="shared" si="15"/>
        <v>1</v>
      </c>
      <c r="AE43" s="146">
        <f t="shared" si="16"/>
        <v>0</v>
      </c>
      <c r="AF43" s="146">
        <f t="shared" si="7"/>
        <v>2</v>
      </c>
      <c r="AH43" s="146">
        <f t="shared" si="8"/>
        <v>482000</v>
      </c>
      <c r="AK43" s="146">
        <v>5.8980208253846533E-2</v>
      </c>
      <c r="AL43" s="146">
        <v>-7.1159718630272163E-4</v>
      </c>
      <c r="AM43" s="146">
        <v>-8.607751552356732E-4</v>
      </c>
      <c r="AN43" s="146">
        <v>-1.863332695984175E-2</v>
      </c>
      <c r="AO43" s="146">
        <v>5.5109415700738774E-2</v>
      </c>
      <c r="AP43" s="146">
        <v>-3.1501297644660232E-2</v>
      </c>
      <c r="AQ43" s="146">
        <v>0.20667489030878905</v>
      </c>
      <c r="AR43" s="146">
        <v>0.16158132892457988</v>
      </c>
      <c r="AS43" s="146">
        <v>-2.1036010969353716E-2</v>
      </c>
    </row>
    <row r="44" spans="1:45" ht="20.100000000000001" customHeight="1" x14ac:dyDescent="0.25">
      <c r="A44" s="18">
        <v>33</v>
      </c>
      <c r="B44" s="123">
        <v>115</v>
      </c>
      <c r="C44" s="99">
        <v>3</v>
      </c>
      <c r="D44" s="99">
        <v>2</v>
      </c>
      <c r="E44" s="99">
        <v>1</v>
      </c>
      <c r="F44" s="99">
        <v>2</v>
      </c>
      <c r="G44" s="99">
        <v>1</v>
      </c>
      <c r="H44" s="99">
        <v>0</v>
      </c>
      <c r="I44" s="99">
        <v>2</v>
      </c>
      <c r="J44" s="123">
        <v>484000</v>
      </c>
      <c r="M44" s="18">
        <f t="shared" si="20"/>
        <v>33</v>
      </c>
      <c r="N44" s="85">
        <f t="shared" si="0"/>
        <v>0.41311921000068935</v>
      </c>
      <c r="O44" s="86">
        <f t="shared" si="17"/>
        <v>3.6748063276807424E-3</v>
      </c>
      <c r="P44" s="197" t="str">
        <f t="shared" si="18"/>
        <v/>
      </c>
      <c r="Q44" s="197"/>
      <c r="R44" s="85">
        <f>J372</f>
        <v>4.0151017535463644</v>
      </c>
      <c r="S44" s="144">
        <f t="shared" si="4"/>
        <v>0.99999991783466724</v>
      </c>
      <c r="T44" s="184" t="str">
        <f t="shared" si="19"/>
        <v/>
      </c>
      <c r="U44" s="184"/>
      <c r="X44" s="146">
        <v>1</v>
      </c>
      <c r="Y44" s="146">
        <f t="shared" si="10"/>
        <v>115</v>
      </c>
      <c r="Z44" s="146">
        <f t="shared" si="11"/>
        <v>3</v>
      </c>
      <c r="AA44" s="146">
        <f t="shared" si="12"/>
        <v>2</v>
      </c>
      <c r="AB44" s="146">
        <f t="shared" si="13"/>
        <v>1</v>
      </c>
      <c r="AC44" s="146">
        <f t="shared" si="14"/>
        <v>2</v>
      </c>
      <c r="AD44" s="146">
        <f t="shared" si="15"/>
        <v>1</v>
      </c>
      <c r="AE44" s="146">
        <f t="shared" si="16"/>
        <v>0</v>
      </c>
      <c r="AF44" s="146">
        <f t="shared" ref="AF44:AF47" si="21">I44</f>
        <v>2</v>
      </c>
      <c r="AH44" s="146">
        <f t="shared" ref="AH44:AH47" si="22">J44</f>
        <v>484000</v>
      </c>
      <c r="AK44" s="146">
        <v>0.24524266803455977</v>
      </c>
      <c r="AL44" s="146">
        <v>-1.1582133474726144E-3</v>
      </c>
      <c r="AM44" s="146">
        <v>-9.188715579245655E-3</v>
      </c>
      <c r="AN44" s="146">
        <v>-3.7070501684232385E-2</v>
      </c>
      <c r="AO44" s="146">
        <v>1.201694582003322E-3</v>
      </c>
      <c r="AP44" s="146">
        <v>-8.1704808419491931E-2</v>
      </c>
      <c r="AQ44" s="146">
        <v>0.16158132892457991</v>
      </c>
      <c r="AR44" s="146">
        <v>0.380510639807839</v>
      </c>
      <c r="AS44" s="146">
        <v>-3.8102773959929168E-3</v>
      </c>
    </row>
    <row r="45" spans="1:45" ht="20.100000000000001" customHeight="1" x14ac:dyDescent="0.25">
      <c r="A45" s="18">
        <v>34</v>
      </c>
      <c r="B45" s="123">
        <v>94</v>
      </c>
      <c r="C45" s="99">
        <v>3</v>
      </c>
      <c r="D45" s="99">
        <v>2</v>
      </c>
      <c r="E45" s="99">
        <v>1</v>
      </c>
      <c r="F45" s="99">
        <v>3</v>
      </c>
      <c r="G45" s="99">
        <v>1</v>
      </c>
      <c r="H45" s="99">
        <v>0</v>
      </c>
      <c r="I45" s="99">
        <v>2</v>
      </c>
      <c r="J45" s="123">
        <v>485000</v>
      </c>
      <c r="M45" s="18">
        <f t="shared" si="20"/>
        <v>34</v>
      </c>
      <c r="N45" s="85">
        <f t="shared" si="0"/>
        <v>-1.2417033911701338</v>
      </c>
      <c r="O45" s="86">
        <f t="shared" si="17"/>
        <v>7.6901438660132743E-2</v>
      </c>
      <c r="P45" s="197" t="str">
        <f t="shared" si="18"/>
        <v/>
      </c>
      <c r="Q45" s="197"/>
      <c r="R45" s="85">
        <f>J373</f>
        <v>7.8301184872102105</v>
      </c>
      <c r="S45" s="144">
        <f t="shared" si="4"/>
        <v>0.99988212590725734</v>
      </c>
      <c r="T45" s="184" t="str">
        <f t="shared" si="19"/>
        <v/>
      </c>
      <c r="U45" s="184"/>
      <c r="X45" s="146">
        <v>1</v>
      </c>
      <c r="Y45" s="146">
        <f t="shared" si="10"/>
        <v>94</v>
      </c>
      <c r="Z45" s="146">
        <f t="shared" si="11"/>
        <v>3</v>
      </c>
      <c r="AA45" s="146">
        <f t="shared" si="12"/>
        <v>2</v>
      </c>
      <c r="AB45" s="146">
        <f t="shared" si="13"/>
        <v>1</v>
      </c>
      <c r="AC45" s="146">
        <f t="shared" si="14"/>
        <v>3</v>
      </c>
      <c r="AD45" s="146">
        <f t="shared" si="15"/>
        <v>1</v>
      </c>
      <c r="AE45" s="146">
        <f t="shared" si="16"/>
        <v>0</v>
      </c>
      <c r="AF45" s="146">
        <f t="shared" si="21"/>
        <v>2</v>
      </c>
      <c r="AH45" s="146">
        <f t="shared" si="22"/>
        <v>485000</v>
      </c>
      <c r="AK45" s="146">
        <v>-0.2640017579975536</v>
      </c>
      <c r="AL45" s="146">
        <v>7.3333209936026487E-4</v>
      </c>
      <c r="AM45" s="146">
        <v>6.31818499100397E-3</v>
      </c>
      <c r="AN45" s="146">
        <v>-3.2540958944517477E-4</v>
      </c>
      <c r="AO45" s="146">
        <v>-4.1659996183875878E-2</v>
      </c>
      <c r="AP45" s="146">
        <v>-2.5471181123794762E-2</v>
      </c>
      <c r="AQ45" s="146">
        <v>-2.1036010969353855E-2</v>
      </c>
      <c r="AR45" s="146">
        <v>-3.8102773959931466E-3</v>
      </c>
      <c r="AS45" s="146">
        <v>0.15822904079242428</v>
      </c>
    </row>
    <row r="46" spans="1:45" ht="20.100000000000001" customHeight="1" x14ac:dyDescent="0.25">
      <c r="A46" s="18">
        <v>35</v>
      </c>
      <c r="B46" s="123">
        <v>153</v>
      </c>
      <c r="C46" s="99">
        <v>8</v>
      </c>
      <c r="D46" s="99">
        <v>2</v>
      </c>
      <c r="E46" s="99">
        <v>1</v>
      </c>
      <c r="F46" s="99">
        <v>2</v>
      </c>
      <c r="G46" s="99">
        <v>1</v>
      </c>
      <c r="H46" s="99">
        <v>0</v>
      </c>
      <c r="I46" s="99">
        <v>1</v>
      </c>
      <c r="J46" s="123">
        <v>502000</v>
      </c>
      <c r="M46" s="18">
        <f t="shared" si="20"/>
        <v>35</v>
      </c>
      <c r="N46" s="85">
        <f t="shared" si="0"/>
        <v>-0.83613551034917732</v>
      </c>
      <c r="O46" s="86">
        <f t="shared" si="17"/>
        <v>3.5350447469445163E-2</v>
      </c>
      <c r="P46" s="197" t="str">
        <f t="shared" si="18"/>
        <v/>
      </c>
      <c r="Q46" s="197"/>
      <c r="R46" s="85">
        <f>J374</f>
        <v>7.9022944764257836</v>
      </c>
      <c r="S46" s="144">
        <f t="shared" si="4"/>
        <v>0.99987089568003684</v>
      </c>
      <c r="T46" s="184" t="str">
        <f t="shared" si="19"/>
        <v/>
      </c>
      <c r="U46" s="184"/>
      <c r="X46" s="146">
        <v>1</v>
      </c>
      <c r="Y46" s="146">
        <f t="shared" si="10"/>
        <v>153</v>
      </c>
      <c r="Z46" s="146">
        <f t="shared" si="11"/>
        <v>8</v>
      </c>
      <c r="AA46" s="146">
        <f t="shared" si="12"/>
        <v>2</v>
      </c>
      <c r="AB46" s="146">
        <f t="shared" si="13"/>
        <v>1</v>
      </c>
      <c r="AC46" s="146">
        <f t="shared" si="14"/>
        <v>2</v>
      </c>
      <c r="AD46" s="146">
        <f t="shared" si="15"/>
        <v>1</v>
      </c>
      <c r="AE46" s="146">
        <f t="shared" si="16"/>
        <v>0</v>
      </c>
      <c r="AF46" s="146">
        <f t="shared" si="21"/>
        <v>1</v>
      </c>
      <c r="AH46" s="146">
        <f t="shared" si="22"/>
        <v>502000</v>
      </c>
    </row>
    <row r="47" spans="1:45" ht="20.100000000000001" customHeight="1" x14ac:dyDescent="0.25">
      <c r="A47" s="18">
        <v>36</v>
      </c>
      <c r="B47" s="123">
        <v>147</v>
      </c>
      <c r="C47" s="99">
        <v>5</v>
      </c>
      <c r="D47" s="99">
        <v>3</v>
      </c>
      <c r="E47" s="99">
        <v>1</v>
      </c>
      <c r="F47" s="99">
        <v>1</v>
      </c>
      <c r="G47" s="99">
        <v>1</v>
      </c>
      <c r="H47" s="99">
        <v>0</v>
      </c>
      <c r="I47" s="99">
        <v>1</v>
      </c>
      <c r="J47" s="123">
        <v>503000</v>
      </c>
      <c r="M47" s="18">
        <f t="shared" si="20"/>
        <v>36</v>
      </c>
      <c r="N47" s="85">
        <f t="shared" si="0"/>
        <v>-1.1277705233728483</v>
      </c>
      <c r="O47" s="86">
        <f t="shared" si="17"/>
        <v>5.6025271296056271E-2</v>
      </c>
      <c r="P47" s="197" t="str">
        <f t="shared" si="18"/>
        <v/>
      </c>
      <c r="Q47" s="197"/>
      <c r="R47" s="85">
        <f>J375</f>
        <v>7.187682189512409</v>
      </c>
      <c r="S47" s="144">
        <f t="shared" si="4"/>
        <v>0.99995026066748882</v>
      </c>
      <c r="T47" s="184" t="str">
        <f t="shared" si="19"/>
        <v/>
      </c>
      <c r="U47" s="184"/>
      <c r="X47" s="146">
        <v>1</v>
      </c>
      <c r="Y47" s="146">
        <f t="shared" si="10"/>
        <v>147</v>
      </c>
      <c r="Z47" s="146">
        <f t="shared" si="11"/>
        <v>5</v>
      </c>
      <c r="AA47" s="146">
        <f t="shared" si="12"/>
        <v>3</v>
      </c>
      <c r="AB47" s="146">
        <f t="shared" si="13"/>
        <v>1</v>
      </c>
      <c r="AC47" s="146">
        <f t="shared" si="14"/>
        <v>1</v>
      </c>
      <c r="AD47" s="146">
        <f t="shared" si="15"/>
        <v>1</v>
      </c>
      <c r="AE47" s="146">
        <f t="shared" si="16"/>
        <v>0</v>
      </c>
      <c r="AF47" s="146">
        <f t="shared" si="21"/>
        <v>1</v>
      </c>
      <c r="AH47" s="146">
        <f t="shared" si="22"/>
        <v>503000</v>
      </c>
    </row>
    <row r="48" spans="1:45" ht="20.100000000000001" customHeight="1" x14ac:dyDescent="0.25">
      <c r="J48" s="88"/>
    </row>
    <row r="49" spans="1:120" ht="20.100000000000001" customHeight="1" x14ac:dyDescent="0.25">
      <c r="J49" s="88"/>
    </row>
    <row r="50" spans="1:120" ht="20.100000000000001" customHeight="1" x14ac:dyDescent="0.25">
      <c r="A50" s="16" t="s">
        <v>62</v>
      </c>
      <c r="B50" s="91">
        <f t="shared" ref="B50:J50" si="23">AVERAGE(B12:B47)</f>
        <v>120.60833333333332</v>
      </c>
      <c r="C50" s="91">
        <f t="shared" si="23"/>
        <v>4.0916666666666668</v>
      </c>
      <c r="D50" s="91">
        <f t="shared" si="23"/>
        <v>2.1666666666666665</v>
      </c>
      <c r="E50" s="91">
        <f t="shared" si="23"/>
        <v>0.55555555555555558</v>
      </c>
      <c r="F50" s="91">
        <f t="shared" si="23"/>
        <v>1.7777777777777777</v>
      </c>
      <c r="G50" s="91">
        <f t="shared" si="23"/>
        <v>0.41666666666666669</v>
      </c>
      <c r="H50" s="91">
        <f t="shared" si="23"/>
        <v>0.25</v>
      </c>
      <c r="I50" s="91">
        <f t="shared" si="23"/>
        <v>1.4444444444444444</v>
      </c>
      <c r="J50" s="91">
        <f t="shared" si="23"/>
        <v>371555.55555555556</v>
      </c>
      <c r="M50" s="198" t="s">
        <v>176</v>
      </c>
      <c r="N50" s="198"/>
      <c r="O50" s="198"/>
      <c r="P50" s="198"/>
      <c r="Q50" s="198"/>
      <c r="X50" s="146" cm="1">
        <f t="array" ref="X50:AF85">MMULT(X12:AF47,_xlfn.ANCHORARRAY(AK37))</f>
        <v>0.15552163224674637</v>
      </c>
      <c r="Y50" s="146">
        <v>3.9840331478734298E-4</v>
      </c>
      <c r="Z50" s="146">
        <v>-9.3991065628446328E-3</v>
      </c>
      <c r="AA50" s="146">
        <v>-3.496539066113853E-3</v>
      </c>
      <c r="AB50" s="146">
        <v>-9.0002152416433584E-2</v>
      </c>
      <c r="AC50" s="146">
        <v>5.685816030861085E-2</v>
      </c>
      <c r="AD50" s="146">
        <v>-0.14318306788351742</v>
      </c>
      <c r="AE50" s="146">
        <v>-0.15108784452860607</v>
      </c>
      <c r="AF50" s="146">
        <v>-5.7744812728968337E-2</v>
      </c>
      <c r="AK50" s="146" cm="1">
        <f t="array" ref="AK50:AK58">MMULT(_xlfn.ANCHORARRAY(AK13),AH12:AH47)</f>
        <v>13376000</v>
      </c>
      <c r="CG50" s="146" cm="1">
        <f t="array" ref="CG50:DP85">MMULT(_xlfn.ANCHORARRAY(X50),_xlfn.ANCHORARRAY(AK13))</f>
        <v>0.22012710694084583</v>
      </c>
      <c r="CH50" s="146">
        <v>0.15037330100327648</v>
      </c>
      <c r="CI50" s="146">
        <v>0.15778039099218441</v>
      </c>
      <c r="CJ50" s="146">
        <v>6.8883602729330057E-2</v>
      </c>
      <c r="CK50" s="146">
        <v>1.8580276906680876E-2</v>
      </c>
      <c r="CL50" s="146">
        <v>2.961283706015358E-2</v>
      </c>
      <c r="CM50" s="146">
        <v>9.1475284502355869E-3</v>
      </c>
      <c r="CN50" s="146">
        <v>5.1634953023621533E-3</v>
      </c>
      <c r="CO50" s="146">
        <v>8.6600343684760106E-3</v>
      </c>
      <c r="CP50" s="146">
        <v>0.11626992927382751</v>
      </c>
      <c r="CQ50" s="146">
        <v>7.8755349855851975E-2</v>
      </c>
      <c r="CR50" s="146">
        <v>0.13664614711677325</v>
      </c>
      <c r="CS50" s="146">
        <v>7.3185113528354218E-2</v>
      </c>
      <c r="CT50" s="146">
        <v>5.9860910843077014E-2</v>
      </c>
      <c r="CU50" s="146">
        <v>2.3754525120685266E-3</v>
      </c>
      <c r="CV50" s="146">
        <v>8.0439823099631713E-2</v>
      </c>
      <c r="CW50" s="146">
        <v>8.3464476625878803E-2</v>
      </c>
      <c r="CX50" s="146">
        <v>1.2824773291762626E-2</v>
      </c>
      <c r="CY50" s="146">
        <v>-4.4033387016848252E-2</v>
      </c>
      <c r="CZ50" s="146">
        <v>-3.9761858153693624E-2</v>
      </c>
      <c r="DA50" s="146">
        <v>-9.0261398861995107E-2</v>
      </c>
      <c r="DB50" s="146">
        <v>4.1177281282230221E-2</v>
      </c>
      <c r="DC50" s="146">
        <v>2.0825036589501023E-2</v>
      </c>
      <c r="DD50" s="146">
        <v>3.4517488848034156E-2</v>
      </c>
      <c r="DE50" s="146">
        <v>2.9301045275767101E-2</v>
      </c>
      <c r="DF50" s="146">
        <v>8.625405485320084E-2</v>
      </c>
      <c r="DG50" s="146">
        <v>1.0214886646006255E-2</v>
      </c>
      <c r="DH50" s="146">
        <v>1.0613289960793609E-2</v>
      </c>
      <c r="DI50" s="146">
        <v>-1.0937464623359289E-2</v>
      </c>
      <c r="DJ50" s="146">
        <v>-5.717756016894221E-2</v>
      </c>
      <c r="DK50" s="146">
        <v>3.3415759648720761E-2</v>
      </c>
      <c r="DL50" s="146">
        <v>-0.12677518900013743</v>
      </c>
      <c r="DM50" s="146">
        <v>-6.8810909514136792E-2</v>
      </c>
      <c r="DN50" s="146">
        <v>-2.0319218816060136E-2</v>
      </c>
      <c r="DO50" s="146">
        <v>-4.292230363747257E-2</v>
      </c>
      <c r="DP50" s="146">
        <v>-7.7470103212387453E-2</v>
      </c>
    </row>
    <row r="51" spans="1:120" ht="20.100000000000001" customHeight="1" x14ac:dyDescent="0.25">
      <c r="A51" s="17" t="s">
        <v>63</v>
      </c>
      <c r="B51" s="89">
        <f t="shared" ref="B51:J51" si="24">STDEVA(B12:B47)</f>
        <v>33.949074256261319</v>
      </c>
      <c r="C51" s="89">
        <f t="shared" si="24"/>
        <v>2.6043233286210832</v>
      </c>
      <c r="D51" s="89">
        <f t="shared" si="24"/>
        <v>0.84515425472851657</v>
      </c>
      <c r="E51" s="89">
        <f t="shared" si="24"/>
        <v>0.50395263067896967</v>
      </c>
      <c r="F51" s="89">
        <f t="shared" si="24"/>
        <v>0.79681907288959586</v>
      </c>
      <c r="G51" s="89">
        <f t="shared" si="24"/>
        <v>0.5</v>
      </c>
      <c r="H51" s="89">
        <f t="shared" si="24"/>
        <v>0.43915503282683993</v>
      </c>
      <c r="I51" s="89">
        <f t="shared" si="24"/>
        <v>0.50395263067896956</v>
      </c>
      <c r="J51" s="89">
        <f t="shared" si="24"/>
        <v>105166.65534676563</v>
      </c>
      <c r="M51" s="199" t="s">
        <v>177</v>
      </c>
      <c r="N51" s="199"/>
      <c r="O51" s="199"/>
      <c r="P51" s="87" t="s">
        <v>178</v>
      </c>
      <c r="Q51" s="87" t="s">
        <v>179</v>
      </c>
      <c r="X51" s="146">
        <v>0.11906789339888607</v>
      </c>
      <c r="Y51" s="146">
        <v>-4.542194066202177E-4</v>
      </c>
      <c r="Z51" s="146">
        <v>1.0118687504347496E-2</v>
      </c>
      <c r="AA51" s="146">
        <v>3.9966847872493327E-2</v>
      </c>
      <c r="AB51" s="146">
        <v>-7.297416624262644E-2</v>
      </c>
      <c r="AC51" s="146">
        <v>-1.3696798609001554E-3</v>
      </c>
      <c r="AD51" s="146">
        <v>-0.13117587235393469</v>
      </c>
      <c r="AE51" s="146">
        <v>-0.11564225337259247</v>
      </c>
      <c r="AF51" s="146">
        <v>-2.6280856203614505E-2</v>
      </c>
      <c r="AK51" s="146">
        <v>1658792400</v>
      </c>
      <c r="CG51" s="146">
        <v>0.15037330100327645</v>
      </c>
      <c r="CH51" s="146">
        <v>0.20182851624101741</v>
      </c>
      <c r="CI51" s="146">
        <v>0.19398092576977102</v>
      </c>
      <c r="CJ51" s="146">
        <v>9.1085126429528845E-2</v>
      </c>
      <c r="CK51" s="146">
        <v>1.3020751892724558E-2</v>
      </c>
      <c r="CL51" s="146">
        <v>1.0397648212341903E-3</v>
      </c>
      <c r="CM51" s="146">
        <v>5.9755468923859134E-2</v>
      </c>
      <c r="CN51" s="146">
        <v>6.4297662990061316E-2</v>
      </c>
      <c r="CO51" s="146">
        <v>2.4330815117567989E-2</v>
      </c>
      <c r="CP51" s="146">
        <v>0.12917568720526901</v>
      </c>
      <c r="CQ51" s="146">
        <v>3.653086971595576E-2</v>
      </c>
      <c r="CR51" s="146">
        <v>3.4581109889732661E-2</v>
      </c>
      <c r="CS51" s="146">
        <v>3.6726173645100349E-2</v>
      </c>
      <c r="CT51" s="146">
        <v>7.980210049836782E-2</v>
      </c>
      <c r="CU51" s="146">
        <v>0.10535936187190167</v>
      </c>
      <c r="CV51" s="146">
        <v>-1.3449520887995281E-2</v>
      </c>
      <c r="CW51" s="146">
        <v>-1.6300697886419302E-2</v>
      </c>
      <c r="CX51" s="146">
        <v>1.8408295165073252E-4</v>
      </c>
      <c r="CY51" s="146">
        <v>1.553762812550874E-3</v>
      </c>
      <c r="CZ51" s="146">
        <v>-1.0685845268091229E-2</v>
      </c>
      <c r="DA51" s="146">
        <v>-5.1351612023570664E-2</v>
      </c>
      <c r="DB51" s="146">
        <v>2.0411271318264035E-2</v>
      </c>
      <c r="DC51" s="146">
        <v>9.1088057274906736E-2</v>
      </c>
      <c r="DD51" s="146">
        <v>4.0094083084825455E-2</v>
      </c>
      <c r="DE51" s="146">
        <v>-3.567809927428485E-2</v>
      </c>
      <c r="DF51" s="146">
        <v>-2.6800132067917093E-2</v>
      </c>
      <c r="DG51" s="146">
        <v>6.7801466888658707E-2</v>
      </c>
      <c r="DH51" s="146">
        <v>6.7347247482038491E-2</v>
      </c>
      <c r="DI51" s="146">
        <v>-2.7574327775547205E-2</v>
      </c>
      <c r="DJ51" s="146">
        <v>-2.3831396427844528E-2</v>
      </c>
      <c r="DK51" s="146">
        <v>-7.2766355246032685E-2</v>
      </c>
      <c r="DL51" s="146">
        <v>-4.3717479536328097E-2</v>
      </c>
      <c r="DM51" s="146">
        <v>-8.2328690830000259E-2</v>
      </c>
      <c r="DN51" s="146">
        <v>-7.4159763151875863E-2</v>
      </c>
      <c r="DO51" s="146">
        <v>-2.2714734556216531E-2</v>
      </c>
      <c r="DP51" s="146">
        <v>-9.0089528961442567E-3</v>
      </c>
    </row>
    <row r="52" spans="1:120" ht="20.100000000000001" customHeight="1" x14ac:dyDescent="0.25">
      <c r="A52" s="17" t="s">
        <v>134</v>
      </c>
      <c r="B52" s="96">
        <f>B51/B50</f>
        <v>0.2814819948007572</v>
      </c>
      <c r="C52" s="96">
        <f t="shared" ref="C52:J52" si="25">C51/C50</f>
        <v>0.63649449986665985</v>
      </c>
      <c r="D52" s="96">
        <f t="shared" si="25"/>
        <v>0.39007119449008459</v>
      </c>
      <c r="E52" s="96">
        <f t="shared" si="25"/>
        <v>0.90711473522214536</v>
      </c>
      <c r="F52" s="96">
        <f t="shared" si="25"/>
        <v>0.44821072850039767</v>
      </c>
      <c r="G52" s="96">
        <f t="shared" si="25"/>
        <v>1.2</v>
      </c>
      <c r="H52" s="96">
        <f t="shared" si="25"/>
        <v>1.7566201313073597</v>
      </c>
      <c r="I52" s="96">
        <f t="shared" si="25"/>
        <v>0.34889028277774814</v>
      </c>
      <c r="J52" s="96">
        <f t="shared" si="25"/>
        <v>0.28304422790696493</v>
      </c>
      <c r="M52" s="168" t="s">
        <v>353</v>
      </c>
      <c r="N52" s="168"/>
      <c r="O52" s="168"/>
      <c r="P52" s="170">
        <f>F105</f>
        <v>1.6941181894187246E-67</v>
      </c>
      <c r="Q52" s="166" t="str">
        <f>IF(P52&lt;=0.05,"Aprovado","Revisar os elementos da amostra")</f>
        <v>Aprovado</v>
      </c>
      <c r="X52" s="146">
        <v>0.14647173257910712</v>
      </c>
      <c r="Y52" s="146">
        <v>-2.7741074267823983E-4</v>
      </c>
      <c r="Z52" s="146">
        <v>2.0321063416837556E-3</v>
      </c>
      <c r="AA52" s="146">
        <v>3.5082519911464494E-2</v>
      </c>
      <c r="AB52" s="146">
        <v>-7.3481247220396839E-2</v>
      </c>
      <c r="AC52" s="146">
        <v>9.1409147556159587E-4</v>
      </c>
      <c r="AD52" s="146">
        <v>-0.12675711126718539</v>
      </c>
      <c r="AE52" s="146">
        <v>-0.10066247105598372</v>
      </c>
      <c r="AF52" s="146">
        <v>-3.6265701691419849E-2</v>
      </c>
      <c r="AK52" s="146">
        <v>57343100</v>
      </c>
      <c r="CG52" s="146">
        <v>0.15778039099218433</v>
      </c>
      <c r="CH52" s="146">
        <v>0.193980925769771</v>
      </c>
      <c r="CI52" s="146">
        <v>0.19333587314147843</v>
      </c>
      <c r="CJ52" s="146">
        <v>8.3115961991832132E-2</v>
      </c>
      <c r="CK52" s="146">
        <v>1.2341982510287619E-2</v>
      </c>
      <c r="CL52" s="146">
        <v>9.1724921236230883E-3</v>
      </c>
      <c r="CM52" s="146">
        <v>5.1557922487657892E-2</v>
      </c>
      <c r="CN52" s="146">
        <v>5.4332029914440277E-2</v>
      </c>
      <c r="CO52" s="146">
        <v>1.9249510002975784E-2</v>
      </c>
      <c r="CP52" s="146">
        <v>0.12659434299288622</v>
      </c>
      <c r="CQ52" s="146">
        <v>4.6915478671370192E-2</v>
      </c>
      <c r="CR52" s="146">
        <v>5.1623089401491074E-2</v>
      </c>
      <c r="CS52" s="146">
        <v>4.6397452552969815E-2</v>
      </c>
      <c r="CT52" s="146">
        <v>8.577785472640817E-2</v>
      </c>
      <c r="CU52" s="146">
        <v>6.2923393590833626E-2</v>
      </c>
      <c r="CV52" s="146">
        <v>-7.3798486603199598E-3</v>
      </c>
      <c r="CW52" s="146">
        <v>-4.9733831191518807E-3</v>
      </c>
      <c r="CX52" s="146">
        <v>-8.0385008356906318E-4</v>
      </c>
      <c r="CY52" s="146">
        <v>-1.717941559130659E-3</v>
      </c>
      <c r="CZ52" s="146">
        <v>-1.5619723074683095E-2</v>
      </c>
      <c r="DA52" s="146">
        <v>-4.4584117437947129E-2</v>
      </c>
      <c r="DB52" s="146">
        <v>-3.7952640715273323E-3</v>
      </c>
      <c r="DC52" s="146">
        <v>9.0377672478885757E-2</v>
      </c>
      <c r="DD52" s="146">
        <v>5.2708224740381032E-2</v>
      </c>
      <c r="DE52" s="146">
        <v>-3.7932940593312064E-2</v>
      </c>
      <c r="DF52" s="146">
        <v>-3.5946498440451446E-3</v>
      </c>
      <c r="DG52" s="146">
        <v>6.9630280043753684E-2</v>
      </c>
      <c r="DH52" s="146">
        <v>6.9352869301075426E-2</v>
      </c>
      <c r="DI52" s="146">
        <v>-5.6100122515273937E-2</v>
      </c>
      <c r="DJ52" s="146">
        <v>5.5087973309280447E-3</v>
      </c>
      <c r="DK52" s="146">
        <v>-4.6370594579925539E-2</v>
      </c>
      <c r="DL52" s="146">
        <v>-4.7606758920375497E-2</v>
      </c>
      <c r="DM52" s="146">
        <v>-8.0110722900208958E-2</v>
      </c>
      <c r="DN52" s="146">
        <v>-7.3371005828404307E-2</v>
      </c>
      <c r="DO52" s="146">
        <v>-4.422609772214342E-2</v>
      </c>
      <c r="DP52" s="146">
        <v>-1.4489523855222369E-2</v>
      </c>
    </row>
    <row r="53" spans="1:120" ht="20.100000000000001" customHeight="1" x14ac:dyDescent="0.25">
      <c r="B53" s="88"/>
      <c r="C53" s="88"/>
      <c r="D53" s="88"/>
      <c r="E53" s="88"/>
      <c r="F53" s="88"/>
      <c r="G53" s="88"/>
      <c r="H53" s="88"/>
      <c r="I53" s="88"/>
      <c r="J53" s="88"/>
      <c r="M53" s="169"/>
      <c r="N53" s="169"/>
      <c r="O53" s="169"/>
      <c r="P53" s="171"/>
      <c r="Q53" s="167"/>
      <c r="X53" s="146">
        <v>-0.30167197787206568</v>
      </c>
      <c r="Y53" s="146">
        <v>2.7165843247539613E-4</v>
      </c>
      <c r="Z53" s="146">
        <v>6.6108722753195903E-3</v>
      </c>
      <c r="AA53" s="146">
        <v>7.3380754190691594E-2</v>
      </c>
      <c r="AB53" s="146">
        <v>4.3786950961147569E-2</v>
      </c>
      <c r="AC53" s="146">
        <v>5.7790102765812867E-2</v>
      </c>
      <c r="AD53" s="146">
        <v>-0.12774299011197426</v>
      </c>
      <c r="AE53" s="146">
        <v>-0.19076692902682837</v>
      </c>
      <c r="AF53" s="146">
        <v>5.8498822290134811E-2</v>
      </c>
      <c r="AK53" s="146">
        <v>29421000</v>
      </c>
      <c r="CG53" s="146">
        <v>6.8883602729330418E-2</v>
      </c>
      <c r="CH53" s="146">
        <v>9.1085126429528734E-2</v>
      </c>
      <c r="CI53" s="146">
        <v>8.311596199183216E-2</v>
      </c>
      <c r="CJ53" s="146">
        <v>0.24455013017130439</v>
      </c>
      <c r="CK53" s="146">
        <v>3.9699694748385361E-2</v>
      </c>
      <c r="CL53" s="146">
        <v>3.4202622046214937E-2</v>
      </c>
      <c r="CM53" s="146">
        <v>0.10903273829519358</v>
      </c>
      <c r="CN53" s="146">
        <v>0.10631615397043961</v>
      </c>
      <c r="CO53" s="146">
        <v>3.293539977974802E-2</v>
      </c>
      <c r="CP53" s="146">
        <v>0.17898818863680926</v>
      </c>
      <c r="CQ53" s="146">
        <v>-1.714201110364949E-2</v>
      </c>
      <c r="CR53" s="146">
        <v>2.8332392304860454E-2</v>
      </c>
      <c r="CS53" s="146">
        <v>8.6621854685853705E-2</v>
      </c>
      <c r="CT53" s="146">
        <v>-2.2431228574555484E-2</v>
      </c>
      <c r="CU53" s="146">
        <v>-5.0160846358228844E-2</v>
      </c>
      <c r="CV53" s="146">
        <v>6.0417780430533197E-2</v>
      </c>
      <c r="CW53" s="146">
        <v>4.9460373235607258E-2</v>
      </c>
      <c r="CX53" s="146">
        <v>-4.7071000121153839E-3</v>
      </c>
      <c r="CY53" s="146">
        <v>-6.2497202777928251E-2</v>
      </c>
      <c r="CZ53" s="146">
        <v>0.12778329121815743</v>
      </c>
      <c r="DA53" s="146">
        <v>-2.7475647588002083E-2</v>
      </c>
      <c r="DB53" s="146">
        <v>-8.0893595324975892E-2</v>
      </c>
      <c r="DC53" s="146">
        <v>4.8404203104688071E-2</v>
      </c>
      <c r="DD53" s="146">
        <v>-3.104410649637232E-2</v>
      </c>
      <c r="DE53" s="146">
        <v>5.3316265140804509E-2</v>
      </c>
      <c r="DF53" s="146">
        <v>-0.1412959397409336</v>
      </c>
      <c r="DG53" s="146">
        <v>-4.7615270877371468E-2</v>
      </c>
      <c r="DH53" s="146">
        <v>-4.7343612444896072E-2</v>
      </c>
      <c r="DI53" s="146">
        <v>-1.0826551090468733E-2</v>
      </c>
      <c r="DJ53" s="146">
        <v>-5.9065234185201626E-2</v>
      </c>
      <c r="DK53" s="146">
        <v>-9.7761903248360066E-2</v>
      </c>
      <c r="DL53" s="146">
        <v>6.2005280050746625E-2</v>
      </c>
      <c r="DM53" s="146">
        <v>4.4784678031015518E-2</v>
      </c>
      <c r="DN53" s="146">
        <v>9.6869953714845053E-2</v>
      </c>
      <c r="DO53" s="146">
        <v>2.9663237551543681E-2</v>
      </c>
      <c r="DP53" s="146">
        <v>2.3791321555611256E-2</v>
      </c>
    </row>
    <row r="54" spans="1:120" ht="20.100000000000001" customHeight="1" x14ac:dyDescent="0.25">
      <c r="A54" s="16" t="s">
        <v>86</v>
      </c>
      <c r="B54" s="91">
        <f t="shared" ref="B54:J54" si="26">MIN(B12:B47)</f>
        <v>81</v>
      </c>
      <c r="C54" s="91">
        <f t="shared" si="26"/>
        <v>2</v>
      </c>
      <c r="D54" s="91">
        <f t="shared" si="26"/>
        <v>1</v>
      </c>
      <c r="E54" s="91">
        <f t="shared" si="26"/>
        <v>0</v>
      </c>
      <c r="F54" s="91">
        <f t="shared" si="26"/>
        <v>1</v>
      </c>
      <c r="G54" s="91">
        <f t="shared" si="26"/>
        <v>0</v>
      </c>
      <c r="H54" s="91">
        <f t="shared" si="26"/>
        <v>0</v>
      </c>
      <c r="I54" s="91">
        <f t="shared" si="26"/>
        <v>1</v>
      </c>
      <c r="J54" s="91">
        <f t="shared" si="26"/>
        <v>192000</v>
      </c>
      <c r="M54" s="168" t="s">
        <v>400</v>
      </c>
      <c r="N54" s="168"/>
      <c r="O54" s="168"/>
      <c r="P54" s="170">
        <f>F112</f>
        <v>2.9614949710175016E-24</v>
      </c>
      <c r="Q54" s="166" t="str">
        <f>IF(P54&lt;=0.3,"Aprovado","Revisar os elementos da amostra")</f>
        <v>Aprovado</v>
      </c>
      <c r="X54" s="146">
        <v>3.4193904356093041E-2</v>
      </c>
      <c r="Y54" s="146">
        <v>1.1780101609893303E-3</v>
      </c>
      <c r="Z54" s="146">
        <v>-5.2112814225097701E-3</v>
      </c>
      <c r="AA54" s="146">
        <v>-5.3517886339281638E-2</v>
      </c>
      <c r="AB54" s="146">
        <v>-9.1768531025378519E-3</v>
      </c>
      <c r="AC54" s="146">
        <v>-5.316964274783488E-2</v>
      </c>
      <c r="AD54" s="146">
        <v>-5.819228164269756E-2</v>
      </c>
      <c r="AE54" s="146">
        <v>-3.3647082556651775E-2</v>
      </c>
      <c r="AF54" s="146">
        <v>8.3814157283523899E-2</v>
      </c>
      <c r="AK54" s="146">
        <v>7333000</v>
      </c>
      <c r="CG54" s="146">
        <v>1.8580276906680918E-2</v>
      </c>
      <c r="CH54" s="146">
        <v>1.3020751892724405E-2</v>
      </c>
      <c r="CI54" s="146">
        <v>1.2341982510287522E-2</v>
      </c>
      <c r="CJ54" s="146">
        <v>3.9699694748385334E-2</v>
      </c>
      <c r="CK54" s="146">
        <v>0.19860929899769525</v>
      </c>
      <c r="CL54" s="146">
        <v>0.20865042208026124</v>
      </c>
      <c r="CM54" s="146">
        <v>0.12753906125967257</v>
      </c>
      <c r="CN54" s="146">
        <v>0.11575895964977925</v>
      </c>
      <c r="CO54" s="146">
        <v>0.1692768459890609</v>
      </c>
      <c r="CP54" s="146">
        <v>-7.4742726720861158E-2</v>
      </c>
      <c r="CQ54" s="146">
        <v>0.12198100369620625</v>
      </c>
      <c r="CR54" s="146">
        <v>4.9284428990105184E-2</v>
      </c>
      <c r="CS54" s="146">
        <v>9.858998368446642E-3</v>
      </c>
      <c r="CT54" s="146">
        <v>-3.3450232821451736E-2</v>
      </c>
      <c r="CU54" s="146">
        <v>-8.9578812080389064E-3</v>
      </c>
      <c r="CV54" s="146">
        <v>3.9906215705549919E-3</v>
      </c>
      <c r="CW54" s="146">
        <v>-9.6462595827645214E-3</v>
      </c>
      <c r="CX54" s="146">
        <v>2.5353989971677982E-2</v>
      </c>
      <c r="CY54" s="146">
        <v>7.8523632719512862E-2</v>
      </c>
      <c r="CZ54" s="146">
        <v>-4.4581481630238229E-2</v>
      </c>
      <c r="DA54" s="146">
        <v>2.5408203862324619E-2</v>
      </c>
      <c r="DB54" s="146">
        <v>3.3292629990747571E-2</v>
      </c>
      <c r="DC54" s="146">
        <v>-4.8034979166713593E-2</v>
      </c>
      <c r="DD54" s="146">
        <v>1.3050208917056494E-2</v>
      </c>
      <c r="DE54" s="146">
        <v>3.8570280088264103E-2</v>
      </c>
      <c r="DF54" s="146">
        <v>8.5150715768707724E-3</v>
      </c>
      <c r="DG54" s="146">
        <v>-5.8808410903292668E-2</v>
      </c>
      <c r="DH54" s="146">
        <v>-5.7630400742303356E-2</v>
      </c>
      <c r="DI54" s="146">
        <v>3.0511925881432533E-2</v>
      </c>
      <c r="DJ54" s="146">
        <v>2.4205755035159524E-2</v>
      </c>
      <c r="DK54" s="146">
        <v>-4.1565567575901935E-2</v>
      </c>
      <c r="DL54" s="146">
        <v>4.7635167624405284E-2</v>
      </c>
      <c r="DM54" s="146">
        <v>4.0915350249916077E-2</v>
      </c>
      <c r="DN54" s="146">
        <v>-3.6992505878694792E-2</v>
      </c>
      <c r="DO54" s="146">
        <v>-2.4190828028562122E-2</v>
      </c>
      <c r="DP54" s="146">
        <v>-1.5973288318415574E-2</v>
      </c>
    </row>
    <row r="55" spans="1:120" ht="20.100000000000001" customHeight="1" x14ac:dyDescent="0.25">
      <c r="A55" s="17" t="s">
        <v>87</v>
      </c>
      <c r="B55" s="89">
        <f t="shared" ref="B55:J55" si="27">MAX(B12:B47)</f>
        <v>235</v>
      </c>
      <c r="C55" s="89">
        <f t="shared" si="27"/>
        <v>12</v>
      </c>
      <c r="D55" s="89">
        <f t="shared" si="27"/>
        <v>4</v>
      </c>
      <c r="E55" s="89">
        <f t="shared" si="27"/>
        <v>1</v>
      </c>
      <c r="F55" s="89">
        <f t="shared" si="27"/>
        <v>3</v>
      </c>
      <c r="G55" s="89">
        <f t="shared" si="27"/>
        <v>1</v>
      </c>
      <c r="H55" s="89">
        <f t="shared" si="27"/>
        <v>1</v>
      </c>
      <c r="I55" s="89">
        <f t="shared" si="27"/>
        <v>2</v>
      </c>
      <c r="J55" s="89">
        <f t="shared" si="27"/>
        <v>503000</v>
      </c>
      <c r="M55" s="169"/>
      <c r="N55" s="169"/>
      <c r="O55" s="169"/>
      <c r="P55" s="171"/>
      <c r="Q55" s="167"/>
      <c r="X55" s="146">
        <v>1.6152627908495032E-2</v>
      </c>
      <c r="Y55" s="146">
        <v>1.954832896304179E-3</v>
      </c>
      <c r="Z55" s="146">
        <v>-1.7906891783909869E-2</v>
      </c>
      <c r="AA55" s="146">
        <v>-6.242143222499693E-2</v>
      </c>
      <c r="AB55" s="146">
        <v>-1.3491416688838936E-2</v>
      </c>
      <c r="AC55" s="146">
        <v>-5.1755251769987118E-2</v>
      </c>
      <c r="AD55" s="146">
        <v>-6.024905495130304E-2</v>
      </c>
      <c r="AE55" s="146">
        <v>-2.9207041702043749E-2</v>
      </c>
      <c r="AF55" s="146">
        <v>8.0502633899896897E-2</v>
      </c>
      <c r="AK55" s="146">
        <v>24763000</v>
      </c>
      <c r="CG55" s="146">
        <v>2.9612837060153899E-2</v>
      </c>
      <c r="CH55" s="146">
        <v>1.039764821234232E-3</v>
      </c>
      <c r="CI55" s="146">
        <v>9.1724921236232132E-3</v>
      </c>
      <c r="CJ55" s="146">
        <v>3.4202622046214937E-2</v>
      </c>
      <c r="CK55" s="146">
        <v>0.2086504220802613</v>
      </c>
      <c r="CL55" s="146">
        <v>0.23457212873901828</v>
      </c>
      <c r="CM55" s="146">
        <v>0.11710197970033212</v>
      </c>
      <c r="CN55" s="146">
        <v>9.7553650737290332E-2</v>
      </c>
      <c r="CO55" s="146">
        <v>0.15997508296228724</v>
      </c>
      <c r="CP55" s="146">
        <v>-9.7125667157590606E-2</v>
      </c>
      <c r="CQ55" s="146">
        <v>0.14007226884781993</v>
      </c>
      <c r="CR55" s="146">
        <v>6.5172418039354918E-2</v>
      </c>
      <c r="CS55" s="146">
        <v>3.6792333812801198E-2</v>
      </c>
      <c r="CT55" s="146">
        <v>-2.500817211771228E-2</v>
      </c>
      <c r="CU55" s="146">
        <v>-7.2788750363390636E-2</v>
      </c>
      <c r="CV55" s="146">
        <v>1.9614326098106594E-2</v>
      </c>
      <c r="CW55" s="146">
        <v>6.2438915411496543E-3</v>
      </c>
      <c r="CX55" s="146">
        <v>1.8589089667880893E-2</v>
      </c>
      <c r="CY55" s="146">
        <v>7.0344341437868024E-2</v>
      </c>
      <c r="CZ55" s="146">
        <v>-6.1070293134289688E-2</v>
      </c>
      <c r="DA55" s="146">
        <v>1.072685857634692E-2</v>
      </c>
      <c r="DB55" s="146">
        <v>8.4016781714683075E-3</v>
      </c>
      <c r="DC55" s="146">
        <v>-3.7572907813986034E-2</v>
      </c>
      <c r="DD55" s="146">
        <v>4.6665081987529118E-2</v>
      </c>
      <c r="DE55" s="146">
        <v>7.2071888233847303E-2</v>
      </c>
      <c r="DF55" s="146">
        <v>3.2098610051020042E-2</v>
      </c>
      <c r="DG55" s="146">
        <v>-7.2579724687025809E-2</v>
      </c>
      <c r="DH55" s="146">
        <v>-7.0624891790721622E-2</v>
      </c>
      <c r="DI55" s="146">
        <v>4.5341621512516306E-3</v>
      </c>
      <c r="DJ55" s="146">
        <v>6.6483907161425951E-2</v>
      </c>
      <c r="DK55" s="146">
        <v>-3.1741934320281634E-2</v>
      </c>
      <c r="DL55" s="146">
        <v>4.7211980724244956E-2</v>
      </c>
      <c r="DM55" s="146">
        <v>4.6149163801429721E-2</v>
      </c>
      <c r="DN55" s="146">
        <v>-4.6657578790945148E-2</v>
      </c>
      <c r="DO55" s="146">
        <v>-4.9604278958457704E-2</v>
      </c>
      <c r="DP55" s="146">
        <v>-1.8278781439562963E-2</v>
      </c>
    </row>
    <row r="56" spans="1:120" ht="20.100000000000001" customHeight="1" x14ac:dyDescent="0.25">
      <c r="A56" s="17" t="s">
        <v>64</v>
      </c>
      <c r="B56" s="89">
        <f>B55-B54</f>
        <v>154</v>
      </c>
      <c r="C56" s="89">
        <f t="shared" ref="C56:J56" si="28">C55-C54</f>
        <v>10</v>
      </c>
      <c r="D56" s="89">
        <f t="shared" si="28"/>
        <v>3</v>
      </c>
      <c r="E56" s="89">
        <f t="shared" si="28"/>
        <v>1</v>
      </c>
      <c r="F56" s="89">
        <f t="shared" si="28"/>
        <v>2</v>
      </c>
      <c r="G56" s="89">
        <f t="shared" si="28"/>
        <v>1</v>
      </c>
      <c r="H56" s="89">
        <f t="shared" si="28"/>
        <v>1</v>
      </c>
      <c r="I56" s="89">
        <f t="shared" si="28"/>
        <v>1</v>
      </c>
      <c r="J56" s="89">
        <f t="shared" si="28"/>
        <v>311000</v>
      </c>
      <c r="M56" s="168" t="s">
        <v>401</v>
      </c>
      <c r="N56" s="168"/>
      <c r="O56" s="168"/>
      <c r="P56" s="170">
        <f>F113</f>
        <v>9.2434170995576032E-17</v>
      </c>
      <c r="Q56" s="166" t="str">
        <f>IF(P56&lt;=0.3,"Aprovado","Revisar os elementos da amostra")</f>
        <v>Aprovado</v>
      </c>
      <c r="X56" s="146">
        <v>-1.2860047938292984E-2</v>
      </c>
      <c r="Y56" s="146">
        <v>-2.461027607845417E-4</v>
      </c>
      <c r="Z56" s="146">
        <v>9.4280602401239123E-3</v>
      </c>
      <c r="AA56" s="146">
        <v>7.6480901019611806E-3</v>
      </c>
      <c r="AB56" s="146">
        <v>1.9675020329386089E-2</v>
      </c>
      <c r="AC56" s="146">
        <v>-3.3531790131538279E-2</v>
      </c>
      <c r="AD56" s="146">
        <v>-6.6222810526628734E-2</v>
      </c>
      <c r="AE56" s="146">
        <v>-5.3460205363542325E-2</v>
      </c>
      <c r="AF56" s="146">
        <v>7.2562099413610831E-2</v>
      </c>
      <c r="AK56" s="146">
        <v>6786000</v>
      </c>
      <c r="CG56" s="146">
        <v>9.1475284502357951E-3</v>
      </c>
      <c r="CH56" s="146">
        <v>5.9755468923859169E-2</v>
      </c>
      <c r="CI56" s="146">
        <v>5.1557922487657962E-2</v>
      </c>
      <c r="CJ56" s="146">
        <v>0.1090327382951939</v>
      </c>
      <c r="CK56" s="146">
        <v>0.12753906125967282</v>
      </c>
      <c r="CL56" s="146">
        <v>0.11710197970033229</v>
      </c>
      <c r="CM56" s="146">
        <v>0.13885408249732367</v>
      </c>
      <c r="CN56" s="146">
        <v>0.14131511010516909</v>
      </c>
      <c r="CO56" s="146">
        <v>0.1336670200032079</v>
      </c>
      <c r="CP56" s="146">
        <v>4.2869310661981158E-2</v>
      </c>
      <c r="CQ56" s="146">
        <v>5.3475735005276276E-2</v>
      </c>
      <c r="CR56" s="146">
        <v>1.568404261008946E-2</v>
      </c>
      <c r="CS56" s="146">
        <v>7.1915847554676615E-4</v>
      </c>
      <c r="CT56" s="146">
        <v>-2.4824158690442022E-2</v>
      </c>
      <c r="CU56" s="146">
        <v>2.9465241012504313E-2</v>
      </c>
      <c r="CV56" s="146">
        <v>-2.0752103162950342E-2</v>
      </c>
      <c r="CW56" s="146">
        <v>-2.6242519230521566E-2</v>
      </c>
      <c r="CX56" s="146">
        <v>1.9424461509770563E-2</v>
      </c>
      <c r="CY56" s="146">
        <v>5.2956251641308849E-2</v>
      </c>
      <c r="CZ56" s="146">
        <v>3.8189732911731167E-2</v>
      </c>
      <c r="DA56" s="146">
        <v>5.5061422892442105E-2</v>
      </c>
      <c r="DB56" s="146">
        <v>-1.8737429451345933E-2</v>
      </c>
      <c r="DC56" s="146">
        <v>-9.4016702145436754E-3</v>
      </c>
      <c r="DD56" s="146">
        <v>-2.6970026078197845E-2</v>
      </c>
      <c r="DE56" s="146">
        <v>-3.2363930372782956E-2</v>
      </c>
      <c r="DF56" s="146">
        <v>-7.1936507571417146E-2</v>
      </c>
      <c r="DG56" s="146">
        <v>-1.195775767034081E-2</v>
      </c>
      <c r="DH56" s="146">
        <v>-1.2203860431125355E-2</v>
      </c>
      <c r="DI56" s="146">
        <v>-2.1298320837752627E-3</v>
      </c>
      <c r="DJ56" s="146">
        <v>-1.9916387395729207E-3</v>
      </c>
      <c r="DK56" s="146">
        <v>-6.2125995405651752E-2</v>
      </c>
      <c r="DL56" s="146">
        <v>7.3634587531473492E-2</v>
      </c>
      <c r="DM56" s="146">
        <v>3.3931323862681273E-2</v>
      </c>
      <c r="DN56" s="146">
        <v>5.567691707618394E-3</v>
      </c>
      <c r="DO56" s="146">
        <v>-8.4237926012258046E-4</v>
      </c>
      <c r="DP56" s="146">
        <v>1.3529936817712397E-2</v>
      </c>
    </row>
    <row r="57" spans="1:120" ht="20.100000000000001" customHeight="1" x14ac:dyDescent="0.25">
      <c r="M57" s="169"/>
      <c r="N57" s="169"/>
      <c r="O57" s="169"/>
      <c r="P57" s="171"/>
      <c r="Q57" s="167"/>
      <c r="X57" s="146">
        <v>3.7079639564804867E-2</v>
      </c>
      <c r="Y57" s="146">
        <v>-9.0545888317231072E-4</v>
      </c>
      <c r="Z57" s="146">
        <v>1.4492927491482562E-2</v>
      </c>
      <c r="AA57" s="146">
        <v>1.2064813096122168E-2</v>
      </c>
      <c r="AB57" s="146">
        <v>2.3859067151947272E-2</v>
      </c>
      <c r="AC57" s="146">
        <v>-3.2576427100094361E-2</v>
      </c>
      <c r="AD57" s="146">
        <v>-5.9106838663601516E-2</v>
      </c>
      <c r="AE57" s="146">
        <v>-4.1878071888816183E-2</v>
      </c>
      <c r="AF57" s="146">
        <v>6.5228778420008238E-2</v>
      </c>
      <c r="AK57" s="146">
        <v>3809000</v>
      </c>
      <c r="CG57" s="146">
        <v>5.1634953023622226E-3</v>
      </c>
      <c r="CH57" s="146">
        <v>6.4297662990061316E-2</v>
      </c>
      <c r="CI57" s="146">
        <v>5.4332029914440312E-2</v>
      </c>
      <c r="CJ57" s="146">
        <v>0.10631615397043991</v>
      </c>
      <c r="CK57" s="146">
        <v>0.11575895964977946</v>
      </c>
      <c r="CL57" s="146">
        <v>9.7553650737290443E-2</v>
      </c>
      <c r="CM57" s="146">
        <v>0.14131511010516906</v>
      </c>
      <c r="CN57" s="146">
        <v>0.15036969893689217</v>
      </c>
      <c r="CO57" s="146">
        <v>0.13830488584077</v>
      </c>
      <c r="CP57" s="146">
        <v>6.4629306512911738E-2</v>
      </c>
      <c r="CQ57" s="146">
        <v>4.5006882042420135E-2</v>
      </c>
      <c r="CR57" s="146">
        <v>1.6952163997461731E-2</v>
      </c>
      <c r="CS57" s="146">
        <v>-1.8250134421689324E-2</v>
      </c>
      <c r="CT57" s="146">
        <v>-2.7534385586814342E-2</v>
      </c>
      <c r="CU57" s="146">
        <v>5.2976121094135097E-2</v>
      </c>
      <c r="CV57" s="146">
        <v>-3.1251039756220844E-2</v>
      </c>
      <c r="CW57" s="146">
        <v>-3.1256625116946407E-2</v>
      </c>
      <c r="CX57" s="146">
        <v>2.5772777189525906E-2</v>
      </c>
      <c r="CY57" s="146">
        <v>5.8349204289620274E-2</v>
      </c>
      <c r="CZ57" s="146">
        <v>5.0887462249599086E-2</v>
      </c>
      <c r="DA57" s="146">
        <v>7.8631576597498559E-2</v>
      </c>
      <c r="DB57" s="146">
        <v>-1.7985323484875443E-2</v>
      </c>
      <c r="DC57" s="146">
        <v>-2.1679094553827397E-2</v>
      </c>
      <c r="DD57" s="146">
        <v>-5.0047752907776744E-2</v>
      </c>
      <c r="DE57" s="146">
        <v>-7.1656731982244509E-2</v>
      </c>
      <c r="DF57" s="146">
        <v>-7.2351954000293206E-2</v>
      </c>
      <c r="DG57" s="146">
        <v>5.1852389657342027E-3</v>
      </c>
      <c r="DH57" s="146">
        <v>4.2797800825618917E-3</v>
      </c>
      <c r="DI57" s="146">
        <v>-4.9298661601988591E-3</v>
      </c>
      <c r="DJ57" s="146">
        <v>-1.620917540714821E-2</v>
      </c>
      <c r="DK57" s="146">
        <v>-4.3914866383138546E-2</v>
      </c>
      <c r="DL57" s="146">
        <v>6.9825694692037338E-2</v>
      </c>
      <c r="DM57" s="146">
        <v>3.0617207794854662E-2</v>
      </c>
      <c r="DN57" s="146">
        <v>1.7055417241378823E-2</v>
      </c>
      <c r="DO57" s="146">
        <v>3.4456292717114229E-3</v>
      </c>
      <c r="DP57" s="146">
        <v>1.004084029251414E-2</v>
      </c>
    </row>
    <row r="58" spans="1:120" ht="20.100000000000001" customHeight="1" x14ac:dyDescent="0.25">
      <c r="M58" s="168" t="s">
        <v>402</v>
      </c>
      <c r="N58" s="168"/>
      <c r="O58" s="168"/>
      <c r="P58" s="170">
        <f>F114</f>
        <v>5.3816174005511844E-19</v>
      </c>
      <c r="Q58" s="166" t="str">
        <f>IF(P58&lt;=0.3,"Aprovado","Revisar os elementos da amostra")</f>
        <v>Aprovado</v>
      </c>
      <c r="X58" s="146">
        <v>0.15854372623880686</v>
      </c>
      <c r="Y58" s="146">
        <v>-4.6378658375621534E-4</v>
      </c>
      <c r="Z58" s="146">
        <v>7.4002380333732746E-3</v>
      </c>
      <c r="AA58" s="146">
        <v>-4.252024608382076E-2</v>
      </c>
      <c r="AB58" s="146">
        <v>1.2414234856395201E-3</v>
      </c>
      <c r="AC58" s="146">
        <v>-5.079078879953948E-2</v>
      </c>
      <c r="AD58" s="146">
        <v>-4.0473511703759749E-2</v>
      </c>
      <c r="AE58" s="146">
        <v>-4.8075702045837039E-3</v>
      </c>
      <c r="AF58" s="146">
        <v>6.5554188009453451E-2</v>
      </c>
      <c r="AK58" s="146">
        <v>19154000</v>
      </c>
      <c r="CG58" s="146">
        <v>8.660034368475969E-3</v>
      </c>
      <c r="CH58" s="146">
        <v>2.4330815117567975E-2</v>
      </c>
      <c r="CI58" s="146">
        <v>1.924951000297577E-2</v>
      </c>
      <c r="CJ58" s="146">
        <v>3.2935399779748187E-2</v>
      </c>
      <c r="CK58" s="146">
        <v>0.16927684598906101</v>
      </c>
      <c r="CL58" s="146">
        <v>0.15997508296228724</v>
      </c>
      <c r="CM58" s="146">
        <v>0.13366702000320788</v>
      </c>
      <c r="CN58" s="146">
        <v>0.13830488584077003</v>
      </c>
      <c r="CO58" s="146">
        <v>0.18082513192459077</v>
      </c>
      <c r="CP58" s="146">
        <v>-2.0560337052043659E-2</v>
      </c>
      <c r="CQ58" s="146">
        <v>0.10089355981869465</v>
      </c>
      <c r="CR58" s="146">
        <v>5.2442051244662419E-2</v>
      </c>
      <c r="CS58" s="146">
        <v>-3.7374540945670942E-2</v>
      </c>
      <c r="CT58" s="146">
        <v>-4.0198697793418572E-2</v>
      </c>
      <c r="CU58" s="146">
        <v>4.958421019522205E-2</v>
      </c>
      <c r="CV58" s="146">
        <v>-2.2151730546688175E-2</v>
      </c>
      <c r="CW58" s="146">
        <v>-2.2131383239962027E-2</v>
      </c>
      <c r="CX58" s="146">
        <v>4.1161296014269128E-2</v>
      </c>
      <c r="CY58" s="146">
        <v>9.1952084813808607E-2</v>
      </c>
      <c r="CZ58" s="146">
        <v>-1.2964135578946823E-2</v>
      </c>
      <c r="DA58" s="146">
        <v>8.4097886587915477E-2</v>
      </c>
      <c r="DB58" s="146">
        <v>3.516537384725936E-2</v>
      </c>
      <c r="DC58" s="146">
        <v>-7.8605765771529806E-2</v>
      </c>
      <c r="DD58" s="146">
        <v>-4.441333088859474E-2</v>
      </c>
      <c r="DE58" s="146">
        <v>-5.9268795919294986E-2</v>
      </c>
      <c r="DF58" s="146">
        <v>7.4806099689696398E-3</v>
      </c>
      <c r="DG58" s="146">
        <v>-1.6122349279465598E-2</v>
      </c>
      <c r="DH58" s="146">
        <v>-1.6586135863221829E-2</v>
      </c>
      <c r="DI58" s="146">
        <v>2.3539841031138008E-2</v>
      </c>
      <c r="DJ58" s="146">
        <v>-1.1195911267102746E-2</v>
      </c>
      <c r="DK58" s="146">
        <v>3.7801436901562721E-3</v>
      </c>
      <c r="DL58" s="146">
        <v>3.8151024454209551E-2</v>
      </c>
      <c r="DM58" s="146">
        <v>3.2663201241028117E-2</v>
      </c>
      <c r="DN58" s="146">
        <v>-8.3880692996308459E-3</v>
      </c>
      <c r="DO58" s="146">
        <v>-1.3513686784295154E-2</v>
      </c>
      <c r="DP58" s="146">
        <v>-2.466113866615896E-2</v>
      </c>
    </row>
    <row r="59" spans="1:120" ht="20.100000000000001" customHeight="1" x14ac:dyDescent="0.25">
      <c r="A59" s="195" t="s">
        <v>357</v>
      </c>
      <c r="B59" s="195"/>
      <c r="C59" s="195"/>
      <c r="D59" s="195"/>
      <c r="E59" s="195"/>
      <c r="F59" s="195"/>
      <c r="G59" s="195"/>
      <c r="H59" s="195"/>
      <c r="I59" s="195"/>
      <c r="J59" s="195"/>
      <c r="K59" s="195"/>
      <c r="M59" s="169"/>
      <c r="N59" s="169"/>
      <c r="O59" s="169"/>
      <c r="P59" s="171"/>
      <c r="Q59" s="167"/>
      <c r="X59" s="146">
        <v>9.2172967633542602E-2</v>
      </c>
      <c r="Y59" s="146">
        <v>-2.1759995850930691E-3</v>
      </c>
      <c r="Z59" s="146">
        <v>1.3461342137848109E-2</v>
      </c>
      <c r="AA59" s="146">
        <v>8.5189643564955328E-2</v>
      </c>
      <c r="AB59" s="146">
        <v>9.6325468883682555E-2</v>
      </c>
      <c r="AC59" s="146">
        <v>8.574522777136187E-2</v>
      </c>
      <c r="AD59" s="146">
        <v>-8.8205452298749612E-2</v>
      </c>
      <c r="AE59" s="146">
        <v>-0.15684310459654732</v>
      </c>
      <c r="AF59" s="146">
        <v>-0.11879685308565618</v>
      </c>
      <c r="CG59" s="146">
        <v>0.11626992927382754</v>
      </c>
      <c r="CH59" s="146">
        <v>0.12917568720526909</v>
      </c>
      <c r="CI59" s="146">
        <v>0.12659434299288633</v>
      </c>
      <c r="CJ59" s="146">
        <v>0.17898818863680921</v>
      </c>
      <c r="CK59" s="146">
        <v>-7.4742726720860936E-2</v>
      </c>
      <c r="CL59" s="146">
        <v>-9.7125667157590606E-2</v>
      </c>
      <c r="CM59" s="146">
        <v>4.2869310661981186E-2</v>
      </c>
      <c r="CN59" s="146">
        <v>6.4629306512911877E-2</v>
      </c>
      <c r="CO59" s="146">
        <v>-2.0560337052043492E-2</v>
      </c>
      <c r="CP59" s="146">
        <v>0.35436103093488519</v>
      </c>
      <c r="CQ59" s="146">
        <v>3.0780528895727549E-2</v>
      </c>
      <c r="CR59" s="146">
        <v>0.14876040581619576</v>
      </c>
      <c r="CS59" s="146">
        <v>-7.2893796263398758E-2</v>
      </c>
      <c r="CT59" s="146">
        <v>-1.1462428244436607E-2</v>
      </c>
      <c r="CU59" s="146">
        <v>-1.7341077411274886E-2</v>
      </c>
      <c r="CV59" s="146">
        <v>-2.8923143775240134E-2</v>
      </c>
      <c r="CW59" s="146">
        <v>-7.5684925515991375E-3</v>
      </c>
      <c r="CX59" s="146">
        <v>-5.5916382749089111E-2</v>
      </c>
      <c r="CY59" s="146">
        <v>-0.14166161052045101</v>
      </c>
      <c r="CZ59" s="146">
        <v>0.1108770006512963</v>
      </c>
      <c r="DA59" s="146">
        <v>5.9428443005604681E-5</v>
      </c>
      <c r="DB59" s="146">
        <v>-6.9925095921790706E-2</v>
      </c>
      <c r="DC59" s="146">
        <v>3.2591896312472834E-2</v>
      </c>
      <c r="DD59" s="146">
        <v>-7.0411088560516741E-2</v>
      </c>
      <c r="DE59" s="146">
        <v>-4.9734373977220303E-2</v>
      </c>
      <c r="DF59" s="146">
        <v>-5.1002512461887875E-2</v>
      </c>
      <c r="DG59" s="146">
        <v>6.2324886130160517E-2</v>
      </c>
      <c r="DH59" s="146">
        <v>6.0148886545067448E-2</v>
      </c>
      <c r="DI59" s="146">
        <v>-9.676007310001622E-3</v>
      </c>
      <c r="DJ59" s="146">
        <v>-3.8776617431735466E-2</v>
      </c>
      <c r="DK59" s="146">
        <v>8.8947871543765378E-2</v>
      </c>
      <c r="DL59" s="146">
        <v>-1.8898486869325992E-2</v>
      </c>
      <c r="DM59" s="146">
        <v>-5.2869051523610211E-3</v>
      </c>
      <c r="DN59" s="146">
        <v>0.12615431390595533</v>
      </c>
      <c r="DO59" s="146">
        <v>9.8128674388999082E-2</v>
      </c>
      <c r="DP59" s="146">
        <v>7.0245061279606613E-2</v>
      </c>
    </row>
    <row r="60" spans="1:120" ht="20.100000000000001" customHeight="1" x14ac:dyDescent="0.25">
      <c r="M60" s="168" t="s">
        <v>403</v>
      </c>
      <c r="N60" s="168"/>
      <c r="O60" s="168"/>
      <c r="P60" s="170">
        <f>F115</f>
        <v>1.1981223009794627E-55</v>
      </c>
      <c r="Q60" s="166" t="str">
        <f>IF(P60&lt;=0.3,"Aprovado","Revisar os elementos da amostra")</f>
        <v>Aprovado</v>
      </c>
      <c r="X60" s="146">
        <v>0.26773245297675702</v>
      </c>
      <c r="Y60" s="146">
        <v>8.4688529628560534E-4</v>
      </c>
      <c r="Z60" s="146">
        <v>-1.4619035436842509E-2</v>
      </c>
      <c r="AA60" s="146">
        <v>-5.5886677776274651E-2</v>
      </c>
      <c r="AB60" s="146">
        <v>2.9930874519575698E-2</v>
      </c>
      <c r="AC60" s="146">
        <v>-2.8281233073220932E-2</v>
      </c>
      <c r="AD60" s="146">
        <v>-4.149701350979032E-2</v>
      </c>
      <c r="AE60" s="146">
        <v>-3.6901906580241547E-2</v>
      </c>
      <c r="AF60" s="146">
        <v>-6.9941557702802803E-2</v>
      </c>
      <c r="CG60" s="146">
        <v>7.8755349855852114E-2</v>
      </c>
      <c r="CH60" s="146">
        <v>3.6530869715955885E-2</v>
      </c>
      <c r="CI60" s="146">
        <v>4.6915478671370373E-2</v>
      </c>
      <c r="CJ60" s="146">
        <v>-1.7142011103649629E-2</v>
      </c>
      <c r="CK60" s="146">
        <v>0.1219810036962064</v>
      </c>
      <c r="CL60" s="146">
        <v>0.14007226884781993</v>
      </c>
      <c r="CM60" s="146">
        <v>5.3475735005276248E-2</v>
      </c>
      <c r="CN60" s="146">
        <v>4.5006882042420204E-2</v>
      </c>
      <c r="CO60" s="146">
        <v>0.10089355981869486</v>
      </c>
      <c r="CP60" s="146">
        <v>3.0780528895727438E-2</v>
      </c>
      <c r="CQ60" s="146">
        <v>0.19708856170635142</v>
      </c>
      <c r="CR60" s="146">
        <v>0.16564177284797529</v>
      </c>
      <c r="CS60" s="146">
        <v>-8.8765222380678077E-2</v>
      </c>
      <c r="CT60" s="146">
        <v>-1.3781604153977625E-2</v>
      </c>
      <c r="CU60" s="146">
        <v>-5.1608037323119763E-2</v>
      </c>
      <c r="CV60" s="146">
        <v>-5.1648716170820258E-2</v>
      </c>
      <c r="CW60" s="146">
        <v>-5.0579845474547441E-2</v>
      </c>
      <c r="CX60" s="146">
        <v>-4.6233386097310702E-2</v>
      </c>
      <c r="CY60" s="146">
        <v>-1.7952153024089784E-2</v>
      </c>
      <c r="CZ60" s="146">
        <v>-0.10224748337165546</v>
      </c>
      <c r="DA60" s="146">
        <v>-2.2716913499899086E-2</v>
      </c>
      <c r="DB60" s="146">
        <v>4.184686924156239E-2</v>
      </c>
      <c r="DC60" s="146">
        <v>-2.4436753829828087E-2</v>
      </c>
      <c r="DD60" s="146">
        <v>4.7762729975860313E-2</v>
      </c>
      <c r="DE60" s="146">
        <v>6.1649534136610951E-2</v>
      </c>
      <c r="DF60" s="146">
        <v>0.10014208189260848</v>
      </c>
      <c r="DG60" s="146">
        <v>-3.8972730975616182E-3</v>
      </c>
      <c r="DH60" s="146">
        <v>-3.0503878012759916E-3</v>
      </c>
      <c r="DI60" s="146">
        <v>4.0650579047219484E-2</v>
      </c>
      <c r="DJ60" s="146">
        <v>9.0132664491542447E-2</v>
      </c>
      <c r="DK60" s="146">
        <v>8.6686483053955932E-2</v>
      </c>
      <c r="DL60" s="146">
        <v>-2.1042053281077361E-2</v>
      </c>
      <c r="DM60" s="146">
        <v>1.4820796442627238E-3</v>
      </c>
      <c r="DN60" s="146">
        <v>-4.4583744650955909E-2</v>
      </c>
      <c r="DO60" s="146">
        <v>3.051010142170596E-2</v>
      </c>
      <c r="DP60" s="146">
        <v>4.1680451251466161E-2</v>
      </c>
    </row>
    <row r="61" spans="1:120" ht="20.100000000000001" customHeight="1" x14ac:dyDescent="0.25">
      <c r="A61" s="121" t="s">
        <v>368</v>
      </c>
      <c r="B61" s="121" t="s">
        <v>22</v>
      </c>
      <c r="C61" s="194" t="s">
        <v>45</v>
      </c>
      <c r="D61" s="194"/>
      <c r="E61" s="194" t="s">
        <v>93</v>
      </c>
      <c r="F61" s="194"/>
      <c r="M61" s="169"/>
      <c r="N61" s="169"/>
      <c r="O61" s="169"/>
      <c r="P61" s="171"/>
      <c r="Q61" s="167"/>
      <c r="X61" s="146">
        <v>0.2875954489071208</v>
      </c>
      <c r="Y61" s="146">
        <v>-1.268121387372461E-4</v>
      </c>
      <c r="Z61" s="146">
        <v>-1.640791881807218E-2</v>
      </c>
      <c r="AA61" s="146">
        <v>-3.548988724720082E-2</v>
      </c>
      <c r="AB61" s="146">
        <v>4.4307030339454836E-2</v>
      </c>
      <c r="AC61" s="146">
        <v>5.0167231161767481E-2</v>
      </c>
      <c r="AD61" s="146">
        <v>-5.7193995086857623E-2</v>
      </c>
      <c r="AE61" s="146">
        <v>-8.5095519123562766E-2</v>
      </c>
      <c r="AF61" s="146">
        <v>-0.11713089790416725</v>
      </c>
      <c r="AK61" s="146" cm="1">
        <f t="array" ref="AK61:AK69">MMULT(_xlfn.ANCHORARRAY(AK37),_xlfn.ANCHORARRAY(AK50))</f>
        <v>235050.63525333349</v>
      </c>
      <c r="CG61" s="146">
        <v>0.1366461471167732</v>
      </c>
      <c r="CH61" s="146">
        <v>3.4581109889732731E-2</v>
      </c>
      <c r="CI61" s="146">
        <v>5.1623089401491185E-2</v>
      </c>
      <c r="CJ61" s="146">
        <v>2.8332392304859955E-2</v>
      </c>
      <c r="CK61" s="146">
        <v>4.9284428990105156E-2</v>
      </c>
      <c r="CL61" s="146">
        <v>6.5172418039354585E-2</v>
      </c>
      <c r="CM61" s="146">
        <v>1.5684042610089266E-2</v>
      </c>
      <c r="CN61" s="146">
        <v>1.6952163997461744E-2</v>
      </c>
      <c r="CO61" s="146">
        <v>5.2442051244662613E-2</v>
      </c>
      <c r="CP61" s="146">
        <v>0.14876040581619571</v>
      </c>
      <c r="CQ61" s="146">
        <v>0.16564177284797521</v>
      </c>
      <c r="CR61" s="146">
        <v>0.23487997774129704</v>
      </c>
      <c r="CS61" s="146">
        <v>-7.3017391057638381E-2</v>
      </c>
      <c r="CT61" s="146">
        <v>-2.6749958085046169E-2</v>
      </c>
      <c r="CU61" s="146">
        <v>-0.10182718761261522</v>
      </c>
      <c r="CV61" s="146">
        <v>1.109355176140614E-2</v>
      </c>
      <c r="CW61" s="146">
        <v>2.9530464799274292E-2</v>
      </c>
      <c r="CX61" s="146">
        <v>-3.5649751654455719E-2</v>
      </c>
      <c r="CY61" s="146">
        <v>-8.5816982816223186E-2</v>
      </c>
      <c r="CZ61" s="146">
        <v>-4.0806666819189374E-2</v>
      </c>
      <c r="DA61" s="146">
        <v>-1.7595687548121852E-2</v>
      </c>
      <c r="DB61" s="146">
        <v>1.1041604402981769E-2</v>
      </c>
      <c r="DC61" s="146">
        <v>-6.3555694410027258E-2</v>
      </c>
      <c r="DD61" s="146">
        <v>-1.1911512622228781E-2</v>
      </c>
      <c r="DE61" s="146">
        <v>3.1725859243843968E-2</v>
      </c>
      <c r="DF61" s="146">
        <v>0.13249126734382383</v>
      </c>
      <c r="DG61" s="146">
        <v>-4.1759721592567467E-3</v>
      </c>
      <c r="DH61" s="146">
        <v>-4.3027842979940223E-3</v>
      </c>
      <c r="DI61" s="146">
        <v>2.2937663447580858E-2</v>
      </c>
      <c r="DJ61" s="146">
        <v>2.1916409608491061E-2</v>
      </c>
      <c r="DK61" s="146">
        <v>0.18341695882269232</v>
      </c>
      <c r="DL61" s="146">
        <v>-8.0423767469874841E-2</v>
      </c>
      <c r="DM61" s="146">
        <v>5.9942237715169266E-3</v>
      </c>
      <c r="DN61" s="146">
        <v>5.8824509846766626E-2</v>
      </c>
      <c r="DO61" s="146">
        <v>3.6266666313307966E-2</v>
      </c>
      <c r="DP61" s="146">
        <v>5.9417719097967781E-4</v>
      </c>
    </row>
    <row r="62" spans="1:120" ht="20.100000000000001" customHeight="1" x14ac:dyDescent="0.25">
      <c r="A62" s="16" t="str">
        <f>B11</f>
        <v>AREA</v>
      </c>
      <c r="B62" s="119">
        <v>95.3</v>
      </c>
      <c r="C62" s="193" t="str">
        <f>C622</f>
        <v>Não extrapolou</v>
      </c>
      <c r="D62" s="193"/>
      <c r="E62" s="193" t="str">
        <f>C623</f>
        <v>Admissível</v>
      </c>
      <c r="F62" s="193"/>
      <c r="M62" s="168" t="s">
        <v>404</v>
      </c>
      <c r="N62" s="168"/>
      <c r="O62" s="168"/>
      <c r="P62" s="170">
        <f>F116</f>
        <v>7.0596225957724956E-5</v>
      </c>
      <c r="Q62" s="166" t="str">
        <f>IF(P62&lt;=0.3,"Aprovado","Revisar os elementos da amostra")</f>
        <v>Aprovado</v>
      </c>
      <c r="X62" s="146">
        <v>-0.29930847683767581</v>
      </c>
      <c r="Y62" s="146">
        <v>1.8969292897236E-3</v>
      </c>
      <c r="Z62" s="146">
        <v>-1.9155925356487649E-2</v>
      </c>
      <c r="AA62" s="146">
        <v>1.9124406523981431E-2</v>
      </c>
      <c r="AB62" s="146">
        <v>-0.11588315478292108</v>
      </c>
      <c r="AC62" s="146">
        <v>3.6427421050748116E-2</v>
      </c>
      <c r="AD62" s="146">
        <v>-8.565502307165157E-2</v>
      </c>
      <c r="AE62" s="146">
        <v>4.552889156400227E-2</v>
      </c>
      <c r="AF62" s="146">
        <v>0.11019548941643856</v>
      </c>
      <c r="AK62" s="146">
        <v>-92.010307748838386</v>
      </c>
      <c r="CG62" s="146">
        <v>7.3185113528354925E-2</v>
      </c>
      <c r="CH62" s="146">
        <v>3.6726173645100585E-2</v>
      </c>
      <c r="CI62" s="146">
        <v>4.6397452552970231E-2</v>
      </c>
      <c r="CJ62" s="146">
        <v>8.6621854685853844E-2</v>
      </c>
      <c r="CK62" s="146">
        <v>9.8589983684468641E-3</v>
      </c>
      <c r="CL62" s="146">
        <v>3.6792333812801281E-2</v>
      </c>
      <c r="CM62" s="146">
        <v>7.1915847554662737E-4</v>
      </c>
      <c r="CN62" s="146">
        <v>-1.8250134421689296E-2</v>
      </c>
      <c r="CO62" s="146">
        <v>-3.7374540945670776E-2</v>
      </c>
      <c r="CP62" s="146">
        <v>-7.2893796263398342E-2</v>
      </c>
      <c r="CQ62" s="146">
        <v>-8.8765222380677744E-2</v>
      </c>
      <c r="CR62" s="146">
        <v>-7.3017391057637576E-2</v>
      </c>
      <c r="CS62" s="146">
        <v>0.35066721476459967</v>
      </c>
      <c r="CT62" s="146">
        <v>0.16965695488536103</v>
      </c>
      <c r="CU62" s="146">
        <v>3.1672494921530348E-2</v>
      </c>
      <c r="CV62" s="146">
        <v>0.15501922311084959</v>
      </c>
      <c r="CW62" s="146">
        <v>0.14382427983175966</v>
      </c>
      <c r="CX62" s="146">
        <v>6.7374711237564278E-2</v>
      </c>
      <c r="CY62" s="146">
        <v>3.0947290186816162E-2</v>
      </c>
      <c r="CZ62" s="146">
        <v>0.15113253877458852</v>
      </c>
      <c r="DA62" s="146">
        <v>5.801539032389022E-2</v>
      </c>
      <c r="DB62" s="146">
        <v>-6.4961908748089214E-2</v>
      </c>
      <c r="DC62" s="146">
        <v>5.1763516555545203E-2</v>
      </c>
      <c r="DD62" s="146">
        <v>5.5588893967498672E-2</v>
      </c>
      <c r="DE62" s="146">
        <v>0.16143888043670834</v>
      </c>
      <c r="DF62" s="146">
        <v>-2.9510754318302856E-2</v>
      </c>
      <c r="DG62" s="146">
        <v>-6.0123792705640944E-2</v>
      </c>
      <c r="DH62" s="146">
        <v>-5.8226863415917374E-2</v>
      </c>
      <c r="DI62" s="146">
        <v>1.0866455544043557E-2</v>
      </c>
      <c r="DJ62" s="146">
        <v>7.487014485893026E-2</v>
      </c>
      <c r="DK62" s="146">
        <v>-8.3200745096512485E-3</v>
      </c>
      <c r="DL62" s="146">
        <v>-1.4594367249586293E-2</v>
      </c>
      <c r="DM62" s="146">
        <v>-8.672928461161189E-3</v>
      </c>
      <c r="DN62" s="146">
        <v>-1.2081022494608712E-2</v>
      </c>
      <c r="DO62" s="146">
        <v>-0.1425647316505412</v>
      </c>
      <c r="DP62" s="146">
        <v>-0.11378154584618655</v>
      </c>
    </row>
    <row r="63" spans="1:120" ht="20.100000000000001" customHeight="1" x14ac:dyDescent="0.25">
      <c r="A63" s="16" t="str">
        <f>C11</f>
        <v>DISTROD</v>
      </c>
      <c r="B63" s="119">
        <v>7</v>
      </c>
      <c r="C63" s="193" t="str">
        <f>D622</f>
        <v>Não extrapolou</v>
      </c>
      <c r="D63" s="193"/>
      <c r="E63" s="193" t="str">
        <f>D623</f>
        <v>Admissível</v>
      </c>
      <c r="F63" s="193"/>
      <c r="M63" s="169"/>
      <c r="N63" s="169"/>
      <c r="O63" s="169"/>
      <c r="P63" s="171"/>
      <c r="Q63" s="167"/>
      <c r="X63" s="146">
        <v>7.3943274108966783E-2</v>
      </c>
      <c r="Y63" s="146">
        <v>2.7102268963722633E-4</v>
      </c>
      <c r="Z63" s="146">
        <v>-7.3308676762265353E-3</v>
      </c>
      <c r="AA63" s="146">
        <v>1.2664312206604137E-2</v>
      </c>
      <c r="AB63" s="146">
        <v>-7.6941061363549973E-2</v>
      </c>
      <c r="AC63" s="146">
        <v>-1.460774512491321E-2</v>
      </c>
      <c r="AD63" s="146">
        <v>-3.0678736227930284E-2</v>
      </c>
      <c r="AE63" s="146">
        <v>0.12488971386383081</v>
      </c>
      <c r="AF63" s="146">
        <v>-1.8015390260686798E-2</v>
      </c>
      <c r="AK63" s="146">
        <v>-599.70202685965342</v>
      </c>
      <c r="CG63" s="146">
        <v>5.9860910843077125E-2</v>
      </c>
      <c r="CH63" s="146">
        <v>7.9802100498367945E-2</v>
      </c>
      <c r="CI63" s="146">
        <v>8.5777854726408337E-2</v>
      </c>
      <c r="CJ63" s="146">
        <v>-2.2431228574555498E-2</v>
      </c>
      <c r="CK63" s="146">
        <v>-3.3450232821451528E-2</v>
      </c>
      <c r="CL63" s="146">
        <v>-2.5008172117712363E-2</v>
      </c>
      <c r="CM63" s="146">
        <v>-2.4824158690442064E-2</v>
      </c>
      <c r="CN63" s="146">
        <v>-2.7534385586814328E-2</v>
      </c>
      <c r="CO63" s="146">
        <v>-4.0198697793418461E-2</v>
      </c>
      <c r="CP63" s="146">
        <v>-1.1462428244436593E-2</v>
      </c>
      <c r="CQ63" s="146">
        <v>-1.3781604153977653E-2</v>
      </c>
      <c r="CR63" s="146">
        <v>-2.6749958085046072E-2</v>
      </c>
      <c r="CS63" s="146">
        <v>0.16965695488536073</v>
      </c>
      <c r="CT63" s="146">
        <v>0.1913948488436801</v>
      </c>
      <c r="CU63" s="146">
        <v>0.13096883665454431</v>
      </c>
      <c r="CV63" s="146">
        <v>-4.5971118444368408E-4</v>
      </c>
      <c r="CW63" s="146">
        <v>2.5347934575872255E-3</v>
      </c>
      <c r="CX63" s="146">
        <v>6.8304213202644154E-3</v>
      </c>
      <c r="CY63" s="146">
        <v>2.1438166445177625E-2</v>
      </c>
      <c r="CZ63" s="146">
        <v>7.6170254397918524E-2</v>
      </c>
      <c r="DA63" s="146">
        <v>8.1934515083191592E-2</v>
      </c>
      <c r="DB63" s="146">
        <v>-1.5813367994415767E-2</v>
      </c>
      <c r="DC63" s="146">
        <v>7.3441652131442547E-2</v>
      </c>
      <c r="DD63" s="146">
        <v>6.8650252980339388E-2</v>
      </c>
      <c r="DE63" s="146">
        <v>8.3094448365738843E-2</v>
      </c>
      <c r="DF63" s="146">
        <v>2.14095258780342E-2</v>
      </c>
      <c r="DG63" s="146">
        <v>5.2117868912468571E-2</v>
      </c>
      <c r="DH63" s="146">
        <v>5.2388891602105789E-2</v>
      </c>
      <c r="DI63" s="146">
        <v>3.7867648234603257E-2</v>
      </c>
      <c r="DJ63" s="146">
        <v>0.15244032786767925</v>
      </c>
      <c r="DK63" s="146">
        <v>7.647216566728221E-2</v>
      </c>
      <c r="DL63" s="146">
        <v>-3.5520970091563089E-2</v>
      </c>
      <c r="DM63" s="146">
        <v>-6.4419163560903811E-2</v>
      </c>
      <c r="DN63" s="146">
        <v>-8.4718385168198768E-2</v>
      </c>
      <c r="DO63" s="146">
        <v>-7.2759249475135068E-2</v>
      </c>
      <c r="DP63" s="146">
        <v>-2.5120725252761461E-2</v>
      </c>
    </row>
    <row r="64" spans="1:120" ht="20.100000000000001" customHeight="1" x14ac:dyDescent="0.25">
      <c r="A64" s="16" t="str">
        <f>D11</f>
        <v>DISTCONSUM</v>
      </c>
      <c r="B64" s="119">
        <v>3.5</v>
      </c>
      <c r="C64" s="193" t="str">
        <f>E622</f>
        <v>Não extrapolou</v>
      </c>
      <c r="D64" s="193"/>
      <c r="E64" s="193" t="str">
        <f>E623</f>
        <v>Admissível</v>
      </c>
      <c r="F64" s="193"/>
      <c r="M64" s="168" t="s">
        <v>405</v>
      </c>
      <c r="N64" s="168"/>
      <c r="O64" s="168"/>
      <c r="P64" s="170">
        <f>F117</f>
        <v>1.1634168650422892E-69</v>
      </c>
      <c r="Q64" s="166" t="str">
        <f>IF(P64&lt;=0.3,"Aprovado","Revisar os elementos da amostra")</f>
        <v>Aprovado</v>
      </c>
      <c r="X64" s="146">
        <v>0.15412974765931675</v>
      </c>
      <c r="Y64" s="146">
        <v>-2.3510880081630738E-3</v>
      </c>
      <c r="Z64" s="146">
        <v>5.4191408321883384E-2</v>
      </c>
      <c r="AA64" s="146">
        <v>3.3919108989131546E-3</v>
      </c>
      <c r="AB64" s="146">
        <v>-8.4236729034496582E-2</v>
      </c>
      <c r="AC64" s="146">
        <v>-4.5400590139036856E-2</v>
      </c>
      <c r="AD64" s="146">
        <v>-2.1370588739681243E-2</v>
      </c>
      <c r="AE64" s="146">
        <v>9.4604754429753926E-2</v>
      </c>
      <c r="AF64" s="146">
        <v>2.8308519265286908E-2</v>
      </c>
      <c r="AK64" s="146">
        <v>-1665.2230875537907</v>
      </c>
      <c r="CG64" s="146">
        <v>2.3754525120682907E-3</v>
      </c>
      <c r="CH64" s="146">
        <v>0.10535936187190167</v>
      </c>
      <c r="CI64" s="146">
        <v>6.2923393590833682E-2</v>
      </c>
      <c r="CJ64" s="146">
        <v>-5.0160846358228234E-2</v>
      </c>
      <c r="CK64" s="146">
        <v>-8.9578812080383236E-3</v>
      </c>
      <c r="CL64" s="146">
        <v>-7.2788750363390275E-2</v>
      </c>
      <c r="CM64" s="146">
        <v>2.9465241012504653E-2</v>
      </c>
      <c r="CN64" s="146">
        <v>5.2976121094135381E-2</v>
      </c>
      <c r="CO64" s="146">
        <v>4.9584210195222231E-2</v>
      </c>
      <c r="CP64" s="146">
        <v>-1.7341077411275219E-2</v>
      </c>
      <c r="CQ64" s="146">
        <v>-5.1608037323119943E-2</v>
      </c>
      <c r="CR64" s="146">
        <v>-0.10182718761261567</v>
      </c>
      <c r="CS64" s="146">
        <v>3.1672494921530472E-2</v>
      </c>
      <c r="CT64" s="146">
        <v>0.13096883665454417</v>
      </c>
      <c r="CU64" s="146">
        <v>0.47890392147143435</v>
      </c>
      <c r="CV64" s="146">
        <v>-6.1949175191156711E-2</v>
      </c>
      <c r="CW64" s="146">
        <v>-7.8523175382430921E-2</v>
      </c>
      <c r="CX64" s="146">
        <v>4.6930791168283137E-2</v>
      </c>
      <c r="CY64" s="146">
        <v>9.2331381307319993E-2</v>
      </c>
      <c r="CZ64" s="146">
        <v>8.1564166486461795E-2</v>
      </c>
      <c r="DA64" s="146">
        <v>0.10923354940934167</v>
      </c>
      <c r="DB64" s="146">
        <v>0.20166461845376207</v>
      </c>
      <c r="DC64" s="146">
        <v>-1.3716100319878577E-2</v>
      </c>
      <c r="DD64" s="146">
        <v>-7.600159555700127E-2</v>
      </c>
      <c r="DE64" s="146">
        <v>-1.3946633207951586E-3</v>
      </c>
      <c r="DF64" s="146">
        <v>-5.5418663374941821E-2</v>
      </c>
      <c r="DG64" s="146">
        <v>6.7414772940946235E-2</v>
      </c>
      <c r="DH64" s="146">
        <v>6.5063684932783181E-2</v>
      </c>
      <c r="DI64" s="146">
        <v>0.24948008306430178</v>
      </c>
      <c r="DJ64" s="146">
        <v>-7.9645685678641456E-2</v>
      </c>
      <c r="DK64" s="146">
        <v>-7.8270300817825933E-4</v>
      </c>
      <c r="DL64" s="146">
        <v>-5.1992813048666417E-2</v>
      </c>
      <c r="DM64" s="146">
        <v>-8.6678786037638011E-2</v>
      </c>
      <c r="DN64" s="146">
        <v>-8.2706528005250302E-2</v>
      </c>
      <c r="DO64" s="146">
        <v>6.6628391996295208E-2</v>
      </c>
      <c r="DP64" s="146">
        <v>-3.3046803882426493E-2</v>
      </c>
    </row>
    <row r="65" spans="1:120" ht="20.100000000000001" customHeight="1" x14ac:dyDescent="0.25">
      <c r="A65" s="16" t="str">
        <f>E11</f>
        <v>TOPOGRAFIA</v>
      </c>
      <c r="B65" s="95">
        <v>1</v>
      </c>
      <c r="C65" s="193" t="str">
        <f>F622</f>
        <v>Não extrapolou</v>
      </c>
      <c r="D65" s="193"/>
      <c r="E65" s="193" t="str">
        <f>F623</f>
        <v>Admissível</v>
      </c>
      <c r="F65" s="193"/>
      <c r="M65" s="169"/>
      <c r="N65" s="169"/>
      <c r="O65" s="169"/>
      <c r="P65" s="171"/>
      <c r="Q65" s="167"/>
      <c r="X65" s="146">
        <v>-0.19187791700518209</v>
      </c>
      <c r="Y65" s="146">
        <v>1.0498936593270349E-3</v>
      </c>
      <c r="Z65" s="146">
        <v>-1.1319140524310616E-2</v>
      </c>
      <c r="AA65" s="146">
        <v>-9.0993092095328094E-3</v>
      </c>
      <c r="AB65" s="146">
        <v>-7.2966422522836361E-2</v>
      </c>
      <c r="AC65" s="146">
        <v>7.3470894253783892E-2</v>
      </c>
      <c r="AD65" s="146">
        <v>3.1269447619276247E-3</v>
      </c>
      <c r="AE65" s="146">
        <v>-8.7761948241709867E-2</v>
      </c>
      <c r="AF65" s="146">
        <v>6.2043689063270124E-2</v>
      </c>
      <c r="AK65" s="146">
        <v>65082.858778963098</v>
      </c>
      <c r="CG65" s="146">
        <v>8.0439823099632185E-2</v>
      </c>
      <c r="CH65" s="146">
        <v>-1.3449520887995114E-2</v>
      </c>
      <c r="CI65" s="146">
        <v>-7.3798486603196822E-3</v>
      </c>
      <c r="CJ65" s="146">
        <v>6.0417780430533141E-2</v>
      </c>
      <c r="CK65" s="146">
        <v>3.9906215705551307E-3</v>
      </c>
      <c r="CL65" s="146">
        <v>1.9614326098106594E-2</v>
      </c>
      <c r="CM65" s="146">
        <v>-2.075210316295048E-2</v>
      </c>
      <c r="CN65" s="146">
        <v>-3.1251039756220844E-2</v>
      </c>
      <c r="CO65" s="146">
        <v>-2.2151730546688037E-2</v>
      </c>
      <c r="CP65" s="146">
        <v>-2.8923143775239885E-2</v>
      </c>
      <c r="CQ65" s="146">
        <v>-5.1648716170820064E-2</v>
      </c>
      <c r="CR65" s="146">
        <v>1.1093551761406695E-2</v>
      </c>
      <c r="CS65" s="146">
        <v>0.15501922311084948</v>
      </c>
      <c r="CT65" s="146">
        <v>-4.5971118444350367E-4</v>
      </c>
      <c r="CU65" s="146">
        <v>-6.1949175191156655E-2</v>
      </c>
      <c r="CV65" s="146">
        <v>0.23063018143121122</v>
      </c>
      <c r="CW65" s="146">
        <v>0.22515102340628929</v>
      </c>
      <c r="CX65" s="146">
        <v>0.1288121583755974</v>
      </c>
      <c r="CY65" s="146">
        <v>5.5341264121813505E-2</v>
      </c>
      <c r="CZ65" s="146">
        <v>3.5037275646583335E-2</v>
      </c>
      <c r="DA65" s="146">
        <v>-4.8691774722127934E-2</v>
      </c>
      <c r="DB65" s="146">
        <v>6.9896661276291433E-2</v>
      </c>
      <c r="DC65" s="146">
        <v>2.5723542015462203E-2</v>
      </c>
      <c r="DD65" s="146">
        <v>4.8241779067959678E-2</v>
      </c>
      <c r="DE65" s="146">
        <v>5.6504210858885531E-2</v>
      </c>
      <c r="DF65" s="146">
        <v>9.4536174661459929E-2</v>
      </c>
      <c r="DG65" s="146">
        <v>-1.5801734150989427E-2</v>
      </c>
      <c r="DH65" s="146">
        <v>-1.4751840491662394E-2</v>
      </c>
      <c r="DI65" s="146">
        <v>-9.2997542182678833E-3</v>
      </c>
      <c r="DJ65" s="146">
        <v>-0.1126935452088198</v>
      </c>
      <c r="DK65" s="146">
        <v>-1.3466749091502847E-2</v>
      </c>
      <c r="DL65" s="146">
        <v>1.6226611912742717E-3</v>
      </c>
      <c r="DM65" s="146">
        <v>7.7893502698628769E-2</v>
      </c>
      <c r="DN65" s="146">
        <v>0.12931663010654493</v>
      </c>
      <c r="DO65" s="146">
        <v>-8.4992993176713494E-4</v>
      </c>
      <c r="DP65" s="146">
        <v>-5.576207377811418E-2</v>
      </c>
    </row>
    <row r="66" spans="1:120" ht="20.100000000000001" customHeight="1" x14ac:dyDescent="0.25">
      <c r="A66" s="16" t="str">
        <f>F11</f>
        <v>TSOLO</v>
      </c>
      <c r="B66" s="95">
        <v>1</v>
      </c>
      <c r="C66" s="200" t="s">
        <v>407</v>
      </c>
      <c r="D66" s="201"/>
      <c r="E66" s="201"/>
      <c r="F66" s="202"/>
      <c r="M66" s="168" t="s">
        <v>406</v>
      </c>
      <c r="N66" s="168"/>
      <c r="O66" s="168"/>
      <c r="P66" s="170">
        <f>F119</f>
        <v>3.5380647856379153E-44</v>
      </c>
      <c r="Q66" s="166" t="str">
        <f>IF(P66&lt;=0.3,"Aprovado","Revisar os elementos da amostra")</f>
        <v>Aprovado</v>
      </c>
      <c r="X66" s="146">
        <v>-0.10954042157155341</v>
      </c>
      <c r="Y66" s="146">
        <v>5.0141058864246624E-4</v>
      </c>
      <c r="Z66" s="146">
        <v>-1.3834367710479837E-2</v>
      </c>
      <c r="AA66" s="146">
        <v>-9.1252418769845484E-3</v>
      </c>
      <c r="AB66" s="146">
        <v>-6.887105199578944E-2</v>
      </c>
      <c r="AC66" s="146">
        <v>7.680556492483398E-2</v>
      </c>
      <c r="AD66" s="146">
        <v>1.5373274898006883E-2</v>
      </c>
      <c r="AE66" s="146">
        <v>-6.0041819102902357E-2</v>
      </c>
      <c r="AF66" s="146">
        <v>4.3992190482501969E-2</v>
      </c>
      <c r="AK66" s="146">
        <v>-406.67340097972192</v>
      </c>
      <c r="CG66" s="146">
        <v>8.3464476625879191E-2</v>
      </c>
      <c r="CH66" s="146">
        <v>-1.6300697886419163E-2</v>
      </c>
      <c r="CI66" s="146">
        <v>-4.9733831191516586E-3</v>
      </c>
      <c r="CJ66" s="146">
        <v>4.9460373235607175E-2</v>
      </c>
      <c r="CK66" s="146">
        <v>-9.6462595827644104E-3</v>
      </c>
      <c r="CL66" s="146">
        <v>6.2438915411495155E-3</v>
      </c>
      <c r="CM66" s="146">
        <v>-2.6242519230521705E-2</v>
      </c>
      <c r="CN66" s="146">
        <v>-3.1256625116946379E-2</v>
      </c>
      <c r="CO66" s="146">
        <v>-2.2131383239961833E-2</v>
      </c>
      <c r="CP66" s="146">
        <v>-7.5684925515989154E-3</v>
      </c>
      <c r="CQ66" s="146">
        <v>-5.0579845474547358E-2</v>
      </c>
      <c r="CR66" s="146">
        <v>2.953046479927468E-2</v>
      </c>
      <c r="CS66" s="146">
        <v>0.14382427983175938</v>
      </c>
      <c r="CT66" s="146">
        <v>2.5347934575873296E-3</v>
      </c>
      <c r="CU66" s="146">
        <v>-7.8523175382430699E-2</v>
      </c>
      <c r="CV66" s="146">
        <v>0.22515102340628917</v>
      </c>
      <c r="CW66" s="146">
        <v>0.23096282169848953</v>
      </c>
      <c r="CX66" s="146">
        <v>0.1348073725881086</v>
      </c>
      <c r="CY66" s="146">
        <v>5.8001807663274618E-2</v>
      </c>
      <c r="CZ66" s="146">
        <v>4.4070900111646265E-2</v>
      </c>
      <c r="DA66" s="146">
        <v>-1.5997111060942149E-2</v>
      </c>
      <c r="DB66" s="146">
        <v>4.6517442449617641E-2</v>
      </c>
      <c r="DC66" s="146">
        <v>1.1507990446229216E-2</v>
      </c>
      <c r="DD66" s="146">
        <v>3.5470421210978514E-2</v>
      </c>
      <c r="DE66" s="146">
        <v>1.1027287769450632E-2</v>
      </c>
      <c r="DF66" s="146">
        <v>0.11728466581356826</v>
      </c>
      <c r="DG66" s="146">
        <v>4.8843753037881021E-3</v>
      </c>
      <c r="DH66" s="146">
        <v>5.3857858924305502E-3</v>
      </c>
      <c r="DI66" s="146">
        <v>-4.0905586442060493E-2</v>
      </c>
      <c r="DJ66" s="146">
        <v>-9.8992641784380025E-2</v>
      </c>
      <c r="DK66" s="146">
        <v>3.2961253499368924E-2</v>
      </c>
      <c r="DL66" s="146">
        <v>-6.4564003161527994E-3</v>
      </c>
      <c r="DM66" s="146">
        <v>7.6465942953810928E-2</v>
      </c>
      <c r="DN66" s="146">
        <v>0.14274188551715314</v>
      </c>
      <c r="DO66" s="146">
        <v>-1.764448371267649E-2</v>
      </c>
      <c r="DP66" s="146">
        <v>-6.5080650914910304E-2</v>
      </c>
    </row>
    <row r="67" spans="1:120" ht="20.100000000000001" customHeight="1" x14ac:dyDescent="0.25">
      <c r="A67" s="16" t="str">
        <f>G11</f>
        <v>QUANTAGUA</v>
      </c>
      <c r="B67" s="95">
        <v>0</v>
      </c>
      <c r="C67" s="203"/>
      <c r="D67" s="176"/>
      <c r="E67" s="176"/>
      <c r="F67" s="204"/>
      <c r="M67" s="169"/>
      <c r="N67" s="169"/>
      <c r="O67" s="169"/>
      <c r="P67" s="171"/>
      <c r="Q67" s="167"/>
      <c r="X67" s="146">
        <v>3.0403582507996019E-2</v>
      </c>
      <c r="Y67" s="146">
        <v>-6.3483156797554505E-4</v>
      </c>
      <c r="Z67" s="146">
        <v>4.1620908750975034E-3</v>
      </c>
      <c r="AA67" s="146">
        <v>-1.5388518824743203E-2</v>
      </c>
      <c r="AB67" s="146">
        <v>-6.9858257983472768E-2</v>
      </c>
      <c r="AC67" s="146">
        <v>1.4142623904661797E-3</v>
      </c>
      <c r="AD67" s="146">
        <v>5.3841366436761351E-2</v>
      </c>
      <c r="AE67" s="146">
        <v>2.5214620559542451E-2</v>
      </c>
      <c r="AF67" s="146">
        <v>6.771490350433812E-2</v>
      </c>
      <c r="AK67" s="146">
        <v>250042.67797437595</v>
      </c>
      <c r="CG67" s="146">
        <v>1.2824773291762639E-2</v>
      </c>
      <c r="CH67" s="146">
        <v>1.8408295165076027E-4</v>
      </c>
      <c r="CI67" s="146">
        <v>-8.0385008356900767E-4</v>
      </c>
      <c r="CJ67" s="146">
        <v>-4.7071000121152173E-3</v>
      </c>
      <c r="CK67" s="146">
        <v>2.535398997167812E-2</v>
      </c>
      <c r="CL67" s="146">
        <v>1.8589089667880893E-2</v>
      </c>
      <c r="CM67" s="146">
        <v>1.9424461509770535E-2</v>
      </c>
      <c r="CN67" s="146">
        <v>2.5772777189526003E-2</v>
      </c>
      <c r="CO67" s="146">
        <v>4.1161296014269183E-2</v>
      </c>
      <c r="CP67" s="146">
        <v>-5.5916382749089152E-2</v>
      </c>
      <c r="CQ67" s="146">
        <v>-4.6233386097310814E-2</v>
      </c>
      <c r="CR67" s="146">
        <v>-3.5649751654455705E-2</v>
      </c>
      <c r="CS67" s="146">
        <v>6.7374711237564153E-2</v>
      </c>
      <c r="CT67" s="146">
        <v>6.830421320264346E-3</v>
      </c>
      <c r="CU67" s="146">
        <v>4.6930791168283095E-2</v>
      </c>
      <c r="CV67" s="146">
        <v>0.12881215837559731</v>
      </c>
      <c r="CW67" s="146">
        <v>0.13480737258810851</v>
      </c>
      <c r="CX67" s="146">
        <v>0.14453834832047086</v>
      </c>
      <c r="CY67" s="146">
        <v>0.14312408593000467</v>
      </c>
      <c r="CZ67" s="146">
        <v>2.3262817440357422E-2</v>
      </c>
      <c r="DA67" s="146">
        <v>5.4306154843461241E-2</v>
      </c>
      <c r="DB67" s="146">
        <v>7.972944638090379E-2</v>
      </c>
      <c r="DC67" s="146">
        <v>1.1339173140720471E-2</v>
      </c>
      <c r="DD67" s="146">
        <v>2.129593795441509E-2</v>
      </c>
      <c r="DE67" s="146">
        <v>-8.4786002488059592E-2</v>
      </c>
      <c r="DF67" s="146">
        <v>8.3606051789949593E-2</v>
      </c>
      <c r="DG67" s="146">
        <v>6.0020663600923334E-2</v>
      </c>
      <c r="DH67" s="146">
        <v>5.938583203294779E-2</v>
      </c>
      <c r="DI67" s="146">
        <v>-3.2152779886977637E-2</v>
      </c>
      <c r="DJ67" s="146">
        <v>-7.6272504237569705E-2</v>
      </c>
      <c r="DK67" s="146">
        <v>-5.4936093973251138E-3</v>
      </c>
      <c r="DL67" s="146">
        <v>4.0736856786448977E-2</v>
      </c>
      <c r="DM67" s="146">
        <v>6.1348627409511636E-2</v>
      </c>
      <c r="DN67" s="146">
        <v>7.6094352727464259E-2</v>
      </c>
      <c r="DO67" s="146">
        <v>-9.6794213024096742E-3</v>
      </c>
      <c r="DP67" s="146">
        <v>-3.515948573505831E-2</v>
      </c>
    </row>
    <row r="68" spans="1:120" ht="20.100000000000001" customHeight="1" x14ac:dyDescent="0.25">
      <c r="A68" s="16" t="str">
        <f>H11</f>
        <v>LOCAL</v>
      </c>
      <c r="B68" s="95">
        <v>1</v>
      </c>
      <c r="C68" s="203"/>
      <c r="D68" s="176"/>
      <c r="E68" s="176"/>
      <c r="F68" s="204"/>
      <c r="M68" s="168" t="s">
        <v>417</v>
      </c>
      <c r="N68" s="168"/>
      <c r="O68" s="168"/>
      <c r="P68" s="170">
        <f>F124</f>
        <v>0</v>
      </c>
      <c r="Q68" s="166" t="str">
        <f>IF(P68&lt;=0.3,"Aprovado","Revisar os elementos da amostra")</f>
        <v>Aprovado</v>
      </c>
      <c r="X68" s="146">
        <v>0.11784792576280989</v>
      </c>
      <c r="Y68" s="146">
        <v>-5.3929526483114765E-4</v>
      </c>
      <c r="Z68" s="146">
        <v>5.9681806958372741E-3</v>
      </c>
      <c r="AA68" s="146">
        <v>-3.3602880524188264E-2</v>
      </c>
      <c r="AB68" s="146">
        <v>-7.8047019865024408E-2</v>
      </c>
      <c r="AC68" s="146">
        <v>-7.3221849657750165E-2</v>
      </c>
      <c r="AD68" s="146">
        <v>8.5342664081421521E-2</v>
      </c>
      <c r="AE68" s="146">
        <v>0.10691942897903424</v>
      </c>
      <c r="AF68" s="146">
        <v>9.3186084628133048E-2</v>
      </c>
      <c r="AK68" s="146">
        <v>199999.49022545776</v>
      </c>
      <c r="CG68" s="146">
        <v>-4.4033387016848335E-2</v>
      </c>
      <c r="CH68" s="146">
        <v>1.5537628125508324E-3</v>
      </c>
      <c r="CI68" s="146">
        <v>-1.7179415591307007E-3</v>
      </c>
      <c r="CJ68" s="146">
        <v>-6.2497202777927974E-2</v>
      </c>
      <c r="CK68" s="146">
        <v>7.8523632719512987E-2</v>
      </c>
      <c r="CL68" s="146">
        <v>7.034434143786801E-2</v>
      </c>
      <c r="CM68" s="146">
        <v>5.2956251641308849E-2</v>
      </c>
      <c r="CN68" s="146">
        <v>5.8349204289620316E-2</v>
      </c>
      <c r="CO68" s="146">
        <v>9.1952084813808579E-2</v>
      </c>
      <c r="CP68" s="146">
        <v>-0.14166161052045118</v>
      </c>
      <c r="CQ68" s="146">
        <v>-1.7952153024090062E-2</v>
      </c>
      <c r="CR68" s="146">
        <v>-8.5816982816223408E-2</v>
      </c>
      <c r="CS68" s="146">
        <v>3.0947290186816134E-2</v>
      </c>
      <c r="CT68" s="146">
        <v>2.1438166445177445E-2</v>
      </c>
      <c r="CU68" s="146">
        <v>9.2331381307319729E-2</v>
      </c>
      <c r="CV68" s="146">
        <v>5.5341264121813449E-2</v>
      </c>
      <c r="CW68" s="146">
        <v>5.8001807663274535E-2</v>
      </c>
      <c r="CX68" s="146">
        <v>0.14312408593000461</v>
      </c>
      <c r="CY68" s="146">
        <v>0.21634593558775478</v>
      </c>
      <c r="CZ68" s="146">
        <v>-2.2795509978111972E-2</v>
      </c>
      <c r="DA68" s="146">
        <v>9.3664669405397818E-2</v>
      </c>
      <c r="DB68" s="146">
        <v>8.7531545376045738E-2</v>
      </c>
      <c r="DC68" s="146">
        <v>3.0103849982044739E-2</v>
      </c>
      <c r="DD68" s="146">
        <v>5.6659959280733446E-2</v>
      </c>
      <c r="DE68" s="146">
        <v>-0.1199856514894585</v>
      </c>
      <c r="DF68" s="146">
        <v>7.3797634276404497E-2</v>
      </c>
      <c r="DG68" s="146">
        <v>8.9556970435433453E-2</v>
      </c>
      <c r="DH68" s="146">
        <v>8.9017675170602301E-2</v>
      </c>
      <c r="DI68" s="146">
        <v>-4.7445713549343627E-2</v>
      </c>
      <c r="DJ68" s="146">
        <v>-1.4641142638663479E-3</v>
      </c>
      <c r="DK68" s="146">
        <v>-4.6690518063933206E-2</v>
      </c>
      <c r="DL68" s="146">
        <v>9.0135063048101122E-2</v>
      </c>
      <c r="DM68" s="146">
        <v>5.3751865503526092E-2</v>
      </c>
      <c r="DN68" s="146">
        <v>-8.1447835927699608E-3</v>
      </c>
      <c r="DO68" s="146">
        <v>-3.0086535709004214E-2</v>
      </c>
      <c r="DP68" s="146">
        <v>-5.1363370739672398E-3</v>
      </c>
    </row>
    <row r="69" spans="1:120" ht="20.100000000000001" customHeight="1" x14ac:dyDescent="0.25">
      <c r="A69" s="16" t="str">
        <f>I11</f>
        <v>NACESSO</v>
      </c>
      <c r="B69" s="95">
        <v>1</v>
      </c>
      <c r="C69" s="205"/>
      <c r="D69" s="182"/>
      <c r="E69" s="182"/>
      <c r="F69" s="206"/>
      <c r="M69" s="169"/>
      <c r="N69" s="169"/>
      <c r="O69" s="169"/>
      <c r="P69" s="171"/>
      <c r="Q69" s="167"/>
      <c r="X69" s="146">
        <v>-0.20367530020307156</v>
      </c>
      <c r="Y69" s="146">
        <v>-1.2697729337867952E-3</v>
      </c>
      <c r="Z69" s="146">
        <v>1.1282742475525787E-2</v>
      </c>
      <c r="AA69" s="146">
        <v>6.3851597828545811E-2</v>
      </c>
      <c r="AB69" s="146">
        <v>5.3773164697987208E-2</v>
      </c>
      <c r="AC69" s="146">
        <v>4.6058327418469408E-2</v>
      </c>
      <c r="AD69" s="146">
        <v>-7.2120781918558474E-3</v>
      </c>
      <c r="AE69" s="146">
        <v>7.6921124380828612E-2</v>
      </c>
      <c r="AF69" s="146">
        <v>4.9920386845317855E-2</v>
      </c>
      <c r="AK69" s="146">
        <v>-24891.643540021963</v>
      </c>
      <c r="CG69" s="146">
        <v>-3.9761858153693347E-2</v>
      </c>
      <c r="CH69" s="146">
        <v>-1.0685845268091215E-2</v>
      </c>
      <c r="CI69" s="146">
        <v>-1.561972307468304E-2</v>
      </c>
      <c r="CJ69" s="146">
        <v>0.12778329121815751</v>
      </c>
      <c r="CK69" s="146">
        <v>-4.4581481630238035E-2</v>
      </c>
      <c r="CL69" s="146">
        <v>-6.1070293134289716E-2</v>
      </c>
      <c r="CM69" s="146">
        <v>3.8189732911731E-2</v>
      </c>
      <c r="CN69" s="146">
        <v>5.0887462249598947E-2</v>
      </c>
      <c r="CO69" s="146">
        <v>-1.296413557894685E-2</v>
      </c>
      <c r="CP69" s="146">
        <v>0.1108770006512963</v>
      </c>
      <c r="CQ69" s="146">
        <v>-0.10224748337165537</v>
      </c>
      <c r="CR69" s="146">
        <v>-4.0806666819188986E-2</v>
      </c>
      <c r="CS69" s="146">
        <v>0.15113253877458832</v>
      </c>
      <c r="CT69" s="146">
        <v>7.6170254397918483E-2</v>
      </c>
      <c r="CU69" s="146">
        <v>8.1564166486461573E-2</v>
      </c>
      <c r="CV69" s="146">
        <v>3.5037275646583294E-2</v>
      </c>
      <c r="CW69" s="146">
        <v>4.4070900111646244E-2</v>
      </c>
      <c r="CX69" s="146">
        <v>2.3262817440357353E-2</v>
      </c>
      <c r="CY69" s="146">
        <v>-2.2795509978112055E-2</v>
      </c>
      <c r="CZ69" s="146">
        <v>0.25936072569685237</v>
      </c>
      <c r="DA69" s="146">
        <v>0.17767623285025735</v>
      </c>
      <c r="DB69" s="146">
        <v>-9.7729315473772532E-2</v>
      </c>
      <c r="DC69" s="146">
        <v>-8.646561784233453E-3</v>
      </c>
      <c r="DD69" s="146">
        <v>-8.6320447955878621E-2</v>
      </c>
      <c r="DE69" s="146">
        <v>4.5965596473397083E-2</v>
      </c>
      <c r="DF69" s="146">
        <v>-0.11068032024553962</v>
      </c>
      <c r="DG69" s="146">
        <v>-8.8642989948841122E-3</v>
      </c>
      <c r="DH69" s="146">
        <v>-1.013407192867094E-2</v>
      </c>
      <c r="DI69" s="146">
        <v>6.5483370489113776E-2</v>
      </c>
      <c r="DJ69" s="146">
        <v>5.0461360309561595E-2</v>
      </c>
      <c r="DK69" s="146">
        <v>9.2185754521847948E-2</v>
      </c>
      <c r="DL69" s="146">
        <v>6.0545383336177483E-2</v>
      </c>
      <c r="DM69" s="146">
        <v>5.0370750528821839E-2</v>
      </c>
      <c r="DN69" s="146">
        <v>0.12309430955681397</v>
      </c>
      <c r="DO69" s="146">
        <v>8.6127045772346755E-3</v>
      </c>
      <c r="DP69" s="146">
        <v>1.763851634544733E-4</v>
      </c>
    </row>
    <row r="70" spans="1:120" ht="20.100000000000001" customHeight="1" x14ac:dyDescent="0.25">
      <c r="M70" s="168" t="s">
        <v>180</v>
      </c>
      <c r="N70" s="168"/>
      <c r="O70" s="168"/>
      <c r="P70" s="170">
        <f>E671</f>
        <v>1.4894346977009506E-3</v>
      </c>
      <c r="Q70" s="166" t="str">
        <f>IF(P70&lt;=0.5,"Aprovado","Revisar os elementos da amostra")</f>
        <v>Aprovado</v>
      </c>
      <c r="X70" s="146">
        <v>0.20985987059548006</v>
      </c>
      <c r="Y70" s="146">
        <v>-2.3570153705056544E-3</v>
      </c>
      <c r="Z70" s="146">
        <v>5.0175822669047271E-3</v>
      </c>
      <c r="AA70" s="146">
        <v>-5.4663099904168674E-3</v>
      </c>
      <c r="AB70" s="146">
        <v>3.4504737662270593E-2</v>
      </c>
      <c r="AC70" s="146">
        <v>-3.9358514561936758E-2</v>
      </c>
      <c r="AD70" s="146">
        <v>7.3107984175226376E-2</v>
      </c>
      <c r="AE70" s="146">
        <v>0.26040239954194883</v>
      </c>
      <c r="AF70" s="146">
        <v>3.3747323602139556E-2</v>
      </c>
      <c r="CG70" s="146">
        <v>-9.0261398861995468E-2</v>
      </c>
      <c r="CH70" s="146">
        <v>-5.1351612023570845E-2</v>
      </c>
      <c r="CI70" s="146">
        <v>-4.4584117437947268E-2</v>
      </c>
      <c r="CJ70" s="146">
        <v>-2.7475647588002181E-2</v>
      </c>
      <c r="CK70" s="146">
        <v>2.5408203862324556E-2</v>
      </c>
      <c r="CL70" s="146">
        <v>1.072685857634665E-2</v>
      </c>
      <c r="CM70" s="146">
        <v>5.5061422892441939E-2</v>
      </c>
      <c r="CN70" s="146">
        <v>7.8631576597498462E-2</v>
      </c>
      <c r="CO70" s="146">
        <v>8.4097886587915338E-2</v>
      </c>
      <c r="CP70" s="146">
        <v>5.9428443005285492E-5</v>
      </c>
      <c r="CQ70" s="146">
        <v>-2.2716913499899523E-2</v>
      </c>
      <c r="CR70" s="146">
        <v>-1.7595687548122234E-2</v>
      </c>
      <c r="CS70" s="146">
        <v>5.8015390323889637E-2</v>
      </c>
      <c r="CT70" s="146">
        <v>8.1934515083191217E-2</v>
      </c>
      <c r="CU70" s="146">
        <v>0.10923354940934149</v>
      </c>
      <c r="CV70" s="146">
        <v>-4.8691774722128489E-2</v>
      </c>
      <c r="CW70" s="146">
        <v>-1.5997111060942731E-2</v>
      </c>
      <c r="CX70" s="146">
        <v>5.4306154843460963E-2</v>
      </c>
      <c r="CY70" s="146">
        <v>9.3664669405397721E-2</v>
      </c>
      <c r="CZ70" s="146">
        <v>0.17767623285025713</v>
      </c>
      <c r="DA70" s="146">
        <v>0.3067465076890275</v>
      </c>
      <c r="DB70" s="146">
        <v>-8.2933272026666977E-2</v>
      </c>
      <c r="DC70" s="146">
        <v>-8.5061598770504482E-2</v>
      </c>
      <c r="DD70" s="146">
        <v>-8.9326901788003621E-2</v>
      </c>
      <c r="DE70" s="146">
        <v>-9.9234203931491294E-2</v>
      </c>
      <c r="DF70" s="146">
        <v>4.5084513712939644E-3</v>
      </c>
      <c r="DG70" s="146">
        <v>5.4451035812841303E-2</v>
      </c>
      <c r="DH70" s="146">
        <v>5.2094020442335631E-2</v>
      </c>
      <c r="DI70" s="146">
        <v>1.3208452309360297E-2</v>
      </c>
      <c r="DJ70" s="146">
        <v>0.1463107919381299</v>
      </c>
      <c r="DK70" s="146">
        <v>0.2061087643282889</v>
      </c>
      <c r="DL70" s="146">
        <v>5.9063682073598758E-2</v>
      </c>
      <c r="DM70" s="146">
        <v>3.9313569725112782E-2</v>
      </c>
      <c r="DN70" s="146">
        <v>4.9452377943794798E-2</v>
      </c>
      <c r="DO70" s="146">
        <v>-5.8912426621718E-2</v>
      </c>
      <c r="DP70" s="146">
        <v>-2.593087662787838E-2</v>
      </c>
    </row>
    <row r="71" spans="1:120" ht="20.100000000000001" customHeight="1" x14ac:dyDescent="0.25">
      <c r="M71" s="169"/>
      <c r="N71" s="169"/>
      <c r="O71" s="169"/>
      <c r="P71" s="171"/>
      <c r="Q71" s="167"/>
      <c r="X71" s="146">
        <v>0.10662129833924144</v>
      </c>
      <c r="Y71" s="146">
        <v>-7.5210596647052761E-5</v>
      </c>
      <c r="Z71" s="146">
        <v>2.4582588373026626E-2</v>
      </c>
      <c r="AA71" s="146">
        <v>-5.3150697332134886E-2</v>
      </c>
      <c r="AB71" s="146">
        <v>-5.9907155384709677E-2</v>
      </c>
      <c r="AC71" s="146">
        <v>-7.8020989951421357E-3</v>
      </c>
      <c r="AD71" s="146">
        <v>4.6361819442682181E-2</v>
      </c>
      <c r="AE71" s="146">
        <v>-5.7371481336590334E-2</v>
      </c>
      <c r="AF71" s="146">
        <v>-9.0130238903614046E-3</v>
      </c>
      <c r="CG71" s="146">
        <v>4.1177281282230069E-2</v>
      </c>
      <c r="CH71" s="146">
        <v>2.0411271318263959E-2</v>
      </c>
      <c r="CI71" s="146">
        <v>-3.7952640715274086E-3</v>
      </c>
      <c r="CJ71" s="146">
        <v>-8.0893595324975892E-2</v>
      </c>
      <c r="CK71" s="146">
        <v>3.3292629990747766E-2</v>
      </c>
      <c r="CL71" s="146">
        <v>8.4016781714682104E-3</v>
      </c>
      <c r="CM71" s="146">
        <v>-1.8737429451346016E-2</v>
      </c>
      <c r="CN71" s="146">
        <v>-1.7985323484875498E-2</v>
      </c>
      <c r="CO71" s="146">
        <v>3.5165373847259387E-2</v>
      </c>
      <c r="CP71" s="146">
        <v>-6.9925095921791108E-2</v>
      </c>
      <c r="CQ71" s="146">
        <v>4.1846869241562154E-2</v>
      </c>
      <c r="CR71" s="146">
        <v>1.1041604402981513E-2</v>
      </c>
      <c r="CS71" s="146">
        <v>-6.4961908748089409E-2</v>
      </c>
      <c r="CT71" s="146">
        <v>-1.5813367994416024E-2</v>
      </c>
      <c r="CU71" s="146">
        <v>0.20166461845376196</v>
      </c>
      <c r="CV71" s="146">
        <v>6.9896661276291128E-2</v>
      </c>
      <c r="CW71" s="146">
        <v>4.6517442449617336E-2</v>
      </c>
      <c r="CX71" s="146">
        <v>7.9729446380903707E-2</v>
      </c>
      <c r="CY71" s="146">
        <v>8.753154537604585E-2</v>
      </c>
      <c r="CZ71" s="146">
        <v>-9.7729315473772671E-2</v>
      </c>
      <c r="DA71" s="146">
        <v>-8.2933272026666796E-2</v>
      </c>
      <c r="DB71" s="146">
        <v>0.28495127263938363</v>
      </c>
      <c r="DC71" s="146">
        <v>1.038833777298797E-2</v>
      </c>
      <c r="DD71" s="146">
        <v>3.8806025538802157E-2</v>
      </c>
      <c r="DE71" s="146">
        <v>5.4190751223066075E-2</v>
      </c>
      <c r="DF71" s="146">
        <v>0.11678410505384396</v>
      </c>
      <c r="DG71" s="146">
        <v>4.3393871934272375E-2</v>
      </c>
      <c r="DH71" s="146">
        <v>4.3318661337625318E-2</v>
      </c>
      <c r="DI71" s="146">
        <v>0.18402242694351587</v>
      </c>
      <c r="DJ71" s="146">
        <v>-0.14881533422503027</v>
      </c>
      <c r="DK71" s="146">
        <v>-2.9624598152371388E-2</v>
      </c>
      <c r="DL71" s="146">
        <v>-2.7556993450269143E-2</v>
      </c>
      <c r="DM71" s="146">
        <v>1.8242868466605909E-2</v>
      </c>
      <c r="DN71" s="146">
        <v>1.2020192001051894E-2</v>
      </c>
      <c r="DO71" s="146">
        <v>0.14731083154951247</v>
      </c>
      <c r="DP71" s="146">
        <v>2.8665731673322134E-2</v>
      </c>
    </row>
    <row r="72" spans="1:120" ht="20.100000000000001" customHeight="1" x14ac:dyDescent="0.25">
      <c r="A72" s="114" t="s">
        <v>135</v>
      </c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X72" s="146">
        <v>-0.15815664128459023</v>
      </c>
      <c r="Y72" s="146">
        <v>1.227742433928373E-3</v>
      </c>
      <c r="Z72" s="146">
        <v>-5.4283273736210691E-3</v>
      </c>
      <c r="AA72" s="146">
        <v>5.6926671217702243E-2</v>
      </c>
      <c r="AB72" s="146">
        <v>-1.323850821259304E-2</v>
      </c>
      <c r="AC72" s="146">
        <v>-1.876467684132422E-2</v>
      </c>
      <c r="AD72" s="146">
        <v>2.6267011983995517E-2</v>
      </c>
      <c r="AE72" s="146">
        <v>-4.0934600073567411E-2</v>
      </c>
      <c r="AF72" s="146">
        <v>-1.6108996489922311E-2</v>
      </c>
      <c r="CG72" s="146">
        <v>2.0825036589501342E-2</v>
      </c>
      <c r="CH72" s="146">
        <v>9.1088057274906764E-2</v>
      </c>
      <c r="CI72" s="146">
        <v>9.0377672478885951E-2</v>
      </c>
      <c r="CJ72" s="146">
        <v>4.8404203104688251E-2</v>
      </c>
      <c r="CK72" s="146">
        <v>-4.803497916671326E-2</v>
      </c>
      <c r="CL72" s="146">
        <v>-3.7572907813985854E-2</v>
      </c>
      <c r="CM72" s="146">
        <v>-9.4016702145437656E-3</v>
      </c>
      <c r="CN72" s="146">
        <v>-2.1679094553827504E-2</v>
      </c>
      <c r="CO72" s="146">
        <v>-7.8605765771529751E-2</v>
      </c>
      <c r="CP72" s="146">
        <v>3.2591896312472848E-2</v>
      </c>
      <c r="CQ72" s="146">
        <v>-2.4436753829827875E-2</v>
      </c>
      <c r="CR72" s="146">
        <v>-6.3555694410026842E-2</v>
      </c>
      <c r="CS72" s="146">
        <v>5.1763516555545369E-2</v>
      </c>
      <c r="CT72" s="146">
        <v>7.3441652131442658E-2</v>
      </c>
      <c r="CU72" s="146">
        <v>-1.3716100319878903E-2</v>
      </c>
      <c r="CV72" s="146">
        <v>2.5723542015462418E-2</v>
      </c>
      <c r="CW72" s="146">
        <v>1.1507990446229528E-2</v>
      </c>
      <c r="CX72" s="146">
        <v>1.1339173140720568E-2</v>
      </c>
      <c r="CY72" s="146">
        <v>3.0103849982044788E-2</v>
      </c>
      <c r="CZ72" s="146">
        <v>-8.6465617842334183E-3</v>
      </c>
      <c r="DA72" s="146">
        <v>-8.5061598770504246E-2</v>
      </c>
      <c r="DB72" s="146">
        <v>1.0388337772988226E-2</v>
      </c>
      <c r="DC72" s="146">
        <v>0.22707466513552454</v>
      </c>
      <c r="DD72" s="146">
        <v>0.17803180615930014</v>
      </c>
      <c r="DE72" s="146">
        <v>6.8785091461336906E-2</v>
      </c>
      <c r="DF72" s="146">
        <v>-1.5455977175939675E-2</v>
      </c>
      <c r="DG72" s="146">
        <v>0.10313951768966935</v>
      </c>
      <c r="DH72" s="146">
        <v>0.10436726012359772</v>
      </c>
      <c r="DI72" s="146">
        <v>-5.230851680043512E-2</v>
      </c>
      <c r="DJ72" s="146">
        <v>9.3198073791338237E-2</v>
      </c>
      <c r="DK72" s="146">
        <v>-0.12745555626461119</v>
      </c>
      <c r="DL72" s="146">
        <v>0.10694105870322007</v>
      </c>
      <c r="DM72" s="146">
        <v>2.3883256040623357E-2</v>
      </c>
      <c r="DN72" s="146">
        <v>-2.0664011913196688E-2</v>
      </c>
      <c r="DO72" s="146">
        <v>5.9504828151718508E-2</v>
      </c>
      <c r="DP72" s="146">
        <v>0.14411470372803797</v>
      </c>
    </row>
    <row r="73" spans="1:120" ht="20.100000000000001" customHeight="1" x14ac:dyDescent="0.25">
      <c r="X73" s="146">
        <v>-4.424649668253583E-2</v>
      </c>
      <c r="Y73" s="146">
        <v>2.3077726829578865E-3</v>
      </c>
      <c r="Z73" s="146">
        <v>-2.4153005070345158E-2</v>
      </c>
      <c r="AA73" s="146">
        <v>-5.6344220191821932E-3</v>
      </c>
      <c r="AB73" s="146">
        <v>-3.9292065632463992E-2</v>
      </c>
      <c r="AC73" s="146">
        <v>-3.5364021326318336E-2</v>
      </c>
      <c r="AD73" s="146">
        <v>4.4337919726467515E-2</v>
      </c>
      <c r="AE73" s="146">
        <v>3.0081904949655438E-3</v>
      </c>
      <c r="AF73" s="146">
        <v>-2.0635107692760668E-2</v>
      </c>
      <c r="CG73" s="146">
        <v>3.4517488848034475E-2</v>
      </c>
      <c r="CH73" s="146">
        <v>4.0094083084825476E-2</v>
      </c>
      <c r="CI73" s="146">
        <v>5.2708224740381199E-2</v>
      </c>
      <c r="CJ73" s="146">
        <v>-3.1044106496372362E-2</v>
      </c>
      <c r="CK73" s="146">
        <v>1.3050208917056681E-2</v>
      </c>
      <c r="CL73" s="146">
        <v>4.6665081987529194E-2</v>
      </c>
      <c r="CM73" s="146">
        <v>-2.6970026078198039E-2</v>
      </c>
      <c r="CN73" s="146">
        <v>-5.0047752907776882E-2</v>
      </c>
      <c r="CO73" s="146">
        <v>-4.4413330888594699E-2</v>
      </c>
      <c r="CP73" s="146">
        <v>-7.0411088560516755E-2</v>
      </c>
      <c r="CQ73" s="146">
        <v>4.776272997586048E-2</v>
      </c>
      <c r="CR73" s="146">
        <v>-1.1911512622228351E-2</v>
      </c>
      <c r="CS73" s="146">
        <v>5.558889396749854E-2</v>
      </c>
      <c r="CT73" s="146">
        <v>6.8650252980339416E-2</v>
      </c>
      <c r="CU73" s="146">
        <v>-7.6001595557001561E-2</v>
      </c>
      <c r="CV73" s="146">
        <v>4.8241779067959692E-2</v>
      </c>
      <c r="CW73" s="146">
        <v>3.5470421210978723E-2</v>
      </c>
      <c r="CX73" s="146">
        <v>2.1295937954415131E-2</v>
      </c>
      <c r="CY73" s="146">
        <v>5.6659959280733474E-2</v>
      </c>
      <c r="CZ73" s="146">
        <v>-8.632044795587876E-2</v>
      </c>
      <c r="DA73" s="146">
        <v>-8.9326901788003343E-2</v>
      </c>
      <c r="DB73" s="146">
        <v>3.8806025538802372E-2</v>
      </c>
      <c r="DC73" s="146">
        <v>0.17803180615929992</v>
      </c>
      <c r="DD73" s="146">
        <v>0.21243477861474303</v>
      </c>
      <c r="DE73" s="146">
        <v>0.10642314733188257</v>
      </c>
      <c r="DF73" s="146">
        <v>8.7872881517408352E-2</v>
      </c>
      <c r="DG73" s="146">
        <v>7.1660644954311931E-2</v>
      </c>
      <c r="DH73" s="146">
        <v>7.3968417637269829E-2</v>
      </c>
      <c r="DI73" s="146">
        <v>-5.0404580495328324E-2</v>
      </c>
      <c r="DJ73" s="146">
        <v>0.13750380735745915</v>
      </c>
      <c r="DK73" s="146">
        <v>-6.6112575840968427E-2</v>
      </c>
      <c r="DL73" s="146">
        <v>7.4043334068950209E-2</v>
      </c>
      <c r="DM73" s="146">
        <v>3.0467098664066772E-2</v>
      </c>
      <c r="DN73" s="146">
        <v>-5.3360149004367204E-2</v>
      </c>
      <c r="DO73" s="146">
        <v>1.8032542957501341E-2</v>
      </c>
      <c r="DP73" s="146">
        <v>0.10637452137792563</v>
      </c>
    </row>
    <row r="74" spans="1:120" ht="20.100000000000001" customHeight="1" thickBot="1" x14ac:dyDescent="0.3">
      <c r="A74" s="122"/>
      <c r="B74" s="122" t="str">
        <f t="shared" ref="B74:I74" si="29">B11</f>
        <v>AREA</v>
      </c>
      <c r="C74" s="122" t="str">
        <f t="shared" si="29"/>
        <v>DISTROD</v>
      </c>
      <c r="D74" s="122" t="str">
        <f t="shared" si="29"/>
        <v>DISTCONSUM</v>
      </c>
      <c r="E74" s="122" t="str">
        <f t="shared" si="29"/>
        <v>TOPOGRAFIA</v>
      </c>
      <c r="F74" s="122" t="str">
        <f t="shared" si="29"/>
        <v>TSOLO</v>
      </c>
      <c r="G74" s="122" t="str">
        <f t="shared" si="29"/>
        <v>QUANTAGUA</v>
      </c>
      <c r="H74" s="122" t="str">
        <f t="shared" si="29"/>
        <v>LOCAL</v>
      </c>
      <c r="I74" s="122" t="str">
        <f t="shared" si="29"/>
        <v>NACESSO</v>
      </c>
      <c r="X74" s="146">
        <v>-0.3972578747815203</v>
      </c>
      <c r="Y74" s="146">
        <v>3.9292801609461542E-3</v>
      </c>
      <c r="Z74" s="146">
        <v>-1.7391559485703798E-2</v>
      </c>
      <c r="AA74" s="146">
        <v>-1.238793606294996E-2</v>
      </c>
      <c r="AB74" s="146">
        <v>3.5513800994561806E-2</v>
      </c>
      <c r="AC74" s="146">
        <v>3.5199649001398992E-2</v>
      </c>
      <c r="AD74" s="146">
        <v>-5.2107920122113419E-2</v>
      </c>
      <c r="AE74" s="146">
        <v>-5.0989280467806423E-2</v>
      </c>
      <c r="AF74" s="146">
        <v>8.8935493342442995E-4</v>
      </c>
      <c r="CG74" s="146">
        <v>2.930104527576774E-2</v>
      </c>
      <c r="CH74" s="146">
        <v>-3.5678099274285002E-2</v>
      </c>
      <c r="CI74" s="146">
        <v>-3.7932940593311953E-2</v>
      </c>
      <c r="CJ74" s="146">
        <v>5.3316265140804016E-2</v>
      </c>
      <c r="CK74" s="146">
        <v>3.8570280088264235E-2</v>
      </c>
      <c r="CL74" s="146">
        <v>7.207188823384722E-2</v>
      </c>
      <c r="CM74" s="146">
        <v>-3.2363930372783456E-2</v>
      </c>
      <c r="CN74" s="146">
        <v>-7.1656731982244981E-2</v>
      </c>
      <c r="CO74" s="146">
        <v>-5.9268795919295014E-2</v>
      </c>
      <c r="CP74" s="146">
        <v>-4.9734373977220386E-2</v>
      </c>
      <c r="CQ74" s="146">
        <v>6.1649534136611304E-2</v>
      </c>
      <c r="CR74" s="146">
        <v>3.1725859243844856E-2</v>
      </c>
      <c r="CS74" s="146">
        <v>0.16143888043670798</v>
      </c>
      <c r="CT74" s="146">
        <v>8.3094448365738843E-2</v>
      </c>
      <c r="CU74" s="146">
        <v>-1.3946633207958595E-3</v>
      </c>
      <c r="CV74" s="146">
        <v>5.6504210858885448E-2</v>
      </c>
      <c r="CW74" s="146">
        <v>1.1027287769450805E-2</v>
      </c>
      <c r="CX74" s="146">
        <v>-8.4786002488059689E-2</v>
      </c>
      <c r="CY74" s="146">
        <v>-0.11998565148945868</v>
      </c>
      <c r="CZ74" s="146">
        <v>4.5965596473396687E-2</v>
      </c>
      <c r="DA74" s="146">
        <v>-9.9234203931490905E-2</v>
      </c>
      <c r="DB74" s="146">
        <v>5.4190751223066116E-2</v>
      </c>
      <c r="DC74" s="146">
        <v>6.8785091461336254E-2</v>
      </c>
      <c r="DD74" s="146">
        <v>0.10642314733188239</v>
      </c>
      <c r="DE74" s="146">
        <v>0.43583587800796864</v>
      </c>
      <c r="DF74" s="146">
        <v>-2.8390900746207266E-2</v>
      </c>
      <c r="DG74" s="146">
        <v>-0.13326294248583306</v>
      </c>
      <c r="DH74" s="146">
        <v>-0.12933366232488694</v>
      </c>
      <c r="DI74" s="146">
        <v>0.24280720933690716</v>
      </c>
      <c r="DJ74" s="146">
        <v>0.12901290617888575</v>
      </c>
      <c r="DK74" s="146">
        <v>2.4739484526797653E-3</v>
      </c>
      <c r="DL74" s="146">
        <v>9.2307777876993111E-3</v>
      </c>
      <c r="DM74" s="146">
        <v>3.3242681886371347E-2</v>
      </c>
      <c r="DN74" s="146">
        <v>-1.4072552492098891E-2</v>
      </c>
      <c r="DO74" s="146">
        <v>9.4708175640381767E-2</v>
      </c>
      <c r="DP74" s="146">
        <v>7.5719588067467355E-2</v>
      </c>
    </row>
    <row r="75" spans="1:120" ht="20.100000000000001" customHeight="1" x14ac:dyDescent="0.25">
      <c r="A75" s="41" t="str">
        <f>B11</f>
        <v>AREA</v>
      </c>
      <c r="B75" s="115">
        <v>1</v>
      </c>
      <c r="C75" s="115"/>
      <c r="D75" s="115"/>
      <c r="E75" s="115"/>
      <c r="F75" s="115"/>
      <c r="G75" s="115"/>
      <c r="H75" s="115"/>
      <c r="I75" s="115"/>
      <c r="X75" s="146">
        <v>0.38334564135605514</v>
      </c>
      <c r="Y75" s="146">
        <v>4.1544642887587262E-5</v>
      </c>
      <c r="Z75" s="146">
        <v>-2.3413205438309867E-2</v>
      </c>
      <c r="AA75" s="146">
        <v>-7.9832563969262957E-2</v>
      </c>
      <c r="AB75" s="146">
        <v>-5.6343842630748493E-2</v>
      </c>
      <c r="AC75" s="146">
        <v>9.8084175135448384E-3</v>
      </c>
      <c r="AD75" s="146">
        <v>8.9390299217073574E-2</v>
      </c>
      <c r="AE75" s="146">
        <v>6.717662178670554E-2</v>
      </c>
      <c r="AF75" s="146">
        <v>-9.1373587994123207E-2</v>
      </c>
      <c r="CG75" s="146">
        <v>8.6254054853200701E-2</v>
      </c>
      <c r="CH75" s="146">
        <v>-2.6800132067916982E-2</v>
      </c>
      <c r="CI75" s="146">
        <v>-3.5946498440450059E-3</v>
      </c>
      <c r="CJ75" s="146">
        <v>-0.14129593974093396</v>
      </c>
      <c r="CK75" s="146">
        <v>8.5150715768707586E-3</v>
      </c>
      <c r="CL75" s="146">
        <v>3.2098610051019771E-2</v>
      </c>
      <c r="CM75" s="146">
        <v>-7.1936507571417202E-2</v>
      </c>
      <c r="CN75" s="146">
        <v>-7.2351954000293067E-2</v>
      </c>
      <c r="CO75" s="146">
        <v>7.4806099689698757E-3</v>
      </c>
      <c r="CP75" s="146">
        <v>-5.1002512461887965E-2</v>
      </c>
      <c r="CQ75" s="146">
        <v>0.10014208189260826</v>
      </c>
      <c r="CR75" s="146">
        <v>0.1324912673438236</v>
      </c>
      <c r="CS75" s="146">
        <v>-2.9510754318303467E-2</v>
      </c>
      <c r="CT75" s="146">
        <v>2.1409525878034102E-2</v>
      </c>
      <c r="CU75" s="146">
        <v>-5.5418663374941113E-2</v>
      </c>
      <c r="CV75" s="146">
        <v>9.4536174661459416E-2</v>
      </c>
      <c r="CW75" s="146">
        <v>0.11728466581356783</v>
      </c>
      <c r="CX75" s="146">
        <v>8.3606051789949731E-2</v>
      </c>
      <c r="CY75" s="146">
        <v>7.3797634276404844E-2</v>
      </c>
      <c r="CZ75" s="146">
        <v>-0.11068032024553984</v>
      </c>
      <c r="DA75" s="146">
        <v>4.5084513712945196E-3</v>
      </c>
      <c r="DB75" s="146">
        <v>0.11678410505384423</v>
      </c>
      <c r="DC75" s="146">
        <v>-1.5455977175940105E-2</v>
      </c>
      <c r="DD75" s="146">
        <v>8.7872881517407964E-2</v>
      </c>
      <c r="DE75" s="146">
        <v>-2.8390900746208203E-2</v>
      </c>
      <c r="DF75" s="146">
        <v>0.2785162216918588</v>
      </c>
      <c r="DG75" s="146">
        <v>8.5338658301265136E-2</v>
      </c>
      <c r="DH75" s="146">
        <v>8.5380202944152717E-2</v>
      </c>
      <c r="DI75" s="146">
        <v>-2.0418194164490769E-2</v>
      </c>
      <c r="DJ75" s="146">
        <v>3.2396209751500607E-2</v>
      </c>
      <c r="DK75" s="146">
        <v>0.18610464584865177</v>
      </c>
      <c r="DL75" s="146">
        <v>-6.1257066965641718E-2</v>
      </c>
      <c r="DM75" s="146">
        <v>2.8134646659840529E-2</v>
      </c>
      <c r="DN75" s="146">
        <v>3.7070626672746076E-2</v>
      </c>
      <c r="DO75" s="146">
        <v>4.0209038921426854E-3</v>
      </c>
      <c r="DP75" s="146">
        <v>-1.5629729133061002E-2</v>
      </c>
    </row>
    <row r="76" spans="1:120" ht="20.100000000000001" customHeight="1" x14ac:dyDescent="0.25">
      <c r="A76" s="38" t="str">
        <f>C11</f>
        <v>DISTROD</v>
      </c>
      <c r="B76" s="116">
        <f>CORREL(B$12:B$47,C$12:C$47)</f>
        <v>0.72744884603955917</v>
      </c>
      <c r="C76" s="116">
        <v>1</v>
      </c>
      <c r="D76" s="116"/>
      <c r="E76" s="116"/>
      <c r="F76" s="116"/>
      <c r="G76" s="116"/>
      <c r="H76" s="116"/>
      <c r="I76" s="116"/>
      <c r="X76" s="146">
        <v>0.26038559708636128</v>
      </c>
      <c r="Y76" s="146">
        <v>-1.7142996636075078E-3</v>
      </c>
      <c r="Z76" s="146">
        <v>6.7426851629425943E-3</v>
      </c>
      <c r="AA76" s="146">
        <v>2.1307588245199835E-2</v>
      </c>
      <c r="AB76" s="146">
        <v>-1.3769380014840755E-2</v>
      </c>
      <c r="AC76" s="146">
        <v>-2.9536306834510299E-2</v>
      </c>
      <c r="AD76" s="146">
        <v>8.7745348090933623E-2</v>
      </c>
      <c r="AE76" s="146">
        <v>7.3659204690794899E-2</v>
      </c>
      <c r="AF76" s="146">
        <v>-6.536836575373639E-2</v>
      </c>
      <c r="CG76" s="146">
        <v>1.021488664600588E-2</v>
      </c>
      <c r="CH76" s="146">
        <v>6.7801466888658624E-2</v>
      </c>
      <c r="CI76" s="146">
        <v>6.9630280043753545E-2</v>
      </c>
      <c r="CJ76" s="146">
        <v>-4.7615270877371454E-2</v>
      </c>
      <c r="CK76" s="146">
        <v>-5.8808410903292557E-2</v>
      </c>
      <c r="CL76" s="146">
        <v>-7.2579724687025893E-2</v>
      </c>
      <c r="CM76" s="146">
        <v>-1.1957757670340852E-2</v>
      </c>
      <c r="CN76" s="146">
        <v>5.1852389657342235E-3</v>
      </c>
      <c r="CO76" s="146">
        <v>-1.6122349279465625E-2</v>
      </c>
      <c r="CP76" s="146">
        <v>6.2324886130160184E-2</v>
      </c>
      <c r="CQ76" s="146">
        <v>-3.8972730975619582E-3</v>
      </c>
      <c r="CR76" s="146">
        <v>-4.175972159257163E-3</v>
      </c>
      <c r="CS76" s="146">
        <v>-6.0123792705641319E-2</v>
      </c>
      <c r="CT76" s="146">
        <v>5.2117868912468293E-2</v>
      </c>
      <c r="CU76" s="146">
        <v>6.7414772940946277E-2</v>
      </c>
      <c r="CV76" s="146">
        <v>-1.580173415098976E-2</v>
      </c>
      <c r="CW76" s="146">
        <v>4.8843753037877691E-3</v>
      </c>
      <c r="CX76" s="146">
        <v>6.002066360092323E-2</v>
      </c>
      <c r="CY76" s="146">
        <v>8.9556970435433536E-2</v>
      </c>
      <c r="CZ76" s="146">
        <v>-8.8642989948842232E-3</v>
      </c>
      <c r="DA76" s="146">
        <v>5.4451035812841331E-2</v>
      </c>
      <c r="DB76" s="146">
        <v>4.3393871934272396E-2</v>
      </c>
      <c r="DC76" s="146">
        <v>0.10313951768966922</v>
      </c>
      <c r="DD76" s="146">
        <v>7.1660644954311792E-2</v>
      </c>
      <c r="DE76" s="146">
        <v>-0.13326294248583315</v>
      </c>
      <c r="DF76" s="146">
        <v>8.5338658301264636E-2</v>
      </c>
      <c r="DG76" s="146">
        <v>0.17623292443436975</v>
      </c>
      <c r="DH76" s="146">
        <v>0.17451862477076227</v>
      </c>
      <c r="DI76" s="146">
        <v>-6.7484788361512435E-2</v>
      </c>
      <c r="DJ76" s="146">
        <v>5.0776833685249767E-2</v>
      </c>
      <c r="DK76" s="146">
        <v>4.49753111963625E-2</v>
      </c>
      <c r="DL76" s="146">
        <v>5.0809087748389908E-2</v>
      </c>
      <c r="DM76" s="146">
        <v>1.0250990650324809E-2</v>
      </c>
      <c r="DN76" s="146">
        <v>1.6714976751572186E-2</v>
      </c>
      <c r="DO76" s="146">
        <v>4.4189395001688891E-2</v>
      </c>
      <c r="DP76" s="146">
        <v>8.5091032574216269E-2</v>
      </c>
    </row>
    <row r="77" spans="1:120" ht="20.100000000000001" customHeight="1" x14ac:dyDescent="0.25">
      <c r="A77" s="41" t="str">
        <f>D11</f>
        <v>DISTCONSUM</v>
      </c>
      <c r="B77" s="115">
        <f>CORREL(B$12:B$47,D$12:D$47)</f>
        <v>0.11595981936972471</v>
      </c>
      <c r="C77" s="115">
        <f>CORREL(C$12:C$47,D$12:D$47)</f>
        <v>-0.1200722931799412</v>
      </c>
      <c r="D77" s="115">
        <v>1</v>
      </c>
      <c r="E77" s="115"/>
      <c r="F77" s="115"/>
      <c r="G77" s="115"/>
      <c r="H77" s="115"/>
      <c r="I77" s="115"/>
      <c r="X77" s="146">
        <v>0.2553916283360515</v>
      </c>
      <c r="Y77" s="146">
        <v>-1.6483640513687303E-3</v>
      </c>
      <c r="Z77" s="146">
        <v>6.2361984378067259E-3</v>
      </c>
      <c r="AA77" s="146">
        <v>2.0865915945783728E-2</v>
      </c>
      <c r="AB77" s="146">
        <v>-1.4187784697096879E-2</v>
      </c>
      <c r="AC77" s="146">
        <v>-2.9631843137654691E-2</v>
      </c>
      <c r="AD77" s="146">
        <v>8.7033750904630891E-2</v>
      </c>
      <c r="AE77" s="146">
        <v>7.2500991343322274E-2</v>
      </c>
      <c r="AF77" s="146">
        <v>-6.4635033654376173E-2</v>
      </c>
      <c r="CG77" s="146">
        <v>1.0613289960793235E-2</v>
      </c>
      <c r="CH77" s="146">
        <v>6.734724748203838E-2</v>
      </c>
      <c r="CI77" s="146">
        <v>6.9352869301075343E-2</v>
      </c>
      <c r="CJ77" s="146">
        <v>-4.7343612444896085E-2</v>
      </c>
      <c r="CK77" s="146">
        <v>-5.7630400742303245E-2</v>
      </c>
      <c r="CL77" s="146">
        <v>-7.0624891790721761E-2</v>
      </c>
      <c r="CM77" s="146">
        <v>-1.2203860431125424E-2</v>
      </c>
      <c r="CN77" s="146">
        <v>4.279780082561857E-3</v>
      </c>
      <c r="CO77" s="146">
        <v>-1.6586135863221885E-2</v>
      </c>
      <c r="CP77" s="146">
        <v>6.0148886545067073E-2</v>
      </c>
      <c r="CQ77" s="146">
        <v>-3.0503878012763178E-3</v>
      </c>
      <c r="CR77" s="146">
        <v>-4.3027842979943831E-3</v>
      </c>
      <c r="CS77" s="146">
        <v>-5.8226863415917776E-2</v>
      </c>
      <c r="CT77" s="146">
        <v>5.2388891602105511E-2</v>
      </c>
      <c r="CU77" s="146">
        <v>6.5063684932783167E-2</v>
      </c>
      <c r="CV77" s="146">
        <v>-1.4751840491662754E-2</v>
      </c>
      <c r="CW77" s="146">
        <v>5.3857858924302171E-3</v>
      </c>
      <c r="CX77" s="146">
        <v>5.9385832032947672E-2</v>
      </c>
      <c r="CY77" s="146">
        <v>8.9017675170602356E-2</v>
      </c>
      <c r="CZ77" s="146">
        <v>-1.0134071928671079E-2</v>
      </c>
      <c r="DA77" s="146">
        <v>5.2094020442335631E-2</v>
      </c>
      <c r="DB77" s="146">
        <v>4.3318661337625394E-2</v>
      </c>
      <c r="DC77" s="146">
        <v>0.10436726012359765</v>
      </c>
      <c r="DD77" s="146">
        <v>7.3968417637269662E-2</v>
      </c>
      <c r="DE77" s="146">
        <v>-0.12933366232488699</v>
      </c>
      <c r="DF77" s="146">
        <v>8.5380202944152273E-2</v>
      </c>
      <c r="DG77" s="146">
        <v>0.17451862477076227</v>
      </c>
      <c r="DH77" s="146">
        <v>0.17287026071939351</v>
      </c>
      <c r="DI77" s="146">
        <v>-6.720478495387007E-2</v>
      </c>
      <c r="DJ77" s="146">
        <v>5.2198587352007331E-2</v>
      </c>
      <c r="DK77" s="146">
        <v>4.3154198294111198E-2</v>
      </c>
      <c r="DL77" s="146">
        <v>5.1189977032333467E-2</v>
      </c>
      <c r="DM77" s="146">
        <v>1.0582402257107437E-2</v>
      </c>
      <c r="DN77" s="146">
        <v>1.5566204198196071E-2</v>
      </c>
      <c r="DO77" s="146">
        <v>4.3760594148505527E-2</v>
      </c>
      <c r="DP77" s="146">
        <v>8.5439942226736121E-2</v>
      </c>
    </row>
    <row r="78" spans="1:120" ht="20.100000000000001" customHeight="1" x14ac:dyDescent="0.25">
      <c r="A78" s="38" t="str">
        <f>E11</f>
        <v>TOPOGRAFIA</v>
      </c>
      <c r="B78" s="116">
        <f>CORREL(B$12:B$47,E$12:E$47)</f>
        <v>-3.3845164356319207E-2</v>
      </c>
      <c r="C78" s="116">
        <f>CORREL(C$12:C$47,E$12:E$47)</f>
        <v>-1.8141203362475253E-2</v>
      </c>
      <c r="D78" s="116">
        <f>CORREL(D$12:D$47,E$12:E$47)</f>
        <v>-0.29068883707497262</v>
      </c>
      <c r="E78" s="116">
        <v>1</v>
      </c>
      <c r="F78" s="116"/>
      <c r="G78" s="116"/>
      <c r="H78" s="116"/>
      <c r="I78" s="116"/>
      <c r="X78" s="146">
        <v>-8.8330993131452734E-2</v>
      </c>
      <c r="Y78" s="146">
        <v>2.8000340764236227E-4</v>
      </c>
      <c r="Z78" s="146">
        <v>2.7125777701514833E-2</v>
      </c>
      <c r="AA78" s="146">
        <v>-2.8469707191337072E-2</v>
      </c>
      <c r="AB78" s="146">
        <v>3.7011253103395661E-2</v>
      </c>
      <c r="AC78" s="146">
        <v>1.5292933662365879E-2</v>
      </c>
      <c r="AD78" s="146">
        <v>-8.3046283621725087E-3</v>
      </c>
      <c r="AE78" s="146">
        <v>3.6853950301208396E-3</v>
      </c>
      <c r="AF78" s="146">
        <v>-8.4306323791682181E-3</v>
      </c>
      <c r="CG78" s="146">
        <v>-1.093746462335899E-2</v>
      </c>
      <c r="CH78" s="146">
        <v>-2.7574327775547108E-2</v>
      </c>
      <c r="CI78" s="146">
        <v>-5.6100122515273756E-2</v>
      </c>
      <c r="CJ78" s="146">
        <v>-1.0826551090468622E-2</v>
      </c>
      <c r="CK78" s="146">
        <v>3.0511925881433047E-2</v>
      </c>
      <c r="CL78" s="146">
        <v>4.5341621512518977E-3</v>
      </c>
      <c r="CM78" s="146">
        <v>-2.129832083775228E-3</v>
      </c>
      <c r="CN78" s="146">
        <v>-4.9298661601988522E-3</v>
      </c>
      <c r="CO78" s="146">
        <v>2.3539841031138223E-2</v>
      </c>
      <c r="CP78" s="146">
        <v>-9.6760073100018301E-3</v>
      </c>
      <c r="CQ78" s="146">
        <v>4.0650579047219665E-2</v>
      </c>
      <c r="CR78" s="146">
        <v>2.2937663447581108E-2</v>
      </c>
      <c r="CS78" s="146">
        <v>1.0866455544043568E-2</v>
      </c>
      <c r="CT78" s="146">
        <v>3.7867648234603361E-2</v>
      </c>
      <c r="CU78" s="146">
        <v>0.24948008306430161</v>
      </c>
      <c r="CV78" s="146">
        <v>-9.2997542182678555E-3</v>
      </c>
      <c r="CW78" s="146">
        <v>-4.0905586442060479E-2</v>
      </c>
      <c r="CX78" s="146">
        <v>-3.2152779886977519E-2</v>
      </c>
      <c r="CY78" s="146">
        <v>-4.7445713549343398E-2</v>
      </c>
      <c r="CZ78" s="146">
        <v>6.5483370489113735E-2</v>
      </c>
      <c r="DA78" s="146">
        <v>1.3208452309360786E-2</v>
      </c>
      <c r="DB78" s="146">
        <v>0.18402242694351614</v>
      </c>
      <c r="DC78" s="146">
        <v>-5.230851680043512E-2</v>
      </c>
      <c r="DD78" s="146">
        <v>-5.0404580495328151E-2</v>
      </c>
      <c r="DE78" s="146">
        <v>0.24280720933690766</v>
      </c>
      <c r="DF78" s="146">
        <v>-2.0418194164490519E-2</v>
      </c>
      <c r="DG78" s="146">
        <v>-6.7484788361512255E-2</v>
      </c>
      <c r="DH78" s="146">
        <v>-6.7204784953869889E-2</v>
      </c>
      <c r="DI78" s="146">
        <v>0.34173411673473708</v>
      </c>
      <c r="DJ78" s="146">
        <v>-3.0769108962292863E-2</v>
      </c>
      <c r="DK78" s="146">
        <v>6.9321773249225033E-2</v>
      </c>
      <c r="DL78" s="146">
        <v>-3.1344075630941028E-2</v>
      </c>
      <c r="DM78" s="146">
        <v>1.0738544776907749E-2</v>
      </c>
      <c r="DN78" s="146">
        <v>2.0151406878784021E-2</v>
      </c>
      <c r="DO78" s="146">
        <v>0.16543819515405991</v>
      </c>
      <c r="DP78" s="146">
        <v>3.8618200749958267E-2</v>
      </c>
    </row>
    <row r="79" spans="1:120" ht="20.100000000000001" customHeight="1" x14ac:dyDescent="0.25">
      <c r="A79" s="41" t="str">
        <f>F11</f>
        <v>TSOLO</v>
      </c>
      <c r="B79" s="115">
        <f>CORREL(B$12:B$47,F$12:F$47)</f>
        <v>0.28196898271515242</v>
      </c>
      <c r="C79" s="115">
        <f>CORREL(C$12:C$47,F$12:F$47)</f>
        <v>0.32676540600535597</v>
      </c>
      <c r="D79" s="115">
        <f>CORREL(D$12:D$47,F$12:F$47)</f>
        <v>-0.19798989873223327</v>
      </c>
      <c r="E79" s="115">
        <f>CORREL(E$12:E$47,F$12:F$47)</f>
        <v>3.1622776601683764E-2</v>
      </c>
      <c r="F79" s="115">
        <v>1</v>
      </c>
      <c r="G79" s="115"/>
      <c r="H79" s="115"/>
      <c r="I79" s="115"/>
      <c r="X79" s="146">
        <v>0.1126739430820714</v>
      </c>
      <c r="Y79" s="146">
        <v>1.4217536667575238E-3</v>
      </c>
      <c r="Z79" s="146">
        <v>-3.6448962092560315E-2</v>
      </c>
      <c r="AA79" s="146">
        <v>-5.0132641400456477E-3</v>
      </c>
      <c r="AB79" s="146">
        <v>6.0379802212947753E-2</v>
      </c>
      <c r="AC79" s="146">
        <v>-7.4808389973703454E-2</v>
      </c>
      <c r="AD79" s="146">
        <v>6.0907326688654603E-2</v>
      </c>
      <c r="AE79" s="146">
        <v>0.24159361831925458</v>
      </c>
      <c r="AF79" s="146">
        <v>-5.7254212089161899E-2</v>
      </c>
      <c r="CG79" s="146">
        <v>-5.7177560168942015E-2</v>
      </c>
      <c r="CH79" s="146">
        <v>-2.3831396427844542E-2</v>
      </c>
      <c r="CI79" s="146">
        <v>5.5087973309281835E-3</v>
      </c>
      <c r="CJ79" s="146">
        <v>-5.906523418520182E-2</v>
      </c>
      <c r="CK79" s="146">
        <v>2.4205755035159648E-2</v>
      </c>
      <c r="CL79" s="146">
        <v>6.6483907161425798E-2</v>
      </c>
      <c r="CM79" s="146">
        <v>-1.9916387395730872E-3</v>
      </c>
      <c r="CN79" s="146">
        <v>-1.6209175407148335E-2</v>
      </c>
      <c r="CO79" s="146">
        <v>-1.1195911267102704E-2</v>
      </c>
      <c r="CP79" s="146">
        <v>-3.8776617431735549E-2</v>
      </c>
      <c r="CQ79" s="146">
        <v>9.0132664491542419E-2</v>
      </c>
      <c r="CR79" s="146">
        <v>2.1916409608491311E-2</v>
      </c>
      <c r="CS79" s="146">
        <v>7.4870144858929816E-2</v>
      </c>
      <c r="CT79" s="146">
        <v>0.15244032786767911</v>
      </c>
      <c r="CU79" s="146">
        <v>-7.9645685678641637E-2</v>
      </c>
      <c r="CV79" s="146">
        <v>-0.11269354520882001</v>
      </c>
      <c r="CW79" s="146">
        <v>-9.8992641784380067E-2</v>
      </c>
      <c r="CX79" s="146">
        <v>-7.6272504237569691E-2</v>
      </c>
      <c r="CY79" s="146">
        <v>-1.4641142638662369E-3</v>
      </c>
      <c r="CZ79" s="146">
        <v>5.0461360309561415E-2</v>
      </c>
      <c r="DA79" s="146">
        <v>0.14631079193813024</v>
      </c>
      <c r="DB79" s="146">
        <v>-0.14881533422503018</v>
      </c>
      <c r="DC79" s="146">
        <v>9.319807379133796E-2</v>
      </c>
      <c r="DD79" s="146">
        <v>0.13750380735745896</v>
      </c>
      <c r="DE79" s="146">
        <v>0.12901290617888542</v>
      </c>
      <c r="DF79" s="146">
        <v>3.2396209751500774E-2</v>
      </c>
      <c r="DG79" s="146">
        <v>5.0776833685250003E-2</v>
      </c>
      <c r="DH79" s="146">
        <v>5.2198587352007511E-2</v>
      </c>
      <c r="DI79" s="146">
        <v>-3.0769108962293262E-2</v>
      </c>
      <c r="DJ79" s="146">
        <v>0.40364483395950679</v>
      </c>
      <c r="DK79" s="146">
        <v>0.15367442952823962</v>
      </c>
      <c r="DL79" s="146">
        <v>9.2289772811488979E-2</v>
      </c>
      <c r="DM79" s="146">
        <v>1.3964124977286052E-2</v>
      </c>
      <c r="DN79" s="146">
        <v>-9.0701091998325392E-2</v>
      </c>
      <c r="DO79" s="146">
        <v>-5.6999834059567725E-2</v>
      </c>
      <c r="DP79" s="146">
        <v>0.11361165605122589</v>
      </c>
    </row>
    <row r="80" spans="1:120" ht="20.100000000000001" customHeight="1" x14ac:dyDescent="0.25">
      <c r="A80" s="38" t="str">
        <f>G11</f>
        <v>QUANTAGUA</v>
      </c>
      <c r="B80" s="116">
        <f>CORREL(B$12:B$47,G$12:G$47)</f>
        <v>-2.3775106533103611E-2</v>
      </c>
      <c r="C80" s="116">
        <f>CORREL(C$12:C$47,G$12:G$47)</f>
        <v>-9.5994225161116276E-2</v>
      </c>
      <c r="D80" s="116">
        <f>CORREL(D$12:D$47,G$12:G$47)</f>
        <v>0.1690308509457033</v>
      </c>
      <c r="E80" s="116">
        <f>CORREL(E$12:E$47,G$12:G$47)</f>
        <v>-0.37796447300922714</v>
      </c>
      <c r="F80" s="116">
        <f>CORREL(F$12:F$47,G$12:G$47)</f>
        <v>-4.7809144373375738E-2</v>
      </c>
      <c r="G80" s="116">
        <v>1</v>
      </c>
      <c r="H80" s="116"/>
      <c r="I80" s="116"/>
      <c r="X80" s="146">
        <v>0.43796580950788494</v>
      </c>
      <c r="Y80" s="146">
        <v>-1.8211129022513432E-3</v>
      </c>
      <c r="Z80" s="146">
        <v>-1.7290196154850411E-2</v>
      </c>
      <c r="AA80" s="146">
        <v>-4.7695010073294936E-2</v>
      </c>
      <c r="AB80" s="146">
        <v>5.5878186509804681E-2</v>
      </c>
      <c r="AC80" s="146">
        <v>4.1196908666607718E-2</v>
      </c>
      <c r="AD80" s="146">
        <v>7.1313663851523684E-2</v>
      </c>
      <c r="AE80" s="146">
        <v>0.20336338333806608</v>
      </c>
      <c r="AF80" s="146">
        <v>-0.13936083933359084</v>
      </c>
      <c r="CG80" s="146">
        <v>3.3415759648720678E-2</v>
      </c>
      <c r="CH80" s="146">
        <v>-7.2766355246032394E-2</v>
      </c>
      <c r="CI80" s="146">
        <v>-4.6370594579925262E-2</v>
      </c>
      <c r="CJ80" s="146">
        <v>-9.7761903248360427E-2</v>
      </c>
      <c r="CK80" s="146">
        <v>-4.1565567575901768E-2</v>
      </c>
      <c r="CL80" s="146">
        <v>-3.1741934320281912E-2</v>
      </c>
      <c r="CM80" s="146">
        <v>-6.2125995405651696E-2</v>
      </c>
      <c r="CN80" s="146">
        <v>-4.3914866383138268E-2</v>
      </c>
      <c r="CO80" s="146">
        <v>3.7801436901566676E-3</v>
      </c>
      <c r="CP80" s="146">
        <v>8.8947871543765322E-2</v>
      </c>
      <c r="CQ80" s="146">
        <v>8.6686483053955848E-2</v>
      </c>
      <c r="CR80" s="146">
        <v>0.18341695882269216</v>
      </c>
      <c r="CS80" s="146">
        <v>-8.3200745096521089E-3</v>
      </c>
      <c r="CT80" s="146">
        <v>7.6472165667282155E-2</v>
      </c>
      <c r="CU80" s="146">
        <v>-7.8270300817737115E-4</v>
      </c>
      <c r="CV80" s="146">
        <v>-1.3466749091503527E-2</v>
      </c>
      <c r="CW80" s="146">
        <v>3.2961253499368348E-2</v>
      </c>
      <c r="CX80" s="146">
        <v>-5.4936093973250166E-3</v>
      </c>
      <c r="CY80" s="146">
        <v>-4.6690518063932707E-2</v>
      </c>
      <c r="CZ80" s="146">
        <v>9.2185754521847796E-2</v>
      </c>
      <c r="DA80" s="146">
        <v>0.20610876432828962</v>
      </c>
      <c r="DB80" s="146">
        <v>-2.9624598152370923E-2</v>
      </c>
      <c r="DC80" s="146">
        <v>-0.12745555626461139</v>
      </c>
      <c r="DD80" s="146">
        <v>-6.6112575840968718E-2</v>
      </c>
      <c r="DE80" s="146">
        <v>2.4739484526787592E-3</v>
      </c>
      <c r="DF80" s="146">
        <v>0.18610464584865177</v>
      </c>
      <c r="DG80" s="146">
        <v>4.4975311196363194E-2</v>
      </c>
      <c r="DH80" s="146">
        <v>4.3154198294111906E-2</v>
      </c>
      <c r="DI80" s="146">
        <v>6.9321773249224838E-2</v>
      </c>
      <c r="DJ80" s="146">
        <v>0.15367442952823951</v>
      </c>
      <c r="DK80" s="146">
        <v>0.4088659417702642</v>
      </c>
      <c r="DL80" s="146">
        <v>-8.7677389988209231E-2</v>
      </c>
      <c r="DM80" s="146">
        <v>1.2141206165201535E-2</v>
      </c>
      <c r="DN80" s="146">
        <v>9.1581485779087424E-2</v>
      </c>
      <c r="DO80" s="146">
        <v>-4.151225561010774E-3</v>
      </c>
      <c r="DP80" s="146">
        <v>-3.0245878422854131E-2</v>
      </c>
    </row>
    <row r="81" spans="1:120" ht="20.100000000000001" customHeight="1" x14ac:dyDescent="0.25">
      <c r="A81" s="41" t="str">
        <f>H11</f>
        <v>LOCAL</v>
      </c>
      <c r="B81" s="115">
        <f>CORREL(B$12:B$47,H$12:H$47)</f>
        <v>0.4781897023452642</v>
      </c>
      <c r="C81" s="115">
        <f>CORREL(C$12:C$47,H$12:H$47)</f>
        <v>0.4615339334554493</v>
      </c>
      <c r="D81" s="115">
        <f>CORREL(D$12:D$47,H$12:H$47)</f>
        <v>3.849001794597489E-2</v>
      </c>
      <c r="E81" s="115">
        <f>CORREL(E$12:E$47,H12:H$47)</f>
        <v>0.12909944487358044</v>
      </c>
      <c r="F81" s="115">
        <f>CORREL(F$12:F$47,H$12:H$47)</f>
        <v>0.4898979485566361</v>
      </c>
      <c r="G81" s="115">
        <f>CORREL(G$12:G$47,H$12:H$47)</f>
        <v>-0.48795003647426682</v>
      </c>
      <c r="H81" s="115">
        <v>1</v>
      </c>
      <c r="I81" s="115"/>
      <c r="X81" s="146">
        <v>-0.21018108261681295</v>
      </c>
      <c r="Y81" s="146">
        <v>3.8088928394361897E-4</v>
      </c>
      <c r="Z81" s="146">
        <v>1.9848329643291761E-3</v>
      </c>
      <c r="AA81" s="146">
        <v>3.1674670237827683E-2</v>
      </c>
      <c r="AB81" s="146">
        <v>8.6105153275517404E-2</v>
      </c>
      <c r="AC81" s="146">
        <v>-4.9398206261652033E-2</v>
      </c>
      <c r="AD81" s="146">
        <v>0.10260562879214502</v>
      </c>
      <c r="AE81" s="146">
        <v>3.9778861495044539E-2</v>
      </c>
      <c r="AF81" s="146">
        <v>7.1000645537538876E-2</v>
      </c>
      <c r="CG81" s="146">
        <v>-0.12677518900013718</v>
      </c>
      <c r="CH81" s="146">
        <v>-4.3717479536328263E-2</v>
      </c>
      <c r="CI81" s="146">
        <v>-4.7606758920375553E-2</v>
      </c>
      <c r="CJ81" s="146">
        <v>6.2005280050746792E-2</v>
      </c>
      <c r="CK81" s="146">
        <v>4.7635167624405478E-2</v>
      </c>
      <c r="CL81" s="146">
        <v>4.7211980724245151E-2</v>
      </c>
      <c r="CM81" s="146">
        <v>7.3634587531473242E-2</v>
      </c>
      <c r="CN81" s="146">
        <v>6.9825694692037046E-2</v>
      </c>
      <c r="CO81" s="146">
        <v>3.815102445420937E-2</v>
      </c>
      <c r="CP81" s="146">
        <v>-1.8898486869326186E-2</v>
      </c>
      <c r="CQ81" s="146">
        <v>-2.1042053281077305E-2</v>
      </c>
      <c r="CR81" s="146">
        <v>-8.0423767469874508E-2</v>
      </c>
      <c r="CS81" s="146">
        <v>-1.4594367249586071E-2</v>
      </c>
      <c r="CT81" s="146">
        <v>-3.5520970091563103E-2</v>
      </c>
      <c r="CU81" s="146">
        <v>-5.199281304866718E-2</v>
      </c>
      <c r="CV81" s="146">
        <v>1.6226611912745215E-3</v>
      </c>
      <c r="CW81" s="146">
        <v>-6.4564003161525774E-3</v>
      </c>
      <c r="CX81" s="146">
        <v>4.0736856786448838E-2</v>
      </c>
      <c r="CY81" s="146">
        <v>9.0135063048100872E-2</v>
      </c>
      <c r="CZ81" s="146">
        <v>6.0545383336177455E-2</v>
      </c>
      <c r="DA81" s="146">
        <v>5.9063682073598717E-2</v>
      </c>
      <c r="DB81" s="146">
        <v>-2.7556993450269157E-2</v>
      </c>
      <c r="DC81" s="146">
        <v>0.10694105870322004</v>
      </c>
      <c r="DD81" s="146">
        <v>7.4043334068950417E-2</v>
      </c>
      <c r="DE81" s="146">
        <v>9.2307777877001715E-3</v>
      </c>
      <c r="DF81" s="146">
        <v>-6.1257066965641566E-2</v>
      </c>
      <c r="DG81" s="146">
        <v>5.0809087748389659E-2</v>
      </c>
      <c r="DH81" s="146">
        <v>5.1189977032333273E-2</v>
      </c>
      <c r="DI81" s="146">
        <v>-3.1344075630941132E-2</v>
      </c>
      <c r="DJ81" s="146">
        <v>9.2289772811489229E-2</v>
      </c>
      <c r="DK81" s="146">
        <v>-8.7677389988209231E-2</v>
      </c>
      <c r="DL81" s="146">
        <v>0.21819889722792365</v>
      </c>
      <c r="DM81" s="146">
        <v>0.13484068502478225</v>
      </c>
      <c r="DN81" s="146">
        <v>7.7443803800314182E-2</v>
      </c>
      <c r="DO81" s="146">
        <v>8.8237997098746759E-2</v>
      </c>
      <c r="DP81" s="146">
        <v>0.16107103900157724</v>
      </c>
    </row>
    <row r="82" spans="1:120" ht="20.100000000000001" customHeight="1" thickBot="1" x14ac:dyDescent="0.3">
      <c r="A82" s="138" t="str">
        <f>I11</f>
        <v>NACESSO</v>
      </c>
      <c r="B82" s="139">
        <f>CORREL(B$12:B$47,I$12:I$47)</f>
        <v>-0.39216970870110063</v>
      </c>
      <c r="C82" s="139">
        <f>CORREL(C$12:C$47,I$12:I$47)</f>
        <v>-0.35847017844250978</v>
      </c>
      <c r="D82" s="139">
        <f>CORREL(D$12:D$47,I$12:I$47)</f>
        <v>-0.11180339887498951</v>
      </c>
      <c r="E82" s="139">
        <f>CORREL(E$12:E$47,I$12:I$47)</f>
        <v>0.23749999999999996</v>
      </c>
      <c r="F82" s="139">
        <f>CORREL(F$12:F$47,I$12:I$47)</f>
        <v>0.11067971810589335</v>
      </c>
      <c r="G82" s="139">
        <f>CORREL(G$12:G$47,I$12:I$47)</f>
        <v>3.7796447300922728E-2</v>
      </c>
      <c r="H82" s="139">
        <f>CORREL(H$12:H$47,I$12:I$47)</f>
        <v>-0.12909944487358049</v>
      </c>
      <c r="I82" s="139">
        <v>1</v>
      </c>
      <c r="X82" s="146">
        <v>-0.14619752669576591</v>
      </c>
      <c r="Y82" s="146">
        <v>3.3141160678265536E-4</v>
      </c>
      <c r="Z82" s="146">
        <v>-3.8750259637046949E-3</v>
      </c>
      <c r="AA82" s="146">
        <v>-2.0459934461735927E-3</v>
      </c>
      <c r="AB82" s="146">
        <v>7.4186699584297994E-2</v>
      </c>
      <c r="AC82" s="146">
        <v>7.5967619059855371E-3</v>
      </c>
      <c r="AD82" s="146">
        <v>9.4007241225142951E-2</v>
      </c>
      <c r="AE82" s="146">
        <v>2.0938348446209081E-3</v>
      </c>
      <c r="AF82" s="146">
        <v>4.1454881407027577E-2</v>
      </c>
      <c r="CG82" s="146">
        <v>-6.8810909514136445E-2</v>
      </c>
      <c r="CH82" s="146">
        <v>-8.2328690830000273E-2</v>
      </c>
      <c r="CI82" s="146">
        <v>-8.0110722900208847E-2</v>
      </c>
      <c r="CJ82" s="146">
        <v>4.4784678031015532E-2</v>
      </c>
      <c r="CK82" s="146">
        <v>4.0915350249916264E-2</v>
      </c>
      <c r="CL82" s="146">
        <v>4.6149163801429839E-2</v>
      </c>
      <c r="CM82" s="146">
        <v>3.39313238626811E-2</v>
      </c>
      <c r="CN82" s="146">
        <v>3.0617207794854544E-2</v>
      </c>
      <c r="CO82" s="146">
        <v>3.2663201241028138E-2</v>
      </c>
      <c r="CP82" s="146">
        <v>-5.2869051523610905E-3</v>
      </c>
      <c r="CQ82" s="146">
        <v>1.4820796442628834E-3</v>
      </c>
      <c r="CR82" s="146">
        <v>5.994223771517343E-3</v>
      </c>
      <c r="CS82" s="146">
        <v>-8.6729284611612306E-3</v>
      </c>
      <c r="CT82" s="146">
        <v>-6.4419163560903714E-2</v>
      </c>
      <c r="CU82" s="146">
        <v>-8.6678786037638261E-2</v>
      </c>
      <c r="CV82" s="146">
        <v>7.7893502698628825E-2</v>
      </c>
      <c r="CW82" s="146">
        <v>7.6465942953811039E-2</v>
      </c>
      <c r="CX82" s="146">
        <v>6.1348627409511594E-2</v>
      </c>
      <c r="CY82" s="146">
        <v>5.3751865503526064E-2</v>
      </c>
      <c r="CZ82" s="146">
        <v>5.0370750528821812E-2</v>
      </c>
      <c r="DA82" s="146">
        <v>3.9313569725113025E-2</v>
      </c>
      <c r="DB82" s="146">
        <v>1.8242868466606124E-2</v>
      </c>
      <c r="DC82" s="146">
        <v>2.3883256040623274E-2</v>
      </c>
      <c r="DD82" s="146">
        <v>3.0467098664066883E-2</v>
      </c>
      <c r="DE82" s="146">
        <v>3.324268188637175E-2</v>
      </c>
      <c r="DF82" s="146">
        <v>2.813464665984089E-2</v>
      </c>
      <c r="DG82" s="146">
        <v>1.0250990650324893E-2</v>
      </c>
      <c r="DH82" s="146">
        <v>1.0582402257107548E-2</v>
      </c>
      <c r="DI82" s="146">
        <v>1.073854477690769E-2</v>
      </c>
      <c r="DJ82" s="146">
        <v>1.3964124977286271E-2</v>
      </c>
      <c r="DK82" s="146">
        <v>1.2141206165201753E-2</v>
      </c>
      <c r="DL82" s="146">
        <v>0.13484068502478216</v>
      </c>
      <c r="DM82" s="146">
        <v>0.14249497073624534</v>
      </c>
      <c r="DN82" s="146">
        <v>0.14313208889979512</v>
      </c>
      <c r="DO82" s="146">
        <v>9.42586005684352E-2</v>
      </c>
      <c r="DP82" s="146">
        <v>9.4252453466694225E-2</v>
      </c>
    </row>
    <row r="83" spans="1:120" ht="20.100000000000001" customHeight="1" x14ac:dyDescent="0.25">
      <c r="X83" s="146">
        <v>-0.12876852619407408</v>
      </c>
      <c r="Y83" s="146">
        <v>-1.1487725533760589E-3</v>
      </c>
      <c r="Z83" s="146">
        <v>4.9551054434086965E-3</v>
      </c>
      <c r="AA83" s="146">
        <v>2.5443486541009554E-2</v>
      </c>
      <c r="AB83" s="146">
        <v>9.1161959793228137E-2</v>
      </c>
      <c r="AC83" s="146">
        <v>8.4239136320234193E-2</v>
      </c>
      <c r="AD83" s="146">
        <v>7.7449484492839948E-2</v>
      </c>
      <c r="AE83" s="146">
        <v>-5.5288493277946028E-2</v>
      </c>
      <c r="AF83" s="146">
        <v>5.8372619666718917E-4</v>
      </c>
      <c r="CG83" s="146">
        <v>-2.0319218816059803E-2</v>
      </c>
      <c r="CH83" s="146">
        <v>-7.4159763151875752E-2</v>
      </c>
      <c r="CI83" s="146">
        <v>-7.337100582840414E-2</v>
      </c>
      <c r="CJ83" s="146">
        <v>9.6869953714845053E-2</v>
      </c>
      <c r="CK83" s="146">
        <v>-3.6992505878694543E-2</v>
      </c>
      <c r="CL83" s="146">
        <v>-4.6657578790945065E-2</v>
      </c>
      <c r="CM83" s="146">
        <v>5.567691707618283E-3</v>
      </c>
      <c r="CN83" s="146">
        <v>1.7055417241378878E-2</v>
      </c>
      <c r="CO83" s="146">
        <v>-8.3880692996306794E-3</v>
      </c>
      <c r="CP83" s="146">
        <v>0.12615431390595541</v>
      </c>
      <c r="CQ83" s="146">
        <v>-4.4583744650955687E-2</v>
      </c>
      <c r="CR83" s="146">
        <v>5.8824509846767042E-2</v>
      </c>
      <c r="CS83" s="146">
        <v>-1.2081022494608774E-2</v>
      </c>
      <c r="CT83" s="146">
        <v>-8.4718385168198601E-2</v>
      </c>
      <c r="CU83" s="146">
        <v>-8.2706528005250163E-2</v>
      </c>
      <c r="CV83" s="146">
        <v>0.12931663010654493</v>
      </c>
      <c r="CW83" s="146">
        <v>0.14274188551715319</v>
      </c>
      <c r="CX83" s="146">
        <v>7.6094352727464287E-2</v>
      </c>
      <c r="CY83" s="146">
        <v>-8.1447835927699053E-3</v>
      </c>
      <c r="CZ83" s="146">
        <v>0.12309430955681405</v>
      </c>
      <c r="DA83" s="146">
        <v>4.9452377943795221E-2</v>
      </c>
      <c r="DB83" s="146">
        <v>1.2020192001052227E-2</v>
      </c>
      <c r="DC83" s="146">
        <v>-2.066401191319675E-2</v>
      </c>
      <c r="DD83" s="146">
        <v>-5.3360149004367113E-2</v>
      </c>
      <c r="DE83" s="146">
        <v>-1.4072552492098662E-2</v>
      </c>
      <c r="DF83" s="146">
        <v>3.7070626672746465E-2</v>
      </c>
      <c r="DG83" s="146">
        <v>1.6714976751572436E-2</v>
      </c>
      <c r="DH83" s="146">
        <v>1.5566204198196404E-2</v>
      </c>
      <c r="DI83" s="146">
        <v>2.0151406878784132E-2</v>
      </c>
      <c r="DJ83" s="146">
        <v>-9.0701091998325239E-2</v>
      </c>
      <c r="DK83" s="146">
        <v>9.1581485779087868E-2</v>
      </c>
      <c r="DL83" s="146">
        <v>7.7443803800314182E-2</v>
      </c>
      <c r="DM83" s="146">
        <v>0.1431320888997952</v>
      </c>
      <c r="DN83" s="146">
        <v>0.25149544884092667</v>
      </c>
      <c r="DO83" s="146">
        <v>0.12367053289188126</v>
      </c>
      <c r="DP83" s="146">
        <v>5.6902202102686816E-2</v>
      </c>
    </row>
    <row r="84" spans="1:120" ht="20.100000000000001" customHeight="1" x14ac:dyDescent="0.25">
      <c r="A84" s="180" t="s">
        <v>354</v>
      </c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X84" s="146">
        <v>-8.4136558353344854E-2</v>
      </c>
      <c r="Y84" s="146">
        <v>-4.2880085318340079E-4</v>
      </c>
      <c r="Z84" s="146">
        <v>2.3655367431843811E-2</v>
      </c>
      <c r="AA84" s="146">
        <v>1.695931605600641E-2</v>
      </c>
      <c r="AB84" s="146">
        <v>0.11294283978769636</v>
      </c>
      <c r="AC84" s="146">
        <v>2.0407114406594422E-2</v>
      </c>
      <c r="AD84" s="146">
        <v>8.3698683338814889E-2</v>
      </c>
      <c r="AE84" s="146">
        <v>-8.4051572859573778E-2</v>
      </c>
      <c r="AF84" s="146">
        <v>-5.7316614654686626E-2</v>
      </c>
      <c r="CG84" s="146">
        <v>-4.2922303637472473E-2</v>
      </c>
      <c r="CH84" s="146">
        <v>-2.2714734556216677E-2</v>
      </c>
      <c r="CI84" s="146">
        <v>-4.4226097722143469E-2</v>
      </c>
      <c r="CJ84" s="146">
        <v>2.9663237551543653E-2</v>
      </c>
      <c r="CK84" s="146">
        <v>-2.4190828028561817E-2</v>
      </c>
      <c r="CL84" s="146">
        <v>-4.9604278958457593E-2</v>
      </c>
      <c r="CM84" s="146">
        <v>-8.4237926012276088E-4</v>
      </c>
      <c r="CN84" s="146">
        <v>3.4456292717112702E-3</v>
      </c>
      <c r="CO84" s="146">
        <v>-1.3513686784295154E-2</v>
      </c>
      <c r="CP84" s="146">
        <v>9.8128674388998721E-2</v>
      </c>
      <c r="CQ84" s="146">
        <v>3.0510101421706071E-2</v>
      </c>
      <c r="CR84" s="146">
        <v>3.6266666313308063E-2</v>
      </c>
      <c r="CS84" s="146">
        <v>-0.14256473165054126</v>
      </c>
      <c r="CT84" s="146">
        <v>-7.275924947513511E-2</v>
      </c>
      <c r="CU84" s="146">
        <v>6.6628391996295042E-2</v>
      </c>
      <c r="CV84" s="146">
        <v>-8.4992993176719045E-4</v>
      </c>
      <c r="CW84" s="146">
        <v>-1.7644483712676601E-2</v>
      </c>
      <c r="CX84" s="146">
        <v>-9.6794213024097991E-3</v>
      </c>
      <c r="CY84" s="146">
        <v>-3.0086535709004214E-2</v>
      </c>
      <c r="CZ84" s="146">
        <v>8.6127045772345229E-3</v>
      </c>
      <c r="DA84" s="146">
        <v>-5.8912426621717903E-2</v>
      </c>
      <c r="DB84" s="146">
        <v>0.14731083154951266</v>
      </c>
      <c r="DC84" s="146">
        <v>5.9504828151718397E-2</v>
      </c>
      <c r="DD84" s="146">
        <v>1.8032542957501368E-2</v>
      </c>
      <c r="DE84" s="146">
        <v>9.4708175640382308E-2</v>
      </c>
      <c r="DF84" s="146">
        <v>4.0209038921427964E-3</v>
      </c>
      <c r="DG84" s="146">
        <v>4.4189395001688808E-2</v>
      </c>
      <c r="DH84" s="146">
        <v>4.3760594148505416E-2</v>
      </c>
      <c r="DI84" s="146">
        <v>0.16543819515406</v>
      </c>
      <c r="DJ84" s="146">
        <v>-5.6999834059567531E-2</v>
      </c>
      <c r="DK84" s="146">
        <v>-4.1512255610108711E-3</v>
      </c>
      <c r="DL84" s="146">
        <v>8.8237997098746745E-2</v>
      </c>
      <c r="DM84" s="146">
        <v>9.4258600568435158E-2</v>
      </c>
      <c r="DN84" s="146">
        <v>0.12367053289188099</v>
      </c>
      <c r="DO84" s="146">
        <v>0.25355761996137161</v>
      </c>
      <c r="DP84" s="146">
        <v>0.18171652443435257</v>
      </c>
    </row>
    <row r="85" spans="1:120" ht="20.100000000000001" customHeight="1" x14ac:dyDescent="0.25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X85" s="146">
        <v>-8.0890502984658164E-2</v>
      </c>
      <c r="Y85" s="146">
        <v>3.4890965251982816E-4</v>
      </c>
      <c r="Z85" s="146">
        <v>3.7360226964788593E-3</v>
      </c>
      <c r="AA85" s="146">
        <v>3.4701978958672927E-2</v>
      </c>
      <c r="AB85" s="146">
        <v>0.12208483649883618</v>
      </c>
      <c r="AC85" s="146">
        <v>-3.0023148661091084E-2</v>
      </c>
      <c r="AD85" s="146">
        <v>0.10341856260715669</v>
      </c>
      <c r="AE85" s="146">
        <v>-4.9018393017416697E-3</v>
      </c>
      <c r="AF85" s="146">
        <v>-5.5525390689510568E-2</v>
      </c>
      <c r="CG85" s="146">
        <v>-7.747010321238737E-2</v>
      </c>
      <c r="CH85" s="146">
        <v>-9.0089528961444926E-3</v>
      </c>
      <c r="CI85" s="146">
        <v>-1.4489523855222494E-2</v>
      </c>
      <c r="CJ85" s="146">
        <v>2.3791321555611172E-2</v>
      </c>
      <c r="CK85" s="146">
        <v>-1.5973288318415393E-2</v>
      </c>
      <c r="CL85" s="146">
        <v>-1.8278781439562977E-2</v>
      </c>
      <c r="CM85" s="146">
        <v>1.3529936817712071E-2</v>
      </c>
      <c r="CN85" s="146">
        <v>1.00408402925138E-2</v>
      </c>
      <c r="CO85" s="146">
        <v>-2.4661138666159141E-2</v>
      </c>
      <c r="CP85" s="146">
        <v>7.0245061279606197E-2</v>
      </c>
      <c r="CQ85" s="146">
        <v>4.1680451251466119E-2</v>
      </c>
      <c r="CR85" s="146">
        <v>5.9417719097977495E-4</v>
      </c>
      <c r="CS85" s="146">
        <v>-0.11378154584618663</v>
      </c>
      <c r="CT85" s="146">
        <v>-2.5120725252761621E-2</v>
      </c>
      <c r="CU85" s="146">
        <v>-3.3046803882427041E-2</v>
      </c>
      <c r="CV85" s="146">
        <v>-5.5762073778114221E-2</v>
      </c>
      <c r="CW85" s="146">
        <v>-6.5080650914910332E-2</v>
      </c>
      <c r="CX85" s="146">
        <v>-3.5159485735058504E-2</v>
      </c>
      <c r="CY85" s="146">
        <v>-5.1363370739674064E-3</v>
      </c>
      <c r="CZ85" s="146">
        <v>1.7638516345425126E-4</v>
      </c>
      <c r="DA85" s="146">
        <v>-2.5930876627878449E-2</v>
      </c>
      <c r="DB85" s="146">
        <v>2.8665731673322162E-2</v>
      </c>
      <c r="DC85" s="146">
        <v>0.14411470372803772</v>
      </c>
      <c r="DD85" s="146">
        <v>0.10637452137792561</v>
      </c>
      <c r="DE85" s="146">
        <v>7.571958806746773E-2</v>
      </c>
      <c r="DF85" s="146">
        <v>-1.5629729133060918E-2</v>
      </c>
      <c r="DG85" s="146">
        <v>8.5091032574216074E-2</v>
      </c>
      <c r="DH85" s="146">
        <v>8.5439942226735899E-2</v>
      </c>
      <c r="DI85" s="146">
        <v>3.8618200749958087E-2</v>
      </c>
      <c r="DJ85" s="146">
        <v>0.11361165605122595</v>
      </c>
      <c r="DK85" s="146">
        <v>-3.024587842285429E-2</v>
      </c>
      <c r="DL85" s="146">
        <v>0.1610710390015771</v>
      </c>
      <c r="DM85" s="146">
        <v>9.4252453466694086E-2</v>
      </c>
      <c r="DN85" s="146">
        <v>5.6902202102686594E-2</v>
      </c>
      <c r="DO85" s="146">
        <v>0.18171652443435238</v>
      </c>
      <c r="DP85" s="146">
        <v>0.23314012604956091</v>
      </c>
    </row>
    <row r="88" spans="1:120" ht="20.100000000000001" customHeight="1" x14ac:dyDescent="0.25">
      <c r="A88" s="173" t="s">
        <v>9</v>
      </c>
      <c r="B88" s="173"/>
      <c r="C88" s="173"/>
      <c r="D88" s="173"/>
      <c r="E88" s="173"/>
      <c r="F88" s="173"/>
      <c r="G88" s="173"/>
      <c r="H88" s="173"/>
      <c r="I88" s="173"/>
      <c r="J88" s="173"/>
      <c r="K88" s="173"/>
    </row>
    <row r="90" spans="1:120" ht="20.100000000000001" customHeight="1" x14ac:dyDescent="0.25">
      <c r="A90" s="16" t="s">
        <v>7</v>
      </c>
      <c r="B90" s="92">
        <f>B91^(1/2)</f>
        <v>0.99999648258112517</v>
      </c>
      <c r="C90" s="19"/>
      <c r="D90" s="186" t="s">
        <v>174</v>
      </c>
      <c r="E90" s="186"/>
      <c r="F90" s="120"/>
    </row>
    <row r="91" spans="1:120" ht="20.100000000000001" customHeight="1" x14ac:dyDescent="0.25">
      <c r="A91" s="1" t="s">
        <v>6</v>
      </c>
      <c r="B91" s="117">
        <f>C105/C107</f>
        <v>0.99999296517462266</v>
      </c>
      <c r="C91" s="19"/>
      <c r="D91" s="1" t="s">
        <v>85</v>
      </c>
      <c r="E91" s="100">
        <f>3*(B95+1)</f>
        <v>27</v>
      </c>
      <c r="F91" s="42"/>
    </row>
    <row r="92" spans="1:120" ht="20.100000000000001" customHeight="1" x14ac:dyDescent="0.25">
      <c r="A92" s="17" t="s">
        <v>8</v>
      </c>
      <c r="B92" s="96">
        <f>1-(((B94-1)/(B94-B95-1))*(1-B91))</f>
        <v>0.99999088078191822</v>
      </c>
      <c r="D92" s="17" t="s">
        <v>84</v>
      </c>
      <c r="E92" s="90">
        <f>4*(B95+1)</f>
        <v>36</v>
      </c>
      <c r="F92" s="42"/>
    </row>
    <row r="93" spans="1:120" ht="20.100000000000001" customHeight="1" x14ac:dyDescent="0.25">
      <c r="B93" s="88"/>
      <c r="D93" s="17" t="s">
        <v>83</v>
      </c>
      <c r="E93" s="90">
        <f>6*(B95+1)</f>
        <v>54</v>
      </c>
    </row>
    <row r="94" spans="1:120" ht="20.100000000000001" customHeight="1" x14ac:dyDescent="0.25">
      <c r="A94" s="1" t="s">
        <v>365</v>
      </c>
      <c r="B94" s="100">
        <v>36</v>
      </c>
      <c r="P94" s="13"/>
      <c r="Q94" s="13"/>
      <c r="R94" s="13"/>
      <c r="S94" s="13"/>
      <c r="T94" s="13"/>
      <c r="U94" s="13"/>
      <c r="V94" s="148"/>
      <c r="W94" s="148"/>
    </row>
    <row r="95" spans="1:120" ht="20.100000000000001" customHeight="1" x14ac:dyDescent="0.25">
      <c r="A95" s="17" t="s">
        <v>366</v>
      </c>
      <c r="B95" s="90">
        <v>8</v>
      </c>
      <c r="D95" s="84" t="s">
        <v>364</v>
      </c>
      <c r="E95" s="42"/>
    </row>
    <row r="96" spans="1:120" ht="20.100000000000001" customHeight="1" x14ac:dyDescent="0.25">
      <c r="A96" s="17" t="s">
        <v>99</v>
      </c>
      <c r="B96" s="90">
        <f>B95+1</f>
        <v>9</v>
      </c>
      <c r="D96" s="187" t="str" cm="1">
        <f t="array" ref="D96">_xlfn.IFS(B94&lt;E91,'[1]REGRESSÃO LINEAR MÚLTIPLA'!J64,AND(B94&gt;=E91,B94&lt;E92),'[1]REGRESSÃO LINEAR MÚLTIPLA'!J65,AND(B94&gt;=E92,B94&lt;E93),'[1]REGRESSÃO LINEAR MÚLTIPLA'!J66,B94&gt;=E93,'[1]REGRESSÃO LINEAR MÚLTIPLA'!J67)</f>
        <v>Atende às exigências para o grau II da NBR 14653-2:2011</v>
      </c>
      <c r="E96" s="187"/>
      <c r="G96" s="42"/>
    </row>
    <row r="97" spans="1:151" ht="20.100000000000001" customHeight="1" x14ac:dyDescent="0.25">
      <c r="A97" s="17" t="s">
        <v>116</v>
      </c>
      <c r="B97" s="90">
        <f>B94-B96</f>
        <v>27</v>
      </c>
      <c r="G97" s="42"/>
    </row>
    <row r="98" spans="1:151" ht="20.100000000000001" customHeight="1" x14ac:dyDescent="0.25">
      <c r="B98" s="101"/>
    </row>
    <row r="99" spans="1:151" ht="20.100000000000001" customHeight="1" x14ac:dyDescent="0.25">
      <c r="A99" s="16" t="s">
        <v>1</v>
      </c>
      <c r="B99" s="91">
        <f>(C106/(B94-B95-1))^(1/2)</f>
        <v>317.58271936466298</v>
      </c>
    </row>
    <row r="102" spans="1:151" ht="20.100000000000001" customHeight="1" x14ac:dyDescent="0.25">
      <c r="A102" s="185" t="s">
        <v>13</v>
      </c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AJ102" s="149"/>
    </row>
    <row r="104" spans="1:151" ht="20.100000000000001" customHeight="1" x14ac:dyDescent="0.25">
      <c r="A104" s="16"/>
      <c r="B104" s="22" t="s">
        <v>116</v>
      </c>
      <c r="C104" s="22" t="s">
        <v>169</v>
      </c>
      <c r="D104" s="22" t="s">
        <v>170</v>
      </c>
      <c r="E104" s="22" t="s">
        <v>171</v>
      </c>
      <c r="F104" s="22" t="s">
        <v>12</v>
      </c>
    </row>
    <row r="105" spans="1:151" ht="20.100000000000001" customHeight="1" x14ac:dyDescent="0.25">
      <c r="A105" s="16" t="s">
        <v>2</v>
      </c>
      <c r="B105" s="98">
        <f>B95</f>
        <v>8</v>
      </c>
      <c r="C105" s="91">
        <f>D221</f>
        <v>387098165701.73212</v>
      </c>
      <c r="D105" s="91">
        <f>C105/B105</f>
        <v>48387270712.716515</v>
      </c>
      <c r="E105" s="91">
        <f>D105/D106</f>
        <v>479752.66969192482</v>
      </c>
      <c r="F105" s="102">
        <f>_xlfn.F.DIST.RT(E105,B105,B106)</f>
        <v>1.6941181894187246E-67</v>
      </c>
      <c r="L105" s="172" t="str">
        <f>IF(F105&gt;0.05,"Atenção: esse resultado não pode ser superior a 5% (cinco por cento)","Nível de significância admitido")</f>
        <v>Nível de significância admitido</v>
      </c>
      <c r="M105" s="172"/>
      <c r="N105" s="172"/>
    </row>
    <row r="106" spans="1:151" s="2" customFormat="1" ht="20.100000000000001" customHeight="1" x14ac:dyDescent="0.25">
      <c r="A106" s="17" t="s">
        <v>3</v>
      </c>
      <c r="B106" s="90">
        <f>B97</f>
        <v>27</v>
      </c>
      <c r="C106" s="89">
        <f>D262</f>
        <v>2723187.1582544651</v>
      </c>
      <c r="D106" s="89">
        <f>C106/B106</f>
        <v>100858.78363905427</v>
      </c>
      <c r="E106" s="103"/>
      <c r="F106" s="103"/>
      <c r="G106" s="13"/>
      <c r="H106" s="13"/>
      <c r="I106" s="13"/>
      <c r="J106" s="13"/>
      <c r="K106" s="13"/>
      <c r="L106" s="1"/>
      <c r="M106" s="1"/>
      <c r="N106" s="1"/>
      <c r="P106" s="1"/>
      <c r="Q106" s="1"/>
      <c r="R106" s="1"/>
      <c r="S106" s="1"/>
      <c r="T106" s="1"/>
      <c r="U106" s="1"/>
      <c r="V106" s="146"/>
      <c r="W106" s="146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  <c r="DD106" s="147"/>
      <c r="DE106" s="147"/>
      <c r="DF106" s="147"/>
      <c r="DG106" s="147"/>
      <c r="DH106" s="147"/>
      <c r="DI106" s="147"/>
      <c r="DJ106" s="147"/>
      <c r="DK106" s="147"/>
      <c r="DL106" s="147"/>
      <c r="DM106" s="147"/>
      <c r="DN106" s="147"/>
      <c r="DO106" s="147"/>
      <c r="DP106" s="147"/>
      <c r="DQ106" s="147"/>
      <c r="DR106" s="147"/>
      <c r="DS106" s="147"/>
      <c r="DT106" s="147"/>
      <c r="DU106" s="147"/>
      <c r="DV106" s="147"/>
      <c r="DW106" s="147"/>
      <c r="DX106" s="147"/>
      <c r="DY106" s="147"/>
      <c r="DZ106" s="147"/>
      <c r="EA106" s="147"/>
      <c r="EB106" s="147"/>
      <c r="EC106" s="147"/>
      <c r="ED106" s="147"/>
      <c r="EE106" s="147"/>
      <c r="EF106" s="147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47"/>
      <c r="EQ106" s="147"/>
      <c r="ER106" s="147"/>
      <c r="ES106" s="147"/>
      <c r="ET106" s="147"/>
      <c r="EU106" s="147"/>
    </row>
    <row r="107" spans="1:151" s="2" customFormat="1" ht="20.100000000000001" customHeight="1" x14ac:dyDescent="0.25">
      <c r="A107" s="17" t="s">
        <v>4</v>
      </c>
      <c r="B107" s="90">
        <f>B105+B106</f>
        <v>35</v>
      </c>
      <c r="C107" s="89">
        <f>D303</f>
        <v>387100888888.88885</v>
      </c>
      <c r="D107" s="88"/>
      <c r="E107" s="88"/>
      <c r="F107" s="88"/>
      <c r="G107" s="11"/>
      <c r="H107" s="11"/>
      <c r="I107" s="11"/>
      <c r="J107" s="11"/>
      <c r="K107" s="10"/>
      <c r="L107" s="1"/>
      <c r="M107" s="1"/>
      <c r="N107" s="1"/>
      <c r="P107" s="1"/>
      <c r="Q107" s="1"/>
      <c r="R107" s="1"/>
      <c r="S107" s="1"/>
      <c r="T107" s="1"/>
      <c r="U107" s="1"/>
      <c r="V107" s="146"/>
      <c r="W107" s="146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  <c r="DD107" s="147"/>
      <c r="DE107" s="147"/>
      <c r="DF107" s="147"/>
      <c r="DG107" s="147"/>
      <c r="DH107" s="147"/>
      <c r="DI107" s="147"/>
      <c r="DJ107" s="147"/>
      <c r="DK107" s="147"/>
      <c r="DL107" s="147"/>
      <c r="DM107" s="147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7"/>
      <c r="DX107" s="147"/>
      <c r="DY107" s="147"/>
      <c r="DZ107" s="147"/>
      <c r="EA107" s="147"/>
      <c r="EB107" s="147"/>
      <c r="EC107" s="147"/>
      <c r="ED107" s="147"/>
      <c r="EE107" s="147"/>
      <c r="EF107" s="147"/>
      <c r="EG107" s="147"/>
      <c r="EH107" s="147"/>
      <c r="EI107" s="147"/>
      <c r="EJ107" s="147"/>
      <c r="EK107" s="147"/>
      <c r="EL107" s="147"/>
      <c r="EM107" s="147"/>
      <c r="EN107" s="147"/>
      <c r="EO107" s="147"/>
      <c r="EP107" s="147"/>
      <c r="EQ107" s="147"/>
      <c r="ER107" s="147"/>
      <c r="ES107" s="147"/>
      <c r="ET107" s="147"/>
      <c r="EU107" s="147"/>
    </row>
    <row r="108" spans="1:151" s="2" customFormat="1" ht="20.100000000000001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P108" s="1"/>
      <c r="Q108" s="1"/>
      <c r="R108" s="1"/>
      <c r="S108" s="1"/>
      <c r="T108" s="1"/>
      <c r="U108" s="1"/>
      <c r="V108" s="146"/>
      <c r="W108" s="146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  <c r="DD108" s="147"/>
      <c r="DE108" s="147"/>
      <c r="DF108" s="147"/>
      <c r="DG108" s="147"/>
      <c r="DH108" s="147"/>
      <c r="DI108" s="147"/>
      <c r="DJ108" s="147"/>
      <c r="DK108" s="147"/>
      <c r="DL108" s="147"/>
      <c r="DM108" s="147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7"/>
      <c r="DX108" s="147"/>
      <c r="DY108" s="147"/>
      <c r="DZ108" s="147"/>
      <c r="EA108" s="147"/>
      <c r="EB108" s="147"/>
      <c r="EC108" s="147"/>
      <c r="ED108" s="147"/>
      <c r="EE108" s="147"/>
      <c r="EF108" s="147"/>
      <c r="EG108" s="147"/>
      <c r="EH108" s="147"/>
      <c r="EI108" s="147"/>
      <c r="EJ108" s="147"/>
      <c r="EK108" s="147"/>
      <c r="EL108" s="147"/>
      <c r="EM108" s="147"/>
      <c r="EN108" s="147"/>
      <c r="EO108" s="147"/>
      <c r="EP108" s="147"/>
      <c r="EQ108" s="147"/>
      <c r="ER108" s="147"/>
      <c r="ES108" s="147"/>
      <c r="ET108" s="147"/>
      <c r="EU108" s="147"/>
    </row>
    <row r="109" spans="1:151" s="2" customFormat="1" ht="20.100000000000001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P109" s="1"/>
      <c r="Q109" s="1"/>
      <c r="R109" s="1"/>
      <c r="S109" s="1"/>
      <c r="T109" s="1"/>
      <c r="U109" s="1"/>
      <c r="V109" s="146"/>
      <c r="W109" s="146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  <c r="DD109" s="147"/>
      <c r="DE109" s="147"/>
      <c r="DF109" s="147"/>
      <c r="DG109" s="147"/>
      <c r="DH109" s="147"/>
      <c r="DI109" s="147"/>
      <c r="DJ109" s="147"/>
      <c r="DK109" s="147"/>
      <c r="DL109" s="147"/>
      <c r="DM109" s="147"/>
      <c r="DN109" s="147"/>
      <c r="DO109" s="147"/>
      <c r="DP109" s="147"/>
      <c r="DQ109" s="147"/>
      <c r="DR109" s="147"/>
      <c r="DS109" s="147"/>
      <c r="DT109" s="147"/>
      <c r="DU109" s="147"/>
      <c r="DV109" s="147"/>
      <c r="DW109" s="147"/>
      <c r="DX109" s="147"/>
      <c r="DY109" s="147"/>
      <c r="DZ109" s="147"/>
      <c r="EA109" s="147"/>
      <c r="EB109" s="147"/>
      <c r="EC109" s="147"/>
      <c r="ED109" s="147"/>
      <c r="EE109" s="147"/>
      <c r="EF109" s="147"/>
      <c r="EG109" s="147"/>
      <c r="EH109" s="147"/>
      <c r="EI109" s="147"/>
      <c r="EJ109" s="147"/>
      <c r="EK109" s="147"/>
      <c r="EL109" s="147"/>
      <c r="EM109" s="147"/>
      <c r="EN109" s="147"/>
      <c r="EO109" s="147"/>
      <c r="EP109" s="147"/>
      <c r="EQ109" s="147"/>
      <c r="ER109" s="147"/>
      <c r="ES109" s="147"/>
      <c r="ET109" s="147"/>
      <c r="EU109" s="147"/>
    </row>
    <row r="110" spans="1:151" s="2" customFormat="1" ht="39.950000000000003" customHeight="1" x14ac:dyDescent="0.25">
      <c r="A110" s="22"/>
      <c r="B110" s="188" t="s">
        <v>14</v>
      </c>
      <c r="C110" s="188"/>
      <c r="D110" s="22" t="s">
        <v>1</v>
      </c>
      <c r="E110" s="22" t="s">
        <v>11</v>
      </c>
      <c r="F110" s="22" t="s">
        <v>12</v>
      </c>
      <c r="G110" s="1"/>
      <c r="H110" s="1"/>
      <c r="I110" s="1"/>
      <c r="J110" s="1"/>
      <c r="K110" s="1"/>
      <c r="L110" s="1"/>
      <c r="M110" s="1"/>
      <c r="N110" s="1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  <c r="DD110" s="14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  <c r="EK110" s="147"/>
      <c r="EL110" s="147"/>
      <c r="EM110" s="147"/>
      <c r="EN110" s="147"/>
      <c r="EO110" s="147"/>
      <c r="EP110" s="147"/>
      <c r="EQ110" s="147"/>
      <c r="ER110" s="147"/>
      <c r="ES110" s="147"/>
      <c r="ET110" s="147"/>
      <c r="EU110" s="147"/>
    </row>
    <row r="111" spans="1:151" s="2" customFormat="1" ht="20.100000000000001" customHeight="1" x14ac:dyDescent="0.25">
      <c r="A111" s="13" t="s">
        <v>102</v>
      </c>
      <c r="B111" s="1" t="s">
        <v>5</v>
      </c>
      <c r="C111" s="88">
        <f>AK61</f>
        <v>235050.63525333349</v>
      </c>
      <c r="D111" s="88">
        <f>$B$99*(AK37^(1/2))</f>
        <v>374.96000597117717</v>
      </c>
      <c r="E111" s="104">
        <f>C111/D111</f>
        <v>626.86855000584148</v>
      </c>
      <c r="F111" s="105">
        <f t="shared" ref="F111:F118" si="30">_xlfn.T.DIST.2T(ABS(E111),$B$94-$B$95-1)</f>
        <v>9.5828507989614808E-58</v>
      </c>
      <c r="G111" s="1"/>
      <c r="H111" s="1"/>
      <c r="I111" s="1"/>
      <c r="J111" s="1"/>
      <c r="K111" s="1"/>
      <c r="L111" s="172" t="str">
        <f t="shared" ref="L111:L117" si="31">IF(F111&gt;0.3,"Atenção: esse resultado não pode ser superior a 30% (trinta por cento)","Nível de significância admitido")</f>
        <v>Nível de significância admitido</v>
      </c>
      <c r="M111" s="172"/>
      <c r="N111" s="172"/>
      <c r="V111" s="147"/>
      <c r="W111" s="147"/>
      <c r="X111" s="147">
        <v>1</v>
      </c>
      <c r="Y111" s="147"/>
      <c r="Z111" s="147" cm="1">
        <f t="array" ref="Z111:AH111">TRANSPOSE(X111:X119)</f>
        <v>1</v>
      </c>
      <c r="AA111" s="147">
        <v>95.3</v>
      </c>
      <c r="AB111" s="147">
        <v>7</v>
      </c>
      <c r="AC111" s="147">
        <v>3.5</v>
      </c>
      <c r="AD111" s="147">
        <v>1</v>
      </c>
      <c r="AE111" s="147">
        <v>1</v>
      </c>
      <c r="AF111" s="147">
        <v>0</v>
      </c>
      <c r="AG111" s="147">
        <v>1</v>
      </c>
      <c r="AH111" s="147">
        <v>1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  <c r="DD111" s="147"/>
      <c r="DE111" s="147"/>
      <c r="DF111" s="147"/>
      <c r="DG111" s="147"/>
      <c r="DH111" s="147"/>
      <c r="DI111" s="147"/>
      <c r="DJ111" s="147"/>
      <c r="DK111" s="147"/>
      <c r="DL111" s="147"/>
      <c r="DM111" s="147"/>
      <c r="DN111" s="147"/>
      <c r="DO111" s="147"/>
      <c r="DP111" s="147"/>
      <c r="DQ111" s="147"/>
      <c r="DR111" s="147"/>
      <c r="DS111" s="147"/>
      <c r="DT111" s="147"/>
      <c r="DU111" s="147"/>
      <c r="DV111" s="147"/>
      <c r="DW111" s="147"/>
      <c r="DX111" s="147"/>
      <c r="DY111" s="147"/>
      <c r="DZ111" s="147"/>
      <c r="EA111" s="147"/>
      <c r="EB111" s="147"/>
      <c r="EC111" s="147"/>
      <c r="ED111" s="147"/>
      <c r="EE111" s="147"/>
      <c r="EF111" s="147"/>
      <c r="EG111" s="147"/>
      <c r="EH111" s="147"/>
      <c r="EI111" s="147"/>
      <c r="EJ111" s="147"/>
      <c r="EK111" s="147"/>
      <c r="EL111" s="147"/>
      <c r="EM111" s="147"/>
      <c r="EN111" s="147"/>
      <c r="EO111" s="147"/>
      <c r="EP111" s="147"/>
      <c r="EQ111" s="147"/>
      <c r="ER111" s="147"/>
      <c r="ES111" s="147"/>
      <c r="ET111" s="147"/>
      <c r="EU111" s="147"/>
    </row>
    <row r="112" spans="1:151" s="2" customFormat="1" ht="20.100000000000001" customHeight="1" x14ac:dyDescent="0.25">
      <c r="A112" s="20" t="s">
        <v>382</v>
      </c>
      <c r="B112" s="17" t="str">
        <f>B11</f>
        <v>AREA</v>
      </c>
      <c r="C112" s="89">
        <f t="shared" ref="C112:C119" si="32">AK62</f>
        <v>-92.010307748838386</v>
      </c>
      <c r="D112" s="89">
        <f>$B$99*(AL38^(1/2))</f>
        <v>2.5787953871719611</v>
      </c>
      <c r="E112" s="106">
        <f t="shared" ref="E112:E118" si="33">C112/D112</f>
        <v>-35.679568920643057</v>
      </c>
      <c r="F112" s="107">
        <f t="shared" si="30"/>
        <v>2.9614949710175016E-24</v>
      </c>
      <c r="G112" s="13"/>
      <c r="H112" s="13"/>
      <c r="I112" s="13"/>
      <c r="J112" s="13"/>
      <c r="K112" s="13"/>
      <c r="L112" s="172" t="str">
        <f t="shared" si="31"/>
        <v>Nível de significância admitido</v>
      </c>
      <c r="M112" s="172"/>
      <c r="N112" s="172"/>
      <c r="V112" s="147"/>
      <c r="W112" s="147"/>
      <c r="X112" s="147">
        <f t="shared" ref="X112:X119" si="34">B62</f>
        <v>95.3</v>
      </c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  <c r="DD112" s="147"/>
      <c r="DE112" s="147"/>
      <c r="DF112" s="147"/>
      <c r="DG112" s="147"/>
      <c r="DH112" s="147"/>
      <c r="DI112" s="147"/>
      <c r="DJ112" s="147"/>
      <c r="DK112" s="147"/>
      <c r="DL112" s="147"/>
      <c r="DM112" s="147"/>
      <c r="DN112" s="147"/>
      <c r="DO112" s="147"/>
      <c r="DP112" s="147"/>
      <c r="DQ112" s="147"/>
      <c r="DR112" s="147"/>
      <c r="DS112" s="147"/>
      <c r="DT112" s="147"/>
      <c r="DU112" s="147"/>
      <c r="DV112" s="147"/>
      <c r="DW112" s="147"/>
      <c r="DX112" s="147"/>
      <c r="DY112" s="147"/>
      <c r="DZ112" s="147"/>
      <c r="EA112" s="147"/>
      <c r="EB112" s="147"/>
      <c r="EC112" s="147"/>
      <c r="ED112" s="147"/>
      <c r="EE112" s="147"/>
      <c r="EF112" s="147"/>
      <c r="EG112" s="147"/>
      <c r="EH112" s="147"/>
      <c r="EI112" s="147"/>
      <c r="EJ112" s="147"/>
      <c r="EK112" s="147"/>
      <c r="EL112" s="147"/>
      <c r="EM112" s="147"/>
      <c r="EN112" s="147"/>
      <c r="EO112" s="147"/>
      <c r="EP112" s="147"/>
      <c r="EQ112" s="147"/>
      <c r="ER112" s="147"/>
      <c r="ES112" s="147"/>
      <c r="ET112" s="147"/>
      <c r="EU112" s="147"/>
    </row>
    <row r="113" spans="1:151" s="2" customFormat="1" ht="20.100000000000001" customHeight="1" x14ac:dyDescent="0.25">
      <c r="A113" s="20" t="s">
        <v>383</v>
      </c>
      <c r="B113" s="17" t="str">
        <f>C11</f>
        <v>DISTROD</v>
      </c>
      <c r="C113" s="89">
        <f t="shared" si="32"/>
        <v>-599.70202685965342</v>
      </c>
      <c r="D113" s="89">
        <f>$B$99*(AM39^(1/2))</f>
        <v>32.726455888125301</v>
      </c>
      <c r="E113" s="106">
        <f t="shared" si="33"/>
        <v>-18.324685963849006</v>
      </c>
      <c r="F113" s="107">
        <f t="shared" si="30"/>
        <v>9.2434170995576032E-17</v>
      </c>
      <c r="G113" s="3"/>
      <c r="H113" s="3"/>
      <c r="I113" s="3"/>
      <c r="J113" s="3"/>
      <c r="K113" s="10"/>
      <c r="L113" s="172" t="str">
        <f t="shared" si="31"/>
        <v>Nível de significância admitido</v>
      </c>
      <c r="M113" s="172"/>
      <c r="N113" s="172"/>
      <c r="V113" s="147"/>
      <c r="W113" s="147"/>
      <c r="X113" s="147">
        <f t="shared" si="34"/>
        <v>7</v>
      </c>
      <c r="Y113" s="147"/>
      <c r="Z113" s="147" cm="1">
        <f t="array" ref="Z113:AH113">MMULT(_xlfn.ANCHORARRAY(Z111),_xlfn.ANCHORARRAY(AK37))</f>
        <v>0.29796010699272607</v>
      </c>
      <c r="AA113" s="147">
        <v>-4.7403872613746064E-3</v>
      </c>
      <c r="AB113" s="147">
        <v>4.6377820267733856E-2</v>
      </c>
      <c r="AC113" s="147">
        <v>8.0577170620284688E-2</v>
      </c>
      <c r="AD113" s="147">
        <v>0.10631566806399796</v>
      </c>
      <c r="AE113" s="147">
        <v>-6.979243135511462E-2</v>
      </c>
      <c r="AF113" s="147">
        <v>8.4076361964406099E-2</v>
      </c>
      <c r="AG113" s="147">
        <v>0.23699441964524381</v>
      </c>
      <c r="AH113" s="147">
        <v>-6.3739261465789565E-2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  <c r="EK113" s="147"/>
      <c r="EL113" s="147"/>
      <c r="EM113" s="147"/>
      <c r="EN113" s="147"/>
      <c r="EO113" s="147"/>
      <c r="EP113" s="147"/>
      <c r="EQ113" s="147"/>
      <c r="ER113" s="147"/>
      <c r="ES113" s="147"/>
      <c r="ET113" s="147"/>
      <c r="EU113" s="147"/>
    </row>
    <row r="114" spans="1:151" s="2" customFormat="1" ht="20.100000000000001" customHeight="1" x14ac:dyDescent="0.25">
      <c r="A114" s="20" t="s">
        <v>384</v>
      </c>
      <c r="B114" s="17" t="str">
        <f>D11</f>
        <v>DISTCONSUM</v>
      </c>
      <c r="C114" s="89">
        <f t="shared" si="32"/>
        <v>-1665.2230875537907</v>
      </c>
      <c r="D114" s="89">
        <f>$B$99*(AN40^(1/2))</f>
        <v>74.198265975390797</v>
      </c>
      <c r="E114" s="106">
        <f t="shared" si="33"/>
        <v>-22.442884151849213</v>
      </c>
      <c r="F114" s="107">
        <f t="shared" si="30"/>
        <v>5.3816174005511844E-19</v>
      </c>
      <c r="G114" s="11"/>
      <c r="H114" s="11"/>
      <c r="I114" s="11"/>
      <c r="J114" s="11"/>
      <c r="K114" s="10"/>
      <c r="L114" s="172" t="str">
        <f t="shared" si="31"/>
        <v>Nível de significância admitido</v>
      </c>
      <c r="M114" s="172"/>
      <c r="N114" s="172"/>
      <c r="V114" s="147"/>
      <c r="W114" s="147"/>
      <c r="X114" s="147">
        <f t="shared" si="34"/>
        <v>3.5</v>
      </c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  <c r="DD114" s="147"/>
      <c r="DE114" s="147"/>
      <c r="DF114" s="147"/>
      <c r="DG114" s="147"/>
      <c r="DH114" s="147"/>
      <c r="DI114" s="147"/>
      <c r="DJ114" s="147"/>
      <c r="DK114" s="147"/>
      <c r="DL114" s="147"/>
      <c r="DM114" s="147"/>
      <c r="DN114" s="147"/>
      <c r="DO114" s="147"/>
      <c r="DP114" s="147"/>
      <c r="DQ114" s="147"/>
      <c r="DR114" s="147"/>
      <c r="DS114" s="147"/>
      <c r="DT114" s="147"/>
      <c r="DU114" s="147"/>
      <c r="DV114" s="147"/>
      <c r="DW114" s="147"/>
      <c r="DX114" s="147"/>
      <c r="DY114" s="147"/>
      <c r="DZ114" s="147"/>
      <c r="EA114" s="147"/>
      <c r="EB114" s="147"/>
      <c r="EC114" s="147"/>
      <c r="ED114" s="147"/>
      <c r="EE114" s="147"/>
      <c r="EF114" s="147"/>
      <c r="EG114" s="147"/>
      <c r="EH114" s="147"/>
      <c r="EI114" s="147"/>
      <c r="EJ114" s="147"/>
      <c r="EK114" s="147"/>
      <c r="EL114" s="147"/>
      <c r="EM114" s="147"/>
      <c r="EN114" s="147"/>
      <c r="EO114" s="147"/>
      <c r="EP114" s="147"/>
      <c r="EQ114" s="147"/>
      <c r="ER114" s="147"/>
      <c r="ES114" s="147"/>
      <c r="ET114" s="147"/>
      <c r="EU114" s="147"/>
    </row>
    <row r="115" spans="1:151" s="2" customFormat="1" ht="20.100000000000001" customHeight="1" x14ac:dyDescent="0.25">
      <c r="A115" s="20" t="s">
        <v>385</v>
      </c>
      <c r="B115" s="17" t="str">
        <f>E11</f>
        <v>TOPOGRAFIA</v>
      </c>
      <c r="C115" s="89">
        <f t="shared" si="32"/>
        <v>65082.858778963098</v>
      </c>
      <c r="D115" s="89">
        <f>$B$99*(AO41^(1/2))</f>
        <v>124.15472098704312</v>
      </c>
      <c r="E115" s="106">
        <f t="shared" si="33"/>
        <v>524.20768426321217</v>
      </c>
      <c r="F115" s="107">
        <f t="shared" si="30"/>
        <v>1.1981223009794627E-55</v>
      </c>
      <c r="G115" s="11"/>
      <c r="H115" s="11"/>
      <c r="I115" s="11"/>
      <c r="J115" s="11"/>
      <c r="K115" s="10"/>
      <c r="L115" s="172" t="str">
        <f t="shared" si="31"/>
        <v>Nível de significância admitido</v>
      </c>
      <c r="M115" s="172"/>
      <c r="N115" s="172"/>
      <c r="V115" s="147"/>
      <c r="W115" s="147"/>
      <c r="X115" s="147">
        <f t="shared" si="34"/>
        <v>1</v>
      </c>
      <c r="Y115" s="147"/>
      <c r="Z115" s="147" cm="1">
        <f t="array" ref="Z115">MMULT(_xlfn.ANCHORARRAY(Z113),X111:X119)</f>
        <v>0.66264443491719716</v>
      </c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  <c r="DD115" s="147"/>
      <c r="DE115" s="147"/>
      <c r="DF115" s="147"/>
      <c r="DG115" s="147"/>
      <c r="DH115" s="147"/>
      <c r="DI115" s="147"/>
      <c r="DJ115" s="147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/>
      <c r="ED115" s="147"/>
      <c r="EE115" s="147"/>
      <c r="EF115" s="147"/>
      <c r="EG115" s="147"/>
      <c r="EH115" s="147"/>
      <c r="EI115" s="147"/>
      <c r="EJ115" s="147"/>
      <c r="EK115" s="147"/>
      <c r="EL115" s="147"/>
      <c r="EM115" s="147"/>
      <c r="EN115" s="147"/>
      <c r="EO115" s="147"/>
      <c r="EP115" s="147"/>
      <c r="EQ115" s="147"/>
      <c r="ER115" s="147"/>
      <c r="ES115" s="147"/>
      <c r="ET115" s="147"/>
      <c r="EU115" s="147"/>
    </row>
    <row r="116" spans="1:151" ht="20.100000000000001" customHeight="1" x14ac:dyDescent="0.25">
      <c r="A116" s="20" t="s">
        <v>386</v>
      </c>
      <c r="B116" s="17" t="str">
        <f>F11</f>
        <v>TSOLO</v>
      </c>
      <c r="C116" s="89">
        <f t="shared" si="32"/>
        <v>-406.67340097972192</v>
      </c>
      <c r="D116" s="89">
        <f>$B$99*(AP42^(1/2))</f>
        <v>86.762362097462898</v>
      </c>
      <c r="E116" s="106">
        <f t="shared" si="33"/>
        <v>-4.6872098816638124</v>
      </c>
      <c r="F116" s="107">
        <f t="shared" si="30"/>
        <v>7.0596225957724956E-5</v>
      </c>
      <c r="G116" s="11"/>
      <c r="H116" s="11"/>
      <c r="I116" s="11"/>
      <c r="J116" s="11"/>
      <c r="K116" s="10"/>
      <c r="L116" s="172" t="str">
        <f t="shared" si="31"/>
        <v>Nível de significância admitido</v>
      </c>
      <c r="M116" s="172"/>
      <c r="N116" s="172"/>
      <c r="X116" s="147">
        <f t="shared" si="34"/>
        <v>1</v>
      </c>
      <c r="AL116" s="147"/>
      <c r="AN116" s="147"/>
      <c r="AO116" s="147"/>
      <c r="AP116" s="147"/>
      <c r="AQ116" s="147"/>
    </row>
    <row r="117" spans="1:151" ht="20.100000000000001" customHeight="1" x14ac:dyDescent="0.25">
      <c r="A117" s="20" t="s">
        <v>387</v>
      </c>
      <c r="B117" s="17" t="str">
        <f>G11</f>
        <v>QUANTAGUA</v>
      </c>
      <c r="C117" s="89">
        <f t="shared" si="32"/>
        <v>250042.67797437595</v>
      </c>
      <c r="D117" s="89">
        <f>$B$99*(AQ43^(1/2))</f>
        <v>144.37790012768377</v>
      </c>
      <c r="E117" s="106">
        <f t="shared" si="33"/>
        <v>1731.8625478916456</v>
      </c>
      <c r="F117" s="107">
        <f t="shared" si="30"/>
        <v>1.1634168650422892E-69</v>
      </c>
      <c r="G117" s="2"/>
      <c r="H117" s="2"/>
      <c r="I117" s="2"/>
      <c r="J117" s="2"/>
      <c r="K117" s="10"/>
      <c r="L117" s="172" t="str">
        <f t="shared" si="31"/>
        <v>Nível de significância admitido</v>
      </c>
      <c r="M117" s="172"/>
      <c r="N117" s="172"/>
      <c r="X117" s="147">
        <f t="shared" si="34"/>
        <v>0</v>
      </c>
      <c r="Z117" s="146">
        <f>SQRT(Z115)</f>
        <v>0.81402975063396621</v>
      </c>
      <c r="AL117" s="147"/>
      <c r="AN117" s="147"/>
      <c r="AO117" s="147"/>
      <c r="AP117" s="147"/>
      <c r="AQ117" s="147"/>
    </row>
    <row r="118" spans="1:151" ht="20.100000000000001" customHeight="1" x14ac:dyDescent="0.25">
      <c r="A118" s="20" t="s">
        <v>388</v>
      </c>
      <c r="B118" s="17" t="str">
        <f>H11</f>
        <v>LOCAL</v>
      </c>
      <c r="C118" s="89">
        <f t="shared" si="32"/>
        <v>199999.49022545776</v>
      </c>
      <c r="D118" s="89">
        <f>$B$99*(AR44^(1/2))</f>
        <v>195.90262962180205</v>
      </c>
      <c r="E118" s="106">
        <f t="shared" si="33"/>
        <v>1020.9127392090901</v>
      </c>
      <c r="F118" s="107">
        <f t="shared" si="30"/>
        <v>1.8315096137009942E-63</v>
      </c>
      <c r="G118" s="2"/>
      <c r="H118" s="2"/>
      <c r="I118" s="2"/>
      <c r="J118" s="2"/>
      <c r="K118" s="10"/>
      <c r="L118" s="172" t="str">
        <f t="shared" ref="L118" si="35">IF(F118&gt;0.3,"Atenção: esse resultado não pode ser superior a 30% (trinta por cento)","Nível de significância admitido")</f>
        <v>Nível de significância admitido</v>
      </c>
      <c r="M118" s="172"/>
      <c r="N118" s="172"/>
      <c r="X118" s="147">
        <f t="shared" si="34"/>
        <v>1</v>
      </c>
      <c r="AL118" s="147"/>
      <c r="AN118" s="147"/>
      <c r="AO118" s="147"/>
      <c r="AP118" s="147"/>
      <c r="AQ118" s="147"/>
    </row>
    <row r="119" spans="1:151" ht="20.100000000000001" customHeight="1" x14ac:dyDescent="0.25">
      <c r="A119" s="20" t="s">
        <v>418</v>
      </c>
      <c r="B119" s="17" t="str">
        <f>I11</f>
        <v>NACESSO</v>
      </c>
      <c r="C119" s="89">
        <f t="shared" si="32"/>
        <v>-24891.643540021963</v>
      </c>
      <c r="D119" s="89">
        <f>$B$99*(AS45^(1/2))</f>
        <v>126.32809897524072</v>
      </c>
      <c r="E119" s="106">
        <f>C119/D119</f>
        <v>-197.0396431351391</v>
      </c>
      <c r="F119" s="107">
        <f>_xlfn.T.DIST.2T(ABS(E119),$B$94-$B$95-1)</f>
        <v>3.5380647856379153E-44</v>
      </c>
      <c r="G119" s="2"/>
      <c r="H119" s="2"/>
      <c r="I119" s="2"/>
      <c r="J119" s="2"/>
      <c r="K119" s="10"/>
      <c r="L119" s="172" t="e">
        <f>IF(#REF!&gt;0.3,"Atenção: esse resultado não pode ser superior a 30% (trinta por cento)","Nível de significância admitido")</f>
        <v>#REF!</v>
      </c>
      <c r="M119" s="172"/>
      <c r="N119" s="172"/>
      <c r="X119" s="147">
        <f t="shared" si="34"/>
        <v>1</v>
      </c>
      <c r="AL119" s="147"/>
      <c r="AN119" s="147"/>
      <c r="AO119" s="147"/>
      <c r="AP119" s="147"/>
      <c r="AQ119" s="147"/>
    </row>
    <row r="120" spans="1:151" ht="20.100000000000001" customHeight="1" x14ac:dyDescent="0.25">
      <c r="A120" s="2"/>
      <c r="G120" s="2"/>
      <c r="H120" s="2"/>
      <c r="I120" s="2"/>
      <c r="J120" s="2"/>
      <c r="K120" s="10"/>
      <c r="L120" s="172" t="str">
        <f>IF(F119&gt;0.3,"Atenção: esse resultado não pode ser superior a 30% (trinta por cento)","Nível de significância admitido")</f>
        <v>Nível de significância admitido</v>
      </c>
      <c r="M120" s="172"/>
      <c r="N120" s="172"/>
      <c r="AL120" s="147"/>
      <c r="AN120" s="147"/>
      <c r="AO120" s="147"/>
      <c r="AP120" s="147"/>
      <c r="AQ120" s="147"/>
    </row>
    <row r="121" spans="1:151" ht="20.100000000000001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10"/>
      <c r="X121" s="147"/>
      <c r="AL121" s="147"/>
      <c r="AN121" s="147"/>
      <c r="AO121" s="147"/>
      <c r="AP121" s="147"/>
      <c r="AQ121" s="147"/>
    </row>
    <row r="122" spans="1:151" ht="20.100000000000001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10"/>
      <c r="AL122" s="147"/>
      <c r="AN122" s="147"/>
      <c r="AO122" s="147"/>
      <c r="AP122" s="147"/>
      <c r="AQ122" s="147"/>
    </row>
    <row r="123" spans="1:151" ht="39.950000000000003" customHeight="1" x14ac:dyDescent="0.25">
      <c r="A123" s="1" t="s">
        <v>91</v>
      </c>
      <c r="B123" s="176" t="str">
        <f>CONCATENATE("Valor previsto = ",TEXT(C111,"#.###,00")," + [",TEXT(C112,"#.###,00")," · (",B112,")] + [",TEXT(C113,"#.###,00")," · (",B113,")] + [",TEXT(C114,"#.###,00")," . (",B114,")] + [",TEXT(C115,"#.###,00")," . (",B115,")] + [",TEXT(C116,"#.###,00")," . (",B116,")]  + [",TEXT(C117,"#.###,00")," . (",B117,")] + [",TEXT(C118,"#.###,00")," . (",B118,")] + [",TEXT(C119,"#.###,00")," . (",B119,")]")</f>
        <v>Valor previsto = 235.050,64 + [-92,01 · (AREA)] + [-599,70 · (DISTROD)] + [-1.665,22 . (DISTCONSUM)] + [65.082,86 . (TOPOGRAFIA)] + [-406,67 . (TSOLO)]  + [250.042,68 . (QUANTAGUA)] + [199.999,49 . (LOCAL)] + [-24.891,64 . (NACESSO)]</v>
      </c>
      <c r="C123" s="176"/>
      <c r="D123" s="176"/>
      <c r="E123" s="176"/>
      <c r="F123" s="176"/>
      <c r="G123" s="176"/>
      <c r="H123" s="176"/>
      <c r="I123" s="176"/>
      <c r="J123" s="176"/>
      <c r="K123" s="176"/>
      <c r="AL123" s="147"/>
      <c r="AN123" s="147"/>
      <c r="AO123" s="147"/>
      <c r="AP123" s="147"/>
      <c r="AQ123" s="147"/>
    </row>
    <row r="124" spans="1:151" ht="20.100000000000001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AL124" s="147"/>
      <c r="AN124" s="147"/>
      <c r="AO124" s="147"/>
      <c r="AP124" s="147"/>
      <c r="AQ124" s="147"/>
    </row>
    <row r="125" spans="1:151" ht="20.100000000000001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1"/>
      <c r="AL125" s="147"/>
      <c r="AN125" s="147"/>
      <c r="AO125" s="147"/>
      <c r="AP125" s="147"/>
      <c r="AQ125" s="147"/>
    </row>
    <row r="126" spans="1:151" ht="20.100000000000001" customHeight="1" x14ac:dyDescent="0.25">
      <c r="A126" s="172" t="s">
        <v>408</v>
      </c>
      <c r="B126" s="172"/>
      <c r="C126" s="172"/>
      <c r="D126" s="172"/>
      <c r="E126" s="172"/>
      <c r="F126" s="172"/>
      <c r="G126" s="2"/>
      <c r="H126" s="2"/>
      <c r="I126" s="2"/>
      <c r="J126" s="2"/>
      <c r="K126" s="21"/>
      <c r="AL126" s="147"/>
    </row>
    <row r="127" spans="1:151" ht="20.100000000000001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P127" s="4"/>
      <c r="Q127" s="4"/>
      <c r="R127" s="4"/>
      <c r="S127" s="4"/>
      <c r="T127" s="4"/>
      <c r="U127" s="4"/>
      <c r="V127" s="150"/>
      <c r="W127" s="150"/>
    </row>
    <row r="128" spans="1:151" ht="20.100000000000001" customHeight="1" x14ac:dyDescent="0.25">
      <c r="A128" s="22" t="s">
        <v>382</v>
      </c>
      <c r="B128" s="23" t="str">
        <f>B11</f>
        <v>AREA</v>
      </c>
      <c r="C128" s="16" t="s">
        <v>358</v>
      </c>
      <c r="D128" s="118">
        <f>C112</f>
        <v>-92.010307748838386</v>
      </c>
      <c r="F128" s="2"/>
      <c r="G128" s="2"/>
      <c r="H128" s="2"/>
      <c r="I128" s="2"/>
      <c r="J128" s="2"/>
      <c r="K128" s="21"/>
      <c r="P128" s="4"/>
      <c r="Q128" s="4"/>
      <c r="R128" s="4"/>
      <c r="S128" s="4"/>
      <c r="T128" s="4"/>
      <c r="U128" s="4"/>
      <c r="V128" s="150"/>
      <c r="W128" s="150"/>
    </row>
    <row r="129" spans="1:43" ht="20.100000000000001" customHeight="1" x14ac:dyDescent="0.25">
      <c r="A129" s="22" t="s">
        <v>383</v>
      </c>
      <c r="B129" s="23" t="str">
        <f>C11</f>
        <v>DISTROD</v>
      </c>
      <c r="C129" s="16" t="s">
        <v>358</v>
      </c>
      <c r="D129" s="118">
        <f>C113</f>
        <v>-599.70202685965342</v>
      </c>
      <c r="F129" s="2"/>
      <c r="G129" s="2"/>
      <c r="H129" s="2"/>
      <c r="I129" s="2"/>
      <c r="J129" s="2"/>
      <c r="P129" s="4"/>
      <c r="Q129" s="4"/>
      <c r="R129" s="4"/>
      <c r="S129" s="4"/>
      <c r="T129" s="4"/>
      <c r="U129" s="4"/>
      <c r="V129" s="150"/>
      <c r="W129" s="150"/>
      <c r="AQ129" s="148"/>
    </row>
    <row r="130" spans="1:43" ht="20.100000000000001" customHeight="1" x14ac:dyDescent="0.25">
      <c r="A130" s="20" t="s">
        <v>384</v>
      </c>
      <c r="B130" s="23" t="str">
        <f>D11</f>
        <v>DISTCONSUM</v>
      </c>
      <c r="C130" s="16" t="s">
        <v>358</v>
      </c>
      <c r="D130" s="118">
        <f>C114</f>
        <v>-1665.2230875537907</v>
      </c>
      <c r="F130" s="2"/>
      <c r="G130" s="2"/>
      <c r="H130" s="2"/>
      <c r="I130" s="2"/>
      <c r="J130" s="2"/>
      <c r="K130" s="21"/>
      <c r="P130" s="4"/>
      <c r="Q130" s="4"/>
      <c r="R130" s="4"/>
      <c r="S130" s="4"/>
      <c r="T130" s="4"/>
      <c r="U130" s="4"/>
      <c r="V130" s="150"/>
      <c r="W130" s="150"/>
      <c r="AQ130" s="148"/>
    </row>
    <row r="131" spans="1:43" ht="20.100000000000001" customHeight="1" x14ac:dyDescent="0.25">
      <c r="A131" s="20" t="s">
        <v>385</v>
      </c>
      <c r="B131" s="23" t="str">
        <f>E11</f>
        <v>TOPOGRAFIA</v>
      </c>
      <c r="C131" s="16" t="s">
        <v>358</v>
      </c>
      <c r="D131" s="118">
        <f>C115</f>
        <v>65082.858778963098</v>
      </c>
      <c r="F131" s="2"/>
      <c r="G131" s="2"/>
      <c r="K131" s="8"/>
      <c r="P131" s="4"/>
      <c r="Q131" s="4"/>
      <c r="R131" s="4"/>
      <c r="S131" s="4"/>
      <c r="T131" s="4"/>
      <c r="U131" s="4"/>
      <c r="V131" s="150"/>
      <c r="W131" s="150"/>
      <c r="AJ131" s="149"/>
      <c r="AQ131" s="148"/>
    </row>
    <row r="132" spans="1:43" ht="20.100000000000001" customHeight="1" x14ac:dyDescent="0.25">
      <c r="A132" s="20" t="s">
        <v>386</v>
      </c>
      <c r="B132" s="23" t="str">
        <f>F11</f>
        <v>TSOLO</v>
      </c>
      <c r="C132" s="16" t="s">
        <v>358</v>
      </c>
      <c r="D132" s="118">
        <f t="shared" ref="D132:D134" si="36">C116</f>
        <v>-406.67340097972192</v>
      </c>
      <c r="F132" s="2"/>
      <c r="G132" s="2"/>
      <c r="H132" s="21"/>
      <c r="I132" s="21"/>
      <c r="J132" s="21"/>
      <c r="K132" s="24"/>
      <c r="AQ132" s="148"/>
    </row>
    <row r="133" spans="1:43" ht="20.100000000000001" customHeight="1" x14ac:dyDescent="0.25">
      <c r="A133" s="20" t="s">
        <v>387</v>
      </c>
      <c r="B133" s="23" t="str">
        <f>G11</f>
        <v>QUANTAGUA</v>
      </c>
      <c r="C133" s="16" t="s">
        <v>358</v>
      </c>
      <c r="D133" s="118">
        <f t="shared" si="36"/>
        <v>250042.67797437595</v>
      </c>
      <c r="F133" s="2"/>
      <c r="G133" s="2"/>
      <c r="H133" s="21"/>
      <c r="I133" s="21"/>
      <c r="J133" s="21"/>
      <c r="K133" s="24"/>
      <c r="AQ133" s="148"/>
    </row>
    <row r="134" spans="1:43" ht="20.100000000000001" customHeight="1" x14ac:dyDescent="0.25">
      <c r="A134" s="20" t="s">
        <v>388</v>
      </c>
      <c r="B134" s="23" t="str">
        <f>H11</f>
        <v>LOCAL</v>
      </c>
      <c r="C134" s="16" t="s">
        <v>358</v>
      </c>
      <c r="D134" s="118">
        <f t="shared" si="36"/>
        <v>199999.49022545776</v>
      </c>
      <c r="F134" s="2"/>
      <c r="G134" s="2"/>
      <c r="H134" s="21"/>
      <c r="I134" s="21"/>
      <c r="J134" s="21"/>
      <c r="K134" s="24"/>
      <c r="AQ134" s="148"/>
    </row>
    <row r="135" spans="1:43" ht="20.100000000000001" customHeight="1" x14ac:dyDescent="0.25">
      <c r="A135" s="20" t="s">
        <v>418</v>
      </c>
      <c r="B135" s="23" t="str">
        <f>I11</f>
        <v>NACESSO</v>
      </c>
      <c r="C135" s="16" t="s">
        <v>358</v>
      </c>
      <c r="D135" s="118">
        <f>C119</f>
        <v>-24891.643540021963</v>
      </c>
      <c r="F135" s="2"/>
      <c r="G135" s="2"/>
      <c r="H135" s="21"/>
      <c r="I135" s="21"/>
      <c r="J135" s="21"/>
      <c r="K135" s="24"/>
      <c r="AQ135" s="148"/>
    </row>
    <row r="136" spans="1:43" ht="20.100000000000001" customHeight="1" x14ac:dyDescent="0.25">
      <c r="F136" s="2"/>
      <c r="G136" s="2"/>
      <c r="H136" s="2"/>
      <c r="I136" s="2"/>
      <c r="J136" s="2"/>
      <c r="K136" s="25"/>
      <c r="AQ136" s="148"/>
    </row>
    <row r="137" spans="1:43" ht="20.100000000000001" customHeight="1" x14ac:dyDescent="0.25">
      <c r="G137" s="21"/>
      <c r="H137" s="21"/>
      <c r="I137" s="21"/>
      <c r="J137" s="21"/>
      <c r="K137" s="25"/>
      <c r="AQ137" s="148"/>
    </row>
    <row r="138" spans="1:43" ht="20.100000000000001" customHeight="1" x14ac:dyDescent="0.25">
      <c r="A138" s="191" t="s">
        <v>92</v>
      </c>
      <c r="B138" s="191"/>
      <c r="C138" s="191"/>
      <c r="D138" s="191"/>
      <c r="E138" s="191"/>
      <c r="F138" s="191"/>
      <c r="K138" s="25"/>
      <c r="AQ138" s="148"/>
    </row>
    <row r="139" spans="1:43" ht="20.100000000000001" customHeight="1" x14ac:dyDescent="0.25">
      <c r="G139" s="21"/>
      <c r="H139" s="21"/>
      <c r="I139" s="21"/>
      <c r="J139" s="21"/>
      <c r="K139" s="25"/>
      <c r="Y139" s="151"/>
      <c r="AQ139" s="148"/>
    </row>
    <row r="140" spans="1:43" ht="20.100000000000001" customHeight="1" x14ac:dyDescent="0.25">
      <c r="A140" s="180" t="s">
        <v>136</v>
      </c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AQ140" s="148"/>
    </row>
    <row r="141" spans="1:43" ht="20.100000000000001" customHeight="1" x14ac:dyDescent="0.25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AQ141" s="148"/>
    </row>
    <row r="142" spans="1:43" ht="20.100000000000001" customHeight="1" x14ac:dyDescent="0.25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AQ142" s="148"/>
    </row>
    <row r="143" spans="1:43" ht="20.100000000000001" customHeight="1" x14ac:dyDescent="0.25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AQ143" s="148"/>
    </row>
    <row r="144" spans="1:43" ht="20.100000000000001" customHeight="1" x14ac:dyDescent="0.25">
      <c r="G144" s="25"/>
      <c r="H144" s="25"/>
      <c r="I144" s="25"/>
      <c r="J144" s="25"/>
      <c r="K144" s="25"/>
    </row>
    <row r="145" spans="1:26" ht="20.100000000000001" customHeight="1" x14ac:dyDescent="0.25">
      <c r="A145" s="189" t="s">
        <v>48</v>
      </c>
      <c r="B145" s="190" t="s">
        <v>0</v>
      </c>
      <c r="C145" s="190" t="s">
        <v>32</v>
      </c>
      <c r="D145" s="190" t="s">
        <v>49</v>
      </c>
      <c r="E145" s="190"/>
      <c r="F145" s="190"/>
      <c r="G145" s="25"/>
      <c r="H145" s="25"/>
      <c r="I145" s="25"/>
      <c r="J145" s="25"/>
      <c r="K145" s="25"/>
    </row>
    <row r="146" spans="1:26" ht="20.100000000000001" customHeight="1" x14ac:dyDescent="0.25">
      <c r="A146" s="189"/>
      <c r="B146" s="190"/>
      <c r="C146" s="190"/>
      <c r="D146" s="26" t="s">
        <v>50</v>
      </c>
      <c r="E146" s="26" t="s">
        <v>51</v>
      </c>
      <c r="F146" s="26" t="s">
        <v>52</v>
      </c>
      <c r="G146" s="25"/>
      <c r="H146" s="25"/>
      <c r="I146" s="25"/>
      <c r="J146" s="25"/>
      <c r="K146" s="25"/>
    </row>
    <row r="147" spans="1:26" ht="20.100000000000001" customHeight="1" x14ac:dyDescent="0.25">
      <c r="A147" s="189"/>
      <c r="B147" s="220">
        <v>1</v>
      </c>
      <c r="C147" s="175" t="s">
        <v>33</v>
      </c>
      <c r="D147" s="175" t="s">
        <v>34</v>
      </c>
      <c r="E147" s="175" t="s">
        <v>35</v>
      </c>
      <c r="F147" s="175" t="s">
        <v>36</v>
      </c>
      <c r="G147" s="25"/>
      <c r="H147" s="25"/>
      <c r="I147" s="25"/>
      <c r="J147" s="25"/>
      <c r="K147" s="25"/>
    </row>
    <row r="148" spans="1:26" ht="20.100000000000001" customHeight="1" x14ac:dyDescent="0.25">
      <c r="A148" s="189"/>
      <c r="B148" s="220"/>
      <c r="C148" s="175"/>
      <c r="D148" s="175"/>
      <c r="E148" s="175"/>
      <c r="F148" s="175"/>
      <c r="G148" s="25"/>
      <c r="H148" s="25"/>
      <c r="I148" s="25"/>
      <c r="J148" s="25"/>
      <c r="K148" s="25"/>
    </row>
    <row r="149" spans="1:26" ht="20.100000000000001" customHeight="1" x14ac:dyDescent="0.25">
      <c r="A149" s="189"/>
      <c r="B149" s="220">
        <v>2</v>
      </c>
      <c r="C149" s="175" t="s">
        <v>37</v>
      </c>
      <c r="D149" s="175" t="s">
        <v>38</v>
      </c>
      <c r="E149" s="175" t="s">
        <v>39</v>
      </c>
      <c r="F149" s="175" t="s">
        <v>40</v>
      </c>
      <c r="G149" s="25"/>
      <c r="H149" s="25"/>
      <c r="I149" s="25"/>
      <c r="J149" s="25"/>
      <c r="K149" s="25"/>
    </row>
    <row r="150" spans="1:26" ht="20.100000000000001" customHeight="1" x14ac:dyDescent="0.25">
      <c r="A150" s="189"/>
      <c r="B150" s="220"/>
      <c r="C150" s="175"/>
      <c r="D150" s="175"/>
      <c r="E150" s="175"/>
      <c r="F150" s="175"/>
      <c r="G150" s="25"/>
      <c r="H150" s="25"/>
      <c r="I150" s="25"/>
      <c r="J150" s="25"/>
      <c r="K150" s="25"/>
    </row>
    <row r="151" spans="1:26" ht="20.100000000000001" customHeight="1" x14ac:dyDescent="0.25">
      <c r="A151" s="189"/>
      <c r="B151" s="220"/>
      <c r="C151" s="175"/>
      <c r="D151" s="175"/>
      <c r="E151" s="175"/>
      <c r="F151" s="175"/>
      <c r="G151" s="25"/>
      <c r="H151" s="25"/>
      <c r="I151" s="25"/>
      <c r="J151" s="25"/>
      <c r="K151" s="25"/>
    </row>
    <row r="152" spans="1:26" ht="20.100000000000001" customHeight="1" x14ac:dyDescent="0.25">
      <c r="A152" s="189"/>
      <c r="B152" s="220">
        <v>3</v>
      </c>
      <c r="C152" s="175" t="s">
        <v>41</v>
      </c>
      <c r="D152" s="175" t="s">
        <v>42</v>
      </c>
      <c r="E152" s="175" t="s">
        <v>43</v>
      </c>
      <c r="F152" s="175" t="s">
        <v>44</v>
      </c>
      <c r="G152" s="25"/>
      <c r="H152" s="25"/>
      <c r="I152" s="25"/>
      <c r="J152" s="25"/>
      <c r="K152" s="25"/>
    </row>
    <row r="153" spans="1:26" ht="20.100000000000001" customHeight="1" x14ac:dyDescent="0.25">
      <c r="A153" s="189"/>
      <c r="B153" s="220"/>
      <c r="C153" s="175"/>
      <c r="D153" s="175"/>
      <c r="E153" s="175"/>
      <c r="F153" s="175"/>
      <c r="G153" s="25"/>
      <c r="H153" s="25"/>
      <c r="I153" s="25"/>
      <c r="J153" s="25"/>
      <c r="K153" s="25"/>
    </row>
    <row r="154" spans="1:26" ht="20.100000000000001" customHeight="1" x14ac:dyDescent="0.25">
      <c r="A154" s="189"/>
      <c r="B154" s="220"/>
      <c r="C154" s="175"/>
      <c r="D154" s="175"/>
      <c r="E154" s="175"/>
      <c r="F154" s="175"/>
      <c r="G154" s="25"/>
      <c r="H154" s="25"/>
      <c r="I154" s="25"/>
      <c r="J154" s="25"/>
      <c r="K154" s="25"/>
    </row>
    <row r="155" spans="1:26" ht="20.100000000000001" customHeight="1" x14ac:dyDescent="0.25">
      <c r="A155" s="189"/>
      <c r="B155" s="220"/>
      <c r="C155" s="175"/>
      <c r="D155" s="175"/>
      <c r="E155" s="175"/>
      <c r="F155" s="175"/>
      <c r="G155" s="25"/>
      <c r="H155" s="25"/>
      <c r="I155" s="25"/>
      <c r="J155" s="25"/>
      <c r="K155" s="25"/>
      <c r="X155" s="154"/>
    </row>
    <row r="156" spans="1:26" ht="20.100000000000001" customHeight="1" x14ac:dyDescent="0.25">
      <c r="A156" s="189"/>
      <c r="B156" s="220"/>
      <c r="C156" s="175"/>
      <c r="D156" s="175"/>
      <c r="E156" s="175"/>
      <c r="F156" s="175"/>
      <c r="G156" s="25"/>
      <c r="H156" s="25"/>
      <c r="I156" s="25"/>
      <c r="J156" s="25"/>
      <c r="K156" s="25"/>
      <c r="X156" s="148"/>
    </row>
    <row r="157" spans="1:26" ht="20.100000000000001" customHeight="1" x14ac:dyDescent="0.25">
      <c r="A157" s="189"/>
      <c r="B157" s="220">
        <v>4</v>
      </c>
      <c r="C157" s="175" t="s">
        <v>45</v>
      </c>
      <c r="D157" s="175" t="s">
        <v>46</v>
      </c>
      <c r="E157" s="175" t="s">
        <v>53</v>
      </c>
      <c r="F157" s="175" t="s">
        <v>371</v>
      </c>
      <c r="G157" s="25"/>
      <c r="H157" s="25"/>
      <c r="I157" s="25"/>
      <c r="J157" s="25"/>
      <c r="K157" s="25"/>
      <c r="X157" s="148"/>
    </row>
    <row r="158" spans="1:26" ht="20.100000000000001" customHeight="1" x14ac:dyDescent="0.25">
      <c r="A158" s="189"/>
      <c r="B158" s="220"/>
      <c r="C158" s="175"/>
      <c r="D158" s="175"/>
      <c r="E158" s="175"/>
      <c r="F158" s="175"/>
      <c r="G158" s="25"/>
      <c r="H158" s="25"/>
      <c r="I158" s="25"/>
      <c r="J158" s="25"/>
      <c r="K158" s="27"/>
      <c r="X158" s="148" t="s">
        <v>397</v>
      </c>
      <c r="Y158" s="146" t="s">
        <v>398</v>
      </c>
      <c r="Z158" s="146" t="s">
        <v>399</v>
      </c>
    </row>
    <row r="159" spans="1:26" ht="20.100000000000001" customHeight="1" x14ac:dyDescent="0.25">
      <c r="A159" s="189"/>
      <c r="B159" s="220"/>
      <c r="C159" s="175"/>
      <c r="D159" s="175"/>
      <c r="E159" s="175"/>
      <c r="F159" s="175"/>
      <c r="G159" s="25"/>
      <c r="H159" s="25"/>
      <c r="I159" s="25"/>
      <c r="J159" s="25"/>
      <c r="K159" s="27"/>
      <c r="X159" s="150"/>
    </row>
    <row r="160" spans="1:26" ht="20.100000000000001" customHeight="1" x14ac:dyDescent="0.25">
      <c r="A160" s="189"/>
      <c r="B160" s="220"/>
      <c r="C160" s="175"/>
      <c r="D160" s="175"/>
      <c r="E160" s="175"/>
      <c r="F160" s="175"/>
      <c r="G160" s="25"/>
      <c r="H160" s="25"/>
      <c r="I160" s="25"/>
      <c r="J160" s="25"/>
      <c r="K160" s="27"/>
      <c r="X160" s="150">
        <f>CG50</f>
        <v>0.22012710694084583</v>
      </c>
      <c r="Y160" s="146">
        <f>($B$94-1)*(X160-(1/$B$94))</f>
        <v>6.7322265207073828</v>
      </c>
      <c r="Z160" s="146">
        <f t="shared" ref="Z160:Z195" si="37">((D225^2)/(($B$96*$D$106)))*(X160/(1-X160)^2)</f>
        <v>3.595341147739504E-3</v>
      </c>
    </row>
    <row r="161" spans="1:151" ht="20.100000000000001" customHeight="1" x14ac:dyDescent="0.25">
      <c r="A161" s="189"/>
      <c r="B161" s="220"/>
      <c r="C161" s="175"/>
      <c r="D161" s="175"/>
      <c r="E161" s="175"/>
      <c r="F161" s="175"/>
      <c r="G161" s="25"/>
      <c r="H161" s="25"/>
      <c r="I161" s="25"/>
      <c r="J161" s="25"/>
      <c r="K161" s="27"/>
      <c r="X161" s="150">
        <f>CH51</f>
        <v>0.20182851624101741</v>
      </c>
      <c r="Y161" s="146">
        <f t="shared" ref="Y161:Y211" si="38">($B$94-1)*(X161-(1/$B$94))</f>
        <v>6.0917758462133875</v>
      </c>
      <c r="Z161" s="146">
        <f t="shared" si="37"/>
        <v>1.9554936437364948E-2</v>
      </c>
    </row>
    <row r="162" spans="1:151" ht="20.100000000000001" customHeight="1" x14ac:dyDescent="0.25">
      <c r="A162" s="189"/>
      <c r="B162" s="220"/>
      <c r="C162" s="175"/>
      <c r="D162" s="175"/>
      <c r="E162" s="175"/>
      <c r="F162" s="175"/>
      <c r="G162" s="25"/>
      <c r="H162" s="25"/>
      <c r="I162" s="25"/>
      <c r="J162" s="25"/>
      <c r="K162" s="27"/>
      <c r="X162" s="150">
        <f>CI52</f>
        <v>0.19333587314147843</v>
      </c>
      <c r="Y162" s="146">
        <f t="shared" si="38"/>
        <v>5.7945333377295221</v>
      </c>
      <c r="Z162" s="146">
        <f t="shared" si="37"/>
        <v>2.8767680693983742E-2</v>
      </c>
    </row>
    <row r="163" spans="1:151" ht="20.100000000000001" customHeight="1" x14ac:dyDescent="0.25">
      <c r="A163" s="189"/>
      <c r="B163" s="220"/>
      <c r="C163" s="175"/>
      <c r="D163" s="175"/>
      <c r="E163" s="175"/>
      <c r="F163" s="175"/>
      <c r="G163" s="25"/>
      <c r="H163" s="25"/>
      <c r="I163" s="25"/>
      <c r="J163" s="25"/>
      <c r="K163" s="27"/>
      <c r="X163" s="150">
        <f>CJ53</f>
        <v>0.24455013017130439</v>
      </c>
      <c r="Y163" s="146">
        <f t="shared" si="38"/>
        <v>7.5870323337734309</v>
      </c>
      <c r="Z163" s="146">
        <f t="shared" si="37"/>
        <v>6.7825214443414869E-2</v>
      </c>
    </row>
    <row r="164" spans="1:151" ht="20.100000000000001" customHeight="1" x14ac:dyDescent="0.25">
      <c r="A164" s="189"/>
      <c r="B164" s="220"/>
      <c r="C164" s="175"/>
      <c r="D164" s="175"/>
      <c r="E164" s="175"/>
      <c r="F164" s="175"/>
      <c r="G164" s="25"/>
      <c r="H164" s="25"/>
      <c r="I164" s="25"/>
      <c r="J164" s="25"/>
      <c r="K164" s="27"/>
      <c r="X164" s="150">
        <f>CK54</f>
        <v>0.19860929899769525</v>
      </c>
      <c r="Y164" s="146">
        <f t="shared" si="38"/>
        <v>5.9791032426971107</v>
      </c>
      <c r="Z164" s="146">
        <f t="shared" si="37"/>
        <v>7.1864324589669154E-2</v>
      </c>
    </row>
    <row r="165" spans="1:151" ht="20.100000000000001" customHeight="1" x14ac:dyDescent="0.25">
      <c r="A165" s="189"/>
      <c r="B165" s="220"/>
      <c r="C165" s="175"/>
      <c r="D165" s="175"/>
      <c r="E165" s="175"/>
      <c r="F165" s="175"/>
      <c r="G165" s="28"/>
      <c r="H165" s="28"/>
      <c r="I165" s="28"/>
      <c r="J165" s="28"/>
      <c r="K165" s="27"/>
      <c r="X165" s="150">
        <f>CL55</f>
        <v>0.23457212873901828</v>
      </c>
      <c r="Y165" s="146">
        <f t="shared" si="38"/>
        <v>7.2378022836434175</v>
      </c>
      <c r="Z165" s="146">
        <f t="shared" si="37"/>
        <v>4.4675691750428376E-2</v>
      </c>
    </row>
    <row r="166" spans="1:151" ht="20.100000000000001" customHeight="1" x14ac:dyDescent="0.25">
      <c r="A166" s="189"/>
      <c r="B166" s="220"/>
      <c r="C166" s="175"/>
      <c r="D166" s="175"/>
      <c r="E166" s="175"/>
      <c r="F166" s="175"/>
      <c r="G166" s="28"/>
      <c r="H166" s="28"/>
      <c r="I166" s="28"/>
      <c r="J166" s="28"/>
      <c r="K166" s="27"/>
      <c r="X166" s="150">
        <f>CM56</f>
        <v>0.13885408249732367</v>
      </c>
      <c r="Y166" s="146">
        <f t="shared" si="38"/>
        <v>3.8876706651841064</v>
      </c>
      <c r="Z166" s="146">
        <f t="shared" si="37"/>
        <v>5.616708853116735E-3</v>
      </c>
    </row>
    <row r="167" spans="1:151" ht="20.100000000000001" customHeight="1" x14ac:dyDescent="0.25">
      <c r="A167" s="189"/>
      <c r="B167" s="220"/>
      <c r="C167" s="175"/>
      <c r="D167" s="175"/>
      <c r="E167" s="175"/>
      <c r="F167" s="175"/>
      <c r="G167" s="28"/>
      <c r="H167" s="28"/>
      <c r="I167" s="28"/>
      <c r="J167" s="28"/>
      <c r="K167" s="27"/>
      <c r="X167" s="150">
        <f>CN57</f>
        <v>0.15036969893689217</v>
      </c>
      <c r="Y167" s="146">
        <f t="shared" si="38"/>
        <v>4.2907172405690037</v>
      </c>
      <c r="Z167" s="146">
        <f t="shared" si="37"/>
        <v>1.6624969383938833E-3</v>
      </c>
    </row>
    <row r="168" spans="1:151" ht="20.100000000000001" customHeight="1" x14ac:dyDescent="0.25">
      <c r="A168" s="189"/>
      <c r="B168" s="220"/>
      <c r="C168" s="175"/>
      <c r="D168" s="175"/>
      <c r="E168" s="175"/>
      <c r="F168" s="175"/>
      <c r="G168" s="28"/>
      <c r="H168" s="28"/>
      <c r="I168" s="28"/>
      <c r="J168" s="28"/>
      <c r="X168" s="150">
        <f>CO58</f>
        <v>0.18082513192459077</v>
      </c>
      <c r="Y168" s="146">
        <f t="shared" si="38"/>
        <v>5.3566573951384537</v>
      </c>
      <c r="Z168" s="146">
        <f t="shared" si="37"/>
        <v>1.8503434793760459E-2</v>
      </c>
    </row>
    <row r="169" spans="1:151" ht="20.100000000000001" customHeight="1" x14ac:dyDescent="0.25">
      <c r="A169" s="189"/>
      <c r="B169" s="220">
        <v>5</v>
      </c>
      <c r="C169" s="175" t="s">
        <v>54</v>
      </c>
      <c r="D169" s="221">
        <v>0.1</v>
      </c>
      <c r="E169" s="221">
        <v>0.2</v>
      </c>
      <c r="F169" s="221">
        <v>0.3</v>
      </c>
      <c r="G169" s="28"/>
      <c r="H169" s="28"/>
      <c r="I169" s="28"/>
      <c r="J169" s="28"/>
      <c r="X169" s="150">
        <f>CP59</f>
        <v>0.35436103093488519</v>
      </c>
      <c r="Y169" s="146">
        <f t="shared" si="38"/>
        <v>11.430413860498758</v>
      </c>
      <c r="Z169" s="146">
        <f t="shared" si="37"/>
        <v>8.4764451267663049E-3</v>
      </c>
    </row>
    <row r="170" spans="1:151" ht="20.100000000000001" customHeight="1" x14ac:dyDescent="0.25">
      <c r="A170" s="189"/>
      <c r="B170" s="220"/>
      <c r="C170" s="175"/>
      <c r="D170" s="221"/>
      <c r="E170" s="221"/>
      <c r="F170" s="221"/>
      <c r="G170" s="28"/>
      <c r="H170" s="28"/>
      <c r="I170" s="28"/>
      <c r="J170" s="28"/>
      <c r="K170" s="14"/>
      <c r="X170" s="150">
        <f>CQ60</f>
        <v>0.19708856170635142</v>
      </c>
      <c r="Y170" s="146">
        <f t="shared" si="38"/>
        <v>5.9258774375000769</v>
      </c>
      <c r="Z170" s="146">
        <f t="shared" si="37"/>
        <v>1.4900580145948852E-2</v>
      </c>
    </row>
    <row r="171" spans="1:151" ht="20.100000000000001" customHeight="1" x14ac:dyDescent="0.25">
      <c r="A171" s="189"/>
      <c r="B171" s="220"/>
      <c r="C171" s="175"/>
      <c r="D171" s="221"/>
      <c r="E171" s="221"/>
      <c r="F171" s="221"/>
      <c r="G171" s="28"/>
      <c r="H171" s="28"/>
      <c r="I171" s="28"/>
      <c r="J171" s="28"/>
      <c r="X171" s="150">
        <f>CR61</f>
        <v>0.23487997774129704</v>
      </c>
      <c r="Y171" s="146">
        <f t="shared" si="38"/>
        <v>7.2485769987231734</v>
      </c>
      <c r="Z171" s="146">
        <f t="shared" si="37"/>
        <v>3.2004567477817388E-3</v>
      </c>
    </row>
    <row r="172" spans="1:151" ht="20.100000000000001" customHeight="1" x14ac:dyDescent="0.25">
      <c r="A172" s="189"/>
      <c r="B172" s="220"/>
      <c r="C172" s="175"/>
      <c r="D172" s="221"/>
      <c r="E172" s="221"/>
      <c r="F172" s="221"/>
      <c r="G172" s="28"/>
      <c r="H172" s="28"/>
      <c r="I172" s="28"/>
      <c r="J172" s="28"/>
      <c r="K172" s="29"/>
      <c r="X172" s="150">
        <f>CS62</f>
        <v>0.35066721476459967</v>
      </c>
      <c r="Y172" s="146">
        <f t="shared" si="38"/>
        <v>11.301130294538765</v>
      </c>
      <c r="Z172" s="146">
        <f t="shared" si="37"/>
        <v>0.13989009203956376</v>
      </c>
    </row>
    <row r="173" spans="1:151" s="8" customFormat="1" ht="39.950000000000003" customHeight="1" x14ac:dyDescent="0.25">
      <c r="A173" s="189"/>
      <c r="B173" s="220"/>
      <c r="C173" s="175"/>
      <c r="D173" s="221"/>
      <c r="E173" s="221"/>
      <c r="F173" s="221"/>
      <c r="G173" s="28"/>
      <c r="H173" s="28"/>
      <c r="I173" s="28"/>
      <c r="J173" s="28"/>
      <c r="K173" s="29"/>
      <c r="L173" s="1"/>
      <c r="V173" s="152"/>
      <c r="W173" s="152"/>
      <c r="X173" s="150">
        <f>CT63</f>
        <v>0.1913948488436801</v>
      </c>
      <c r="Y173" s="146">
        <f t="shared" si="38"/>
        <v>5.7265974873065817</v>
      </c>
      <c r="Z173" s="146">
        <f t="shared" si="37"/>
        <v>4.4027848671565305E-2</v>
      </c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  <c r="BN173" s="152"/>
      <c r="BO173" s="152"/>
      <c r="BP173" s="152"/>
      <c r="BQ173" s="152"/>
      <c r="BR173" s="152"/>
      <c r="BS173" s="152"/>
      <c r="BT173" s="152"/>
      <c r="BU173" s="152"/>
      <c r="BV173" s="152"/>
      <c r="BW173" s="152"/>
      <c r="BX173" s="152"/>
      <c r="BY173" s="152"/>
      <c r="BZ173" s="152"/>
      <c r="CA173" s="152"/>
      <c r="CB173" s="152"/>
      <c r="CC173" s="152"/>
      <c r="CD173" s="152"/>
      <c r="CE173" s="152"/>
      <c r="CF173" s="152"/>
      <c r="CG173" s="152"/>
      <c r="CH173" s="152"/>
      <c r="CI173" s="152"/>
      <c r="CJ173" s="152"/>
      <c r="CK173" s="152"/>
      <c r="CL173" s="152"/>
      <c r="CM173" s="152"/>
      <c r="CN173" s="152"/>
      <c r="CO173" s="152"/>
      <c r="CP173" s="152"/>
      <c r="CQ173" s="152"/>
      <c r="CR173" s="152"/>
      <c r="CS173" s="152"/>
      <c r="CT173" s="152"/>
      <c r="CU173" s="152"/>
      <c r="CV173" s="152"/>
      <c r="CW173" s="152"/>
      <c r="CX173" s="152"/>
      <c r="CY173" s="152"/>
      <c r="CZ173" s="152"/>
      <c r="DA173" s="152"/>
      <c r="DB173" s="152"/>
      <c r="DC173" s="152"/>
      <c r="DD173" s="152"/>
      <c r="DE173" s="152"/>
      <c r="DF173" s="152"/>
      <c r="DG173" s="152"/>
      <c r="DH173" s="152"/>
      <c r="DI173" s="152"/>
      <c r="DJ173" s="152"/>
      <c r="DK173" s="152"/>
      <c r="DL173" s="152"/>
      <c r="DM173" s="152"/>
      <c r="DN173" s="152"/>
      <c r="DO173" s="152"/>
      <c r="DP173" s="152"/>
      <c r="DQ173" s="152"/>
      <c r="DR173" s="152"/>
      <c r="DS173" s="152"/>
      <c r="DT173" s="152"/>
      <c r="DU173" s="152"/>
      <c r="DV173" s="152"/>
      <c r="DW173" s="152"/>
      <c r="DX173" s="152"/>
      <c r="DY173" s="152"/>
      <c r="DZ173" s="152"/>
      <c r="EA173" s="152"/>
      <c r="EB173" s="152"/>
      <c r="EC173" s="152"/>
      <c r="ED173" s="152"/>
      <c r="EE173" s="152"/>
      <c r="EF173" s="152"/>
      <c r="EG173" s="152"/>
      <c r="EH173" s="152"/>
      <c r="EI173" s="152"/>
      <c r="EJ173" s="152"/>
      <c r="EK173" s="152"/>
      <c r="EL173" s="152"/>
      <c r="EM173" s="152"/>
      <c r="EN173" s="152"/>
      <c r="EO173" s="152"/>
      <c r="EP173" s="152"/>
      <c r="EQ173" s="152"/>
      <c r="ER173" s="152"/>
      <c r="ES173" s="152"/>
      <c r="ET173" s="152"/>
      <c r="EU173" s="152"/>
    </row>
    <row r="174" spans="1:151" ht="20.100000000000001" customHeight="1" x14ac:dyDescent="0.25">
      <c r="A174" s="189"/>
      <c r="B174" s="220">
        <v>6</v>
      </c>
      <c r="C174" s="175" t="s">
        <v>47</v>
      </c>
      <c r="D174" s="221">
        <v>0.01</v>
      </c>
      <c r="E174" s="221">
        <v>0.02</v>
      </c>
      <c r="F174" s="221">
        <v>0.05</v>
      </c>
      <c r="G174" s="28"/>
      <c r="H174" s="28"/>
      <c r="I174" s="28"/>
      <c r="J174" s="28"/>
      <c r="X174" s="150">
        <f>CU64</f>
        <v>0.47890392147143435</v>
      </c>
      <c r="Y174" s="146">
        <f t="shared" si="38"/>
        <v>15.789415029277979</v>
      </c>
      <c r="Z174" s="146">
        <f t="shared" si="37"/>
        <v>0.38187109627567251</v>
      </c>
    </row>
    <row r="175" spans="1:151" ht="20.100000000000001" customHeight="1" x14ac:dyDescent="0.25">
      <c r="A175" s="189"/>
      <c r="B175" s="220"/>
      <c r="C175" s="175"/>
      <c r="D175" s="221"/>
      <c r="E175" s="221"/>
      <c r="F175" s="221"/>
      <c r="X175" s="150">
        <f>CV65</f>
        <v>0.23063018143121122</v>
      </c>
      <c r="Y175" s="146">
        <f t="shared" si="38"/>
        <v>7.09983412787017</v>
      </c>
      <c r="Z175" s="146">
        <f t="shared" si="37"/>
        <v>1.2815768717736049E-2</v>
      </c>
    </row>
    <row r="176" spans="1:151" ht="20.100000000000001" customHeight="1" x14ac:dyDescent="0.25">
      <c r="A176" s="189"/>
      <c r="B176" s="220"/>
      <c r="C176" s="175"/>
      <c r="D176" s="221"/>
      <c r="E176" s="221"/>
      <c r="F176" s="221"/>
      <c r="K176" s="10"/>
      <c r="X176" s="150">
        <f>CW66</f>
        <v>0.23096282169848953</v>
      </c>
      <c r="Y176" s="146">
        <f t="shared" si="38"/>
        <v>7.1114765372249105</v>
      </c>
      <c r="Z176" s="146">
        <f t="shared" si="37"/>
        <v>4.3823033412767609E-3</v>
      </c>
    </row>
    <row r="177" spans="1:26" ht="20.100000000000001" customHeight="1" x14ac:dyDescent="0.25">
      <c r="A177" s="189"/>
      <c r="B177" s="220"/>
      <c r="C177" s="175"/>
      <c r="D177" s="221"/>
      <c r="E177" s="221"/>
      <c r="F177" s="221"/>
      <c r="X177" s="150">
        <f>CX67</f>
        <v>0.14453834832047086</v>
      </c>
      <c r="Y177" s="146">
        <f t="shared" si="38"/>
        <v>4.0866199689942579</v>
      </c>
      <c r="Z177" s="146">
        <f t="shared" si="37"/>
        <v>1.7283698667315776E-2</v>
      </c>
    </row>
    <row r="178" spans="1:26" ht="20.100000000000001" customHeight="1" x14ac:dyDescent="0.25">
      <c r="A178" s="189"/>
      <c r="B178" s="220"/>
      <c r="C178" s="175"/>
      <c r="D178" s="221"/>
      <c r="E178" s="221"/>
      <c r="F178" s="221"/>
      <c r="X178" s="150">
        <f>CY68</f>
        <v>0.21634593558775478</v>
      </c>
      <c r="Y178" s="146">
        <f t="shared" si="38"/>
        <v>6.5998855233491946</v>
      </c>
      <c r="Z178" s="146">
        <f t="shared" si="37"/>
        <v>6.0477320072579747E-3</v>
      </c>
    </row>
    <row r="179" spans="1:26" ht="20.100000000000001" customHeight="1" x14ac:dyDescent="0.25">
      <c r="X179" s="150">
        <f>CZ69</f>
        <v>0.25936072569685237</v>
      </c>
      <c r="Y179" s="146">
        <f t="shared" si="38"/>
        <v>8.1054031771676094</v>
      </c>
      <c r="Z179" s="146">
        <f t="shared" si="37"/>
        <v>2.6377331593807424E-6</v>
      </c>
    </row>
    <row r="180" spans="1:26" ht="20.100000000000001" customHeight="1" x14ac:dyDescent="0.25">
      <c r="X180" s="150">
        <f>DA70</f>
        <v>0.3067465076890275</v>
      </c>
      <c r="Y180" s="146">
        <f t="shared" si="38"/>
        <v>9.7639055468937404</v>
      </c>
      <c r="Z180" s="146">
        <f t="shared" si="37"/>
        <v>1.490217500185664E-3</v>
      </c>
    </row>
    <row r="181" spans="1:26" ht="20.100000000000001" customHeight="1" x14ac:dyDescent="0.25">
      <c r="A181" s="173" t="s">
        <v>10</v>
      </c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X181" s="150">
        <f>DB71</f>
        <v>0.28495127263938363</v>
      </c>
      <c r="Y181" s="146">
        <f t="shared" si="38"/>
        <v>9.0010723201562044</v>
      </c>
      <c r="Z181" s="146">
        <f t="shared" si="37"/>
        <v>3.7823550128184773E-2</v>
      </c>
    </row>
    <row r="182" spans="1:26" ht="20.100000000000001" customHeight="1" x14ac:dyDescent="0.25">
      <c r="X182" s="150">
        <f>DC72</f>
        <v>0.22707466513552454</v>
      </c>
      <c r="Y182" s="146">
        <f t="shared" si="38"/>
        <v>6.9753910575211364</v>
      </c>
      <c r="Z182" s="146">
        <f t="shared" si="37"/>
        <v>4.9057294851368234E-2</v>
      </c>
    </row>
    <row r="183" spans="1:26" ht="39.950000000000003" customHeight="1" x14ac:dyDescent="0.25">
      <c r="A183" s="78" t="str">
        <f>A10</f>
        <v>Itens da amostra</v>
      </c>
      <c r="B183" s="8" t="s">
        <v>101</v>
      </c>
      <c r="C183" s="8" t="s">
        <v>95</v>
      </c>
      <c r="D183" s="8" t="s">
        <v>3</v>
      </c>
      <c r="E183" s="133"/>
      <c r="F183" s="133"/>
      <c r="G183" s="133"/>
      <c r="H183" s="133"/>
      <c r="I183" s="133"/>
      <c r="J183" s="133"/>
      <c r="K183" s="133"/>
      <c r="X183" s="150">
        <f>DD73</f>
        <v>0.21243477861474303</v>
      </c>
      <c r="Y183" s="146">
        <f t="shared" si="38"/>
        <v>6.4629950292937828</v>
      </c>
      <c r="Z183" s="146">
        <f t="shared" si="37"/>
        <v>2.5776874434998702E-2</v>
      </c>
    </row>
    <row r="184" spans="1:26" ht="20.100000000000001" customHeight="1" x14ac:dyDescent="0.25">
      <c r="A184" s="127">
        <f t="shared" ref="A184:A219" si="39">A12</f>
        <v>1</v>
      </c>
      <c r="B184" s="89">
        <f t="shared" ref="B184:B219" si="40">$C$111+B12*$C$112+C12*$C$113+D12*$C$114+E12*$C$115+F12*$C$116+G12*$C$117+H12*$C$118+I12*$C$119</f>
        <v>194094.9588032933</v>
      </c>
      <c r="C184" s="89">
        <f t="shared" ref="C184:C219" si="41">AVERAGE($J$12:$J$47)</f>
        <v>371555.55555555556</v>
      </c>
      <c r="D184" s="89">
        <f>B184-C184</f>
        <v>-177460.59675226227</v>
      </c>
      <c r="E184" s="133"/>
      <c r="F184" s="133"/>
      <c r="G184" s="133"/>
      <c r="H184" s="133"/>
      <c r="I184" s="133"/>
      <c r="J184" s="133"/>
      <c r="K184" s="133"/>
      <c r="X184" s="150">
        <f>DE74</f>
        <v>0.43583587800796864</v>
      </c>
      <c r="Y184" s="146">
        <f t="shared" si="38"/>
        <v>14.28203350805668</v>
      </c>
      <c r="Z184" s="146">
        <f t="shared" si="37"/>
        <v>0.16315273423506529</v>
      </c>
    </row>
    <row r="185" spans="1:26" ht="20.100000000000001" customHeight="1" x14ac:dyDescent="0.25">
      <c r="A185" s="127">
        <f t="shared" si="39"/>
        <v>2</v>
      </c>
      <c r="B185" s="89">
        <f t="shared" si="40"/>
        <v>192236.70708985958</v>
      </c>
      <c r="C185" s="89">
        <f t="shared" si="41"/>
        <v>371555.55555555556</v>
      </c>
      <c r="D185" s="89">
        <f t="shared" ref="D185:D207" si="42">B185-C185</f>
        <v>-179318.84846569598</v>
      </c>
      <c r="E185" s="133"/>
      <c r="F185" s="133"/>
      <c r="G185" s="133"/>
      <c r="H185" s="133"/>
      <c r="I185" s="133"/>
      <c r="J185" s="133"/>
      <c r="K185" s="133"/>
      <c r="X185" s="150">
        <f>DF75</f>
        <v>0.2785162216918588</v>
      </c>
      <c r="Y185" s="146">
        <f t="shared" si="38"/>
        <v>8.7758455369928345</v>
      </c>
      <c r="Z185" s="146">
        <f t="shared" si="37"/>
        <v>3.1359244465139859E-2</v>
      </c>
    </row>
    <row r="186" spans="1:26" ht="20.100000000000001" customHeight="1" x14ac:dyDescent="0.25">
      <c r="A186" s="127">
        <f t="shared" si="39"/>
        <v>3</v>
      </c>
      <c r="B186" s="89">
        <f t="shared" si="40"/>
        <v>193296.46065546345</v>
      </c>
      <c r="C186" s="89">
        <f t="shared" si="41"/>
        <v>371555.55555555556</v>
      </c>
      <c r="D186" s="89">
        <f t="shared" si="42"/>
        <v>-178259.09490009211</v>
      </c>
      <c r="E186" s="133"/>
      <c r="F186" s="133"/>
      <c r="G186" s="133"/>
      <c r="H186" s="133"/>
      <c r="I186" s="133"/>
      <c r="J186" s="133"/>
      <c r="K186" s="133"/>
      <c r="X186" s="150">
        <f>DG76</f>
        <v>0.17623292443436975</v>
      </c>
      <c r="Y186" s="146">
        <f t="shared" si="38"/>
        <v>5.1959301329807195</v>
      </c>
      <c r="Z186" s="146">
        <f t="shared" si="37"/>
        <v>0.12041317174425482</v>
      </c>
    </row>
    <row r="187" spans="1:26" ht="20.100000000000001" customHeight="1" x14ac:dyDescent="0.25">
      <c r="A187" s="127">
        <f t="shared" si="39"/>
        <v>4</v>
      </c>
      <c r="B187" s="89">
        <f t="shared" si="40"/>
        <v>232620.95095468068</v>
      </c>
      <c r="C187" s="89">
        <f t="shared" si="41"/>
        <v>371555.55555555556</v>
      </c>
      <c r="D187" s="89">
        <f t="shared" si="42"/>
        <v>-138934.60460087488</v>
      </c>
      <c r="E187" s="133"/>
      <c r="F187" s="133"/>
      <c r="G187" s="133"/>
      <c r="H187" s="133"/>
      <c r="I187" s="133"/>
      <c r="J187" s="133"/>
      <c r="K187" s="133"/>
      <c r="X187" s="150">
        <f>DH77</f>
        <v>0.17287026071939351</v>
      </c>
      <c r="Y187" s="146">
        <f t="shared" si="38"/>
        <v>5.0782369029565517</v>
      </c>
      <c r="Z187" s="146">
        <f t="shared" si="37"/>
        <v>1.8707963983489052E-2</v>
      </c>
    </row>
    <row r="188" spans="1:26" ht="20.100000000000001" customHeight="1" x14ac:dyDescent="0.25">
      <c r="A188" s="127">
        <f t="shared" si="39"/>
        <v>5</v>
      </c>
      <c r="B188" s="89">
        <f t="shared" si="40"/>
        <v>236459.28186929168</v>
      </c>
      <c r="C188" s="89">
        <f t="shared" si="41"/>
        <v>371555.55555555556</v>
      </c>
      <c r="D188" s="89">
        <f t="shared" si="42"/>
        <v>-135096.27368626388</v>
      </c>
      <c r="E188" s="133"/>
      <c r="F188" s="133"/>
      <c r="G188" s="133"/>
      <c r="H188" s="133"/>
      <c r="I188" s="133"/>
      <c r="J188" s="133"/>
      <c r="K188" s="133"/>
      <c r="X188" s="150">
        <f>DI78</f>
        <v>0.34173411673473708</v>
      </c>
      <c r="Y188" s="146">
        <f t="shared" si="38"/>
        <v>10.988471863493576</v>
      </c>
      <c r="Z188" s="146">
        <f t="shared" si="37"/>
        <v>1.3717458481711964E-2</v>
      </c>
    </row>
    <row r="189" spans="1:26" ht="20.100000000000001" customHeight="1" x14ac:dyDescent="0.25">
      <c r="A189" s="127">
        <f t="shared" si="39"/>
        <v>6</v>
      </c>
      <c r="B189" s="89">
        <f t="shared" si="40"/>
        <v>236681.74163438112</v>
      </c>
      <c r="C189" s="89">
        <f t="shared" si="41"/>
        <v>371555.55555555556</v>
      </c>
      <c r="D189" s="89">
        <f t="shared" si="42"/>
        <v>-134873.81392117444</v>
      </c>
      <c r="E189" s="133"/>
      <c r="F189" s="133"/>
      <c r="G189" s="133"/>
      <c r="H189" s="133"/>
      <c r="I189" s="133"/>
      <c r="J189" s="133"/>
      <c r="K189" s="133"/>
      <c r="X189" s="150">
        <f>DJ79</f>
        <v>0.40364483395950679</v>
      </c>
      <c r="Y189" s="146">
        <f t="shared" si="38"/>
        <v>13.155346966360515</v>
      </c>
      <c r="Z189" s="146">
        <f t="shared" si="37"/>
        <v>1.6272069291885613E-2</v>
      </c>
    </row>
    <row r="190" spans="1:26" ht="20.100000000000001" customHeight="1" x14ac:dyDescent="0.25">
      <c r="A190" s="127">
        <f t="shared" si="39"/>
        <v>7</v>
      </c>
      <c r="B190" s="89">
        <f t="shared" si="40"/>
        <v>236165.01236719557</v>
      </c>
      <c r="C190" s="89">
        <f t="shared" si="41"/>
        <v>371555.55555555556</v>
      </c>
      <c r="D190" s="89">
        <f t="shared" si="42"/>
        <v>-135390.54318836</v>
      </c>
      <c r="E190" s="133"/>
      <c r="F190" s="133"/>
      <c r="G190" s="133"/>
      <c r="H190" s="133"/>
      <c r="I190" s="133"/>
      <c r="J190" s="133"/>
      <c r="K190" s="133"/>
      <c r="X190" s="150">
        <f>DK80</f>
        <v>0.4088659417702642</v>
      </c>
      <c r="Y190" s="146">
        <f t="shared" si="38"/>
        <v>13.338085739737025</v>
      </c>
      <c r="Z190" s="146">
        <f t="shared" si="37"/>
        <v>4.3634621319738526E-2</v>
      </c>
    </row>
    <row r="191" spans="1:26" ht="20.100000000000001" customHeight="1" x14ac:dyDescent="0.25">
      <c r="A191" s="127">
        <f t="shared" si="39"/>
        <v>8</v>
      </c>
      <c r="B191" s="89">
        <f t="shared" si="40"/>
        <v>237085.11544468394</v>
      </c>
      <c r="C191" s="89">
        <f t="shared" si="41"/>
        <v>371555.55555555556</v>
      </c>
      <c r="D191" s="89">
        <f t="shared" si="42"/>
        <v>-134470.44011087163</v>
      </c>
      <c r="E191" s="133"/>
      <c r="F191" s="133"/>
      <c r="G191" s="133"/>
      <c r="H191" s="133"/>
      <c r="I191" s="133"/>
      <c r="J191" s="133"/>
      <c r="K191" s="133"/>
      <c r="X191" s="150">
        <f>DL81</f>
        <v>0.21819889722792365</v>
      </c>
      <c r="Y191" s="146">
        <f t="shared" si="38"/>
        <v>6.664739180755106</v>
      </c>
      <c r="Z191" s="146">
        <f t="shared" si="37"/>
        <v>1.331633529355487E-3</v>
      </c>
    </row>
    <row r="192" spans="1:26" ht="20.100000000000001" customHeight="1" x14ac:dyDescent="0.25">
      <c r="A192" s="127">
        <f t="shared" si="39"/>
        <v>9</v>
      </c>
      <c r="B192" s="89">
        <f t="shared" si="40"/>
        <v>238750.3385322378</v>
      </c>
      <c r="C192" s="89">
        <f t="shared" si="41"/>
        <v>371555.55555555556</v>
      </c>
      <c r="D192" s="89">
        <f t="shared" si="42"/>
        <v>-132805.21702331776</v>
      </c>
      <c r="E192" s="133"/>
      <c r="F192" s="133"/>
      <c r="G192" s="133"/>
      <c r="H192" s="133"/>
      <c r="I192" s="133"/>
      <c r="J192" s="133"/>
      <c r="K192" s="133"/>
      <c r="X192" s="150">
        <f>DM82</f>
        <v>0.14249497073624534</v>
      </c>
      <c r="Y192" s="146">
        <f t="shared" si="38"/>
        <v>4.0151017535463644</v>
      </c>
      <c r="Z192" s="146">
        <f t="shared" si="37"/>
        <v>3.6748063276807424E-3</v>
      </c>
    </row>
    <row r="193" spans="1:26" ht="20.100000000000001" customHeight="1" x14ac:dyDescent="0.25">
      <c r="A193" s="127">
        <f t="shared" si="39"/>
        <v>10</v>
      </c>
      <c r="B193" s="89">
        <f t="shared" si="40"/>
        <v>259904.86249617243</v>
      </c>
      <c r="C193" s="89">
        <f t="shared" si="41"/>
        <v>371555.55555555556</v>
      </c>
      <c r="D193" s="89">
        <f t="shared" si="42"/>
        <v>-111650.69305938313</v>
      </c>
      <c r="E193" s="133"/>
      <c r="F193" s="133"/>
      <c r="G193" s="133"/>
      <c r="H193" s="133"/>
      <c r="I193" s="133"/>
      <c r="J193" s="133"/>
      <c r="K193" s="133"/>
      <c r="X193" s="150">
        <f>DN83</f>
        <v>0.25149544884092667</v>
      </c>
      <c r="Y193" s="146">
        <f t="shared" si="38"/>
        <v>7.8301184872102105</v>
      </c>
      <c r="Z193" s="146">
        <f t="shared" si="37"/>
        <v>7.6901438660132743E-2</v>
      </c>
    </row>
    <row r="194" spans="1:26" ht="20.100000000000001" customHeight="1" x14ac:dyDescent="0.25">
      <c r="A194" s="127">
        <f t="shared" si="39"/>
        <v>11</v>
      </c>
      <c r="B194" s="89">
        <f t="shared" si="40"/>
        <v>260789.66253204574</v>
      </c>
      <c r="C194" s="89">
        <f t="shared" si="41"/>
        <v>371555.55555555556</v>
      </c>
      <c r="D194" s="89">
        <f t="shared" si="42"/>
        <v>-110765.89302350982</v>
      </c>
      <c r="E194" s="133"/>
      <c r="F194" s="133"/>
      <c r="G194" s="133"/>
      <c r="H194" s="133"/>
      <c r="I194" s="133"/>
      <c r="J194" s="133"/>
      <c r="K194" s="133"/>
      <c r="X194" s="150">
        <f>DO84</f>
        <v>0.25355761996137161</v>
      </c>
      <c r="Y194" s="146">
        <f t="shared" si="38"/>
        <v>7.9022944764257836</v>
      </c>
      <c r="Z194" s="146">
        <f t="shared" si="37"/>
        <v>3.5350447469445163E-2</v>
      </c>
    </row>
    <row r="195" spans="1:26" ht="20.100000000000001" customHeight="1" x14ac:dyDescent="0.25">
      <c r="A195" s="127">
        <f t="shared" si="39"/>
        <v>12</v>
      </c>
      <c r="B195" s="89">
        <f t="shared" si="40"/>
        <v>262914.9076206513</v>
      </c>
      <c r="C195" s="89">
        <f t="shared" si="41"/>
        <v>371555.55555555556</v>
      </c>
      <c r="D195" s="89">
        <f t="shared" si="42"/>
        <v>-108640.64793490426</v>
      </c>
      <c r="E195" s="133"/>
      <c r="F195" s="133"/>
      <c r="G195" s="133"/>
      <c r="H195" s="133"/>
      <c r="I195" s="133"/>
      <c r="J195" s="133"/>
      <c r="K195" s="133"/>
      <c r="X195" s="150">
        <f>DP85</f>
        <v>0.23314012604956091</v>
      </c>
      <c r="Y195" s="146">
        <f t="shared" si="38"/>
        <v>7.187682189512409</v>
      </c>
      <c r="Z195" s="146">
        <f t="shared" si="37"/>
        <v>5.6025271296056271E-2</v>
      </c>
    </row>
    <row r="196" spans="1:26" ht="20.100000000000001" customHeight="1" x14ac:dyDescent="0.25">
      <c r="A196" s="127">
        <f t="shared" si="39"/>
        <v>13</v>
      </c>
      <c r="B196" s="89">
        <f t="shared" si="40"/>
        <v>362390.74312463822</v>
      </c>
      <c r="C196" s="89">
        <f t="shared" si="41"/>
        <v>371555.55555555556</v>
      </c>
      <c r="D196" s="89">
        <f t="shared" si="42"/>
        <v>-9164.8124309173436</v>
      </c>
      <c r="E196" s="133"/>
      <c r="F196" s="133"/>
      <c r="G196" s="133"/>
      <c r="H196" s="133"/>
      <c r="I196" s="133"/>
      <c r="J196" s="133"/>
      <c r="K196" s="133"/>
      <c r="X196" s="150">
        <f>DQ86</f>
        <v>0</v>
      </c>
      <c r="Y196" s="146">
        <f t="shared" si="38"/>
        <v>-0.97222222222222221</v>
      </c>
      <c r="Z196" s="146" t="e">
        <f>((#REF!^2)/(($B$96*$D$106)))*(X196/(1-X196)^2)</f>
        <v>#REF!</v>
      </c>
    </row>
    <row r="197" spans="1:26" ht="20.100000000000001" customHeight="1" x14ac:dyDescent="0.25">
      <c r="A197" s="127">
        <f t="shared" si="39"/>
        <v>14</v>
      </c>
      <c r="B197" s="89">
        <f t="shared" si="40"/>
        <v>387369.49896946654</v>
      </c>
      <c r="C197" s="89">
        <f t="shared" si="41"/>
        <v>371555.55555555556</v>
      </c>
      <c r="D197" s="89">
        <f t="shared" si="42"/>
        <v>15813.94341391098</v>
      </c>
      <c r="E197" s="133"/>
      <c r="F197" s="133"/>
      <c r="G197" s="133"/>
      <c r="H197" s="133"/>
      <c r="I197" s="133"/>
      <c r="J197" s="133"/>
      <c r="K197" s="133"/>
      <c r="X197" s="150">
        <f>DR87</f>
        <v>0</v>
      </c>
      <c r="Y197" s="146">
        <f t="shared" si="38"/>
        <v>-0.97222222222222221</v>
      </c>
      <c r="Z197" s="146" t="e">
        <f>((#REF!^2)/(($B$96*$D$106)))*(X197/(1-X197)^2)</f>
        <v>#REF!</v>
      </c>
    </row>
    <row r="198" spans="1:26" ht="20.100000000000001" customHeight="1" x14ac:dyDescent="0.25">
      <c r="A198" s="127">
        <f t="shared" si="39"/>
        <v>15</v>
      </c>
      <c r="B198" s="89">
        <f t="shared" si="40"/>
        <v>384556.66693831643</v>
      </c>
      <c r="C198" s="89">
        <f t="shared" si="41"/>
        <v>371555.55555555556</v>
      </c>
      <c r="D198" s="89">
        <f t="shared" si="42"/>
        <v>13001.111382760864</v>
      </c>
      <c r="E198" s="133"/>
      <c r="F198" s="133"/>
      <c r="G198" s="133"/>
      <c r="H198" s="133"/>
      <c r="I198" s="133"/>
      <c r="J198" s="133"/>
      <c r="K198" s="133"/>
      <c r="X198" s="150">
        <f>DS88</f>
        <v>0</v>
      </c>
      <c r="Y198" s="146">
        <f t="shared" si="38"/>
        <v>-0.97222222222222221</v>
      </c>
      <c r="Z198" s="146" t="e">
        <f>((#REF!^2)/(($B$96*$D$106)))*(X198/(1-X198)^2)</f>
        <v>#REF!</v>
      </c>
    </row>
    <row r="199" spans="1:26" ht="20.100000000000001" customHeight="1" x14ac:dyDescent="0.25">
      <c r="A199" s="127">
        <f t="shared" si="39"/>
        <v>16</v>
      </c>
      <c r="B199" s="89">
        <f t="shared" si="40"/>
        <v>417827.20645143033</v>
      </c>
      <c r="C199" s="89">
        <f t="shared" si="41"/>
        <v>371555.55555555556</v>
      </c>
      <c r="D199" s="89">
        <f t="shared" si="42"/>
        <v>46271.650895874773</v>
      </c>
      <c r="E199" s="133"/>
      <c r="F199" s="133"/>
      <c r="G199" s="133"/>
      <c r="H199" s="133"/>
      <c r="I199" s="133"/>
      <c r="J199" s="133"/>
      <c r="K199" s="133"/>
      <c r="X199" s="150">
        <f>DT89</f>
        <v>0</v>
      </c>
      <c r="Y199" s="146">
        <f t="shared" si="38"/>
        <v>-0.97222222222222221</v>
      </c>
      <c r="Z199" s="146" t="e">
        <f>((#REF!^2)/(($B$96*$D$106)))*(X199/(1-X199)^2)</f>
        <v>#REF!</v>
      </c>
    </row>
    <row r="200" spans="1:26" ht="20.100000000000001" customHeight="1" x14ac:dyDescent="0.25">
      <c r="A200" s="127">
        <f t="shared" si="39"/>
        <v>17</v>
      </c>
      <c r="B200" s="89">
        <f t="shared" si="40"/>
        <v>419899.07340227143</v>
      </c>
      <c r="C200" s="89">
        <f t="shared" si="41"/>
        <v>371555.55555555556</v>
      </c>
      <c r="D200" s="89">
        <f t="shared" si="42"/>
        <v>48343.517846715869</v>
      </c>
      <c r="E200" s="133"/>
      <c r="F200" s="133"/>
      <c r="G200" s="133"/>
      <c r="H200" s="133"/>
      <c r="I200" s="133"/>
      <c r="J200" s="133"/>
      <c r="K200" s="133"/>
      <c r="X200" s="150">
        <f>DU91</f>
        <v>0</v>
      </c>
      <c r="Y200" s="146">
        <f t="shared" si="38"/>
        <v>-0.97222222222222221</v>
      </c>
      <c r="Z200" s="146" t="e">
        <f>((#REF!^2)/(($B$96*$D$106)))*(X200/(1-X200)^2)</f>
        <v>#REF!</v>
      </c>
    </row>
    <row r="201" spans="1:26" ht="20.100000000000001" customHeight="1" x14ac:dyDescent="0.25">
      <c r="A201" s="127">
        <f t="shared" si="39"/>
        <v>18</v>
      </c>
      <c r="B201" s="89">
        <f t="shared" si="40"/>
        <v>420718.1581616287</v>
      </c>
      <c r="C201" s="89">
        <f t="shared" si="41"/>
        <v>371555.55555555556</v>
      </c>
      <c r="D201" s="89">
        <f t="shared" si="42"/>
        <v>49162.602606073138</v>
      </c>
      <c r="E201" s="133"/>
      <c r="F201" s="133"/>
      <c r="G201" s="133"/>
      <c r="H201" s="133"/>
      <c r="I201" s="133"/>
      <c r="J201" s="133"/>
      <c r="K201" s="133"/>
      <c r="X201" s="150">
        <f>DV91</f>
        <v>0</v>
      </c>
      <c r="Y201" s="146">
        <f t="shared" si="38"/>
        <v>-0.97222222222222221</v>
      </c>
      <c r="Z201" s="146" t="e">
        <f>((#REF!^2)/(($B$96*$D$106)))*(X201/(1-X201)^2)</f>
        <v>#REF!</v>
      </c>
    </row>
    <row r="202" spans="1:26" ht="20.100000000000001" customHeight="1" x14ac:dyDescent="0.25">
      <c r="A202" s="127">
        <f t="shared" si="39"/>
        <v>19</v>
      </c>
      <c r="B202" s="89">
        <f t="shared" si="40"/>
        <v>421124.83156260842</v>
      </c>
      <c r="C202" s="89">
        <f t="shared" si="41"/>
        <v>371555.55555555556</v>
      </c>
      <c r="D202" s="89">
        <f t="shared" si="42"/>
        <v>49569.27600705286</v>
      </c>
      <c r="E202" s="133"/>
      <c r="F202" s="133"/>
      <c r="G202" s="133"/>
      <c r="H202" s="133"/>
      <c r="I202" s="133"/>
      <c r="J202" s="133"/>
      <c r="K202" s="133"/>
      <c r="X202" s="150">
        <f>DW92</f>
        <v>0</v>
      </c>
      <c r="Y202" s="146">
        <f t="shared" si="38"/>
        <v>-0.97222222222222221</v>
      </c>
      <c r="Z202" s="146" t="e">
        <f>((#REF!^2)/(($B$96*$D$106)))*(X202/(1-X202)^2)</f>
        <v>#REF!</v>
      </c>
    </row>
    <row r="203" spans="1:26" ht="20.100000000000001" customHeight="1" x14ac:dyDescent="0.25">
      <c r="A203" s="127">
        <f t="shared" si="39"/>
        <v>20</v>
      </c>
      <c r="B203" s="89">
        <f t="shared" si="40"/>
        <v>430002.25034020218</v>
      </c>
      <c r="C203" s="89">
        <f t="shared" si="41"/>
        <v>371555.55555555556</v>
      </c>
      <c r="D203" s="89">
        <f t="shared" si="42"/>
        <v>58446.694784646621</v>
      </c>
      <c r="E203" s="133"/>
      <c r="F203" s="133"/>
      <c r="G203" s="133"/>
      <c r="H203" s="133"/>
      <c r="I203" s="133"/>
      <c r="J203" s="133"/>
      <c r="K203" s="133"/>
      <c r="X203" s="150">
        <f>DX93</f>
        <v>0</v>
      </c>
      <c r="Y203" s="146">
        <f t="shared" si="38"/>
        <v>-0.97222222222222221</v>
      </c>
      <c r="Z203" s="146" t="e">
        <f>((#REF!^2)/(($B$96*$D$106)))*(X203/(1-X203)^2)</f>
        <v>#REF!</v>
      </c>
    </row>
    <row r="204" spans="1:26" ht="20.100000000000001" customHeight="1" x14ac:dyDescent="0.25">
      <c r="A204" s="127">
        <f t="shared" si="39"/>
        <v>21</v>
      </c>
      <c r="B204" s="89">
        <f t="shared" si="40"/>
        <v>436953.9631924085</v>
      </c>
      <c r="C204" s="89">
        <f t="shared" si="41"/>
        <v>371555.55555555556</v>
      </c>
      <c r="D204" s="89">
        <f t="shared" si="42"/>
        <v>65398.407636852935</v>
      </c>
      <c r="E204" s="133"/>
      <c r="F204" s="133"/>
      <c r="G204" s="133"/>
      <c r="H204" s="133"/>
      <c r="I204" s="133"/>
      <c r="J204" s="133"/>
      <c r="K204" s="133"/>
      <c r="X204" s="150">
        <f>DY94</f>
        <v>0</v>
      </c>
      <c r="Y204" s="146">
        <f t="shared" si="38"/>
        <v>-0.97222222222222221</v>
      </c>
      <c r="Z204" s="146" t="e">
        <f>((#REF!^2)/(($B$96*$D$106)))*(X204/(1-X204)^2)</f>
        <v>#REF!</v>
      </c>
    </row>
    <row r="205" spans="1:26" ht="20.100000000000001" customHeight="1" x14ac:dyDescent="0.25">
      <c r="A205" s="127">
        <f t="shared" si="39"/>
        <v>22</v>
      </c>
      <c r="B205" s="89">
        <f t="shared" si="40"/>
        <v>438248.20447086508</v>
      </c>
      <c r="C205" s="89">
        <f t="shared" si="41"/>
        <v>371555.55555555556</v>
      </c>
      <c r="D205" s="89">
        <f t="shared" si="42"/>
        <v>66692.648915309517</v>
      </c>
      <c r="E205" s="133"/>
      <c r="F205" s="133"/>
      <c r="G205" s="133"/>
      <c r="H205" s="133"/>
      <c r="I205" s="133"/>
      <c r="J205" s="133"/>
      <c r="K205" s="133"/>
      <c r="X205" s="150">
        <f>DZ95</f>
        <v>0</v>
      </c>
      <c r="Y205" s="146">
        <f t="shared" si="38"/>
        <v>-0.97222222222222221</v>
      </c>
      <c r="Z205" s="146" t="e">
        <f>((#REF!^2)/(($B$96*$D$106)))*(X205/(1-X205)^2)</f>
        <v>#REF!</v>
      </c>
    </row>
    <row r="206" spans="1:26" ht="20.100000000000001" customHeight="1" x14ac:dyDescent="0.25">
      <c r="A206" s="127">
        <f t="shared" si="39"/>
        <v>23</v>
      </c>
      <c r="B206" s="89">
        <f t="shared" si="40"/>
        <v>436657.71874348167</v>
      </c>
      <c r="C206" s="89">
        <f t="shared" si="41"/>
        <v>371555.55555555556</v>
      </c>
      <c r="D206" s="89">
        <f t="shared" si="42"/>
        <v>65102.163187926111</v>
      </c>
      <c r="E206" s="133"/>
      <c r="F206" s="133"/>
      <c r="G206" s="133"/>
      <c r="H206" s="133"/>
      <c r="I206" s="133"/>
      <c r="J206" s="133"/>
      <c r="K206" s="133"/>
      <c r="X206" s="150">
        <f>EA96</f>
        <v>0</v>
      </c>
      <c r="Y206" s="146">
        <f t="shared" si="38"/>
        <v>-0.97222222222222221</v>
      </c>
      <c r="Z206" s="146" t="e">
        <f>((#REF!^2)/(($B$96*$D$106)))*(X206/(1-X206)^2)</f>
        <v>#REF!</v>
      </c>
    </row>
    <row r="207" spans="1:26" ht="20.100000000000001" customHeight="1" x14ac:dyDescent="0.25">
      <c r="A207" s="127">
        <f t="shared" si="39"/>
        <v>24</v>
      </c>
      <c r="B207" s="89">
        <f t="shared" si="40"/>
        <v>438738.62324239744</v>
      </c>
      <c r="C207" s="89">
        <f t="shared" si="41"/>
        <v>371555.55555555556</v>
      </c>
      <c r="D207" s="89">
        <f t="shared" si="42"/>
        <v>67183.067686841881</v>
      </c>
      <c r="E207" s="133"/>
      <c r="F207" s="133"/>
      <c r="G207" s="133"/>
      <c r="H207" s="133"/>
      <c r="I207" s="133"/>
      <c r="J207" s="133"/>
      <c r="K207" s="133"/>
      <c r="X207" s="150">
        <f>EB97</f>
        <v>0</v>
      </c>
      <c r="Y207" s="146">
        <f t="shared" si="38"/>
        <v>-0.97222222222222221</v>
      </c>
      <c r="Z207" s="146" t="e">
        <f>((#REF!^2)/(($B$96*$D$106)))*(X207/(1-X207)^2)</f>
        <v>#REF!</v>
      </c>
    </row>
    <row r="208" spans="1:26" ht="20.100000000000001" customHeight="1" x14ac:dyDescent="0.25">
      <c r="A208" s="127">
        <f t="shared" si="39"/>
        <v>25</v>
      </c>
      <c r="B208" s="89">
        <f t="shared" si="40"/>
        <v>443671.13377697172</v>
      </c>
      <c r="C208" s="89">
        <f t="shared" si="41"/>
        <v>371555.55555555556</v>
      </c>
      <c r="D208" s="89">
        <f t="shared" ref="D208:D219" si="43">B208-C208</f>
        <v>72115.578221416159</v>
      </c>
      <c r="E208" s="133"/>
      <c r="F208" s="133"/>
      <c r="G208" s="133"/>
      <c r="H208" s="133"/>
      <c r="I208" s="133"/>
      <c r="J208" s="133"/>
      <c r="K208" s="133"/>
      <c r="X208" s="150">
        <f>EC98</f>
        <v>0</v>
      </c>
      <c r="Y208" s="146">
        <f t="shared" si="38"/>
        <v>-0.97222222222222221</v>
      </c>
      <c r="Z208" s="146" t="e">
        <f>((#REF!^2)/(($B$96*$D$106)))*(X208/(1-X208)^2)</f>
        <v>#REF!</v>
      </c>
    </row>
    <row r="209" spans="1:26" ht="20.100000000000001" customHeight="1" x14ac:dyDescent="0.25">
      <c r="A209" s="127">
        <f t="shared" si="39"/>
        <v>26</v>
      </c>
      <c r="B209" s="89">
        <f t="shared" si="40"/>
        <v>447230.65466182225</v>
      </c>
      <c r="C209" s="89">
        <f t="shared" si="41"/>
        <v>371555.55555555556</v>
      </c>
      <c r="D209" s="89">
        <f t="shared" si="43"/>
        <v>75675.099106266687</v>
      </c>
      <c r="E209" s="133"/>
      <c r="F209" s="133"/>
      <c r="G209" s="134"/>
      <c r="H209" s="134"/>
      <c r="I209" s="134"/>
      <c r="J209" s="134"/>
      <c r="K209" s="88"/>
      <c r="X209" s="150">
        <f>ED99</f>
        <v>0</v>
      </c>
      <c r="Y209" s="146">
        <f t="shared" si="38"/>
        <v>-0.97222222222222221</v>
      </c>
      <c r="Z209" s="146" t="e">
        <f>((#REF!^2)/(($B$96*$D$106)))*(X209/(1-X209)^2)</f>
        <v>#REF!</v>
      </c>
    </row>
    <row r="210" spans="1:26" ht="20.100000000000001" customHeight="1" x14ac:dyDescent="0.25">
      <c r="A210" s="127">
        <f t="shared" si="39"/>
        <v>27</v>
      </c>
      <c r="B210" s="89">
        <f t="shared" si="40"/>
        <v>444351.25201507658</v>
      </c>
      <c r="C210" s="89">
        <f t="shared" si="41"/>
        <v>371555.55555555556</v>
      </c>
      <c r="D210" s="89">
        <f t="shared" si="43"/>
        <v>72795.696459521016</v>
      </c>
      <c r="E210" s="88"/>
      <c r="F210" s="133"/>
      <c r="G210" s="134"/>
      <c r="H210" s="134"/>
      <c r="I210" s="134"/>
      <c r="J210" s="134"/>
      <c r="K210" s="88"/>
      <c r="X210" s="150">
        <f>EE100</f>
        <v>0</v>
      </c>
      <c r="Y210" s="146">
        <f t="shared" si="38"/>
        <v>-0.97222222222222221</v>
      </c>
      <c r="Z210" s="146" t="e">
        <f>((#REF!^2)/(($B$96*$D$106)))*(X210/(1-X210)^2)</f>
        <v>#REF!</v>
      </c>
    </row>
    <row r="211" spans="1:26" ht="20.100000000000001" customHeight="1" x14ac:dyDescent="0.25">
      <c r="A211" s="127">
        <f t="shared" si="39"/>
        <v>28</v>
      </c>
      <c r="B211" s="89">
        <f t="shared" si="40"/>
        <v>444259.24170732778</v>
      </c>
      <c r="C211" s="89">
        <f t="shared" si="41"/>
        <v>371555.55555555556</v>
      </c>
      <c r="D211" s="89">
        <f t="shared" si="43"/>
        <v>72703.686151772214</v>
      </c>
      <c r="E211" s="88"/>
      <c r="F211" s="133"/>
      <c r="G211" s="134"/>
      <c r="H211" s="134"/>
      <c r="I211" s="134"/>
      <c r="J211" s="134"/>
      <c r="K211" s="88"/>
      <c r="X211" s="150">
        <f>EF101</f>
        <v>0</v>
      </c>
      <c r="Y211" s="146">
        <f t="shared" si="38"/>
        <v>-0.97222222222222221</v>
      </c>
      <c r="Z211" s="146" t="e">
        <f>((#REF!^2)/(($B$96*$D$106)))*(X211/(1-X211)^2)</f>
        <v>#REF!</v>
      </c>
    </row>
    <row r="212" spans="1:26" ht="20.100000000000001" customHeight="1" x14ac:dyDescent="0.25">
      <c r="A212" s="127">
        <f t="shared" si="39"/>
        <v>29</v>
      </c>
      <c r="B212" s="89">
        <f t="shared" si="40"/>
        <v>447125.65278615127</v>
      </c>
      <c r="C212" s="89">
        <f t="shared" si="41"/>
        <v>371555.55555555556</v>
      </c>
      <c r="D212" s="89">
        <f t="shared" si="43"/>
        <v>75570.097230595711</v>
      </c>
      <c r="E212" s="88"/>
      <c r="F212" s="133"/>
      <c r="G212" s="134"/>
      <c r="H212" s="134"/>
      <c r="I212" s="134"/>
      <c r="J212" s="134"/>
      <c r="K212" s="88"/>
      <c r="X212" s="150">
        <f>EG102</f>
        <v>0</v>
      </c>
      <c r="Y212" s="146">
        <f t="shared" ref="Y212" si="44">($B$94-1)*(X212-(1/$B$94))</f>
        <v>-0.97222222222222221</v>
      </c>
      <c r="Z212" s="146" t="e">
        <f>((#REF!^2)/(($B$96*$D$106)))*(X212/(1-X212)^2)</f>
        <v>#REF!</v>
      </c>
    </row>
    <row r="213" spans="1:26" ht="20.100000000000001" customHeight="1" x14ac:dyDescent="0.25">
      <c r="A213" s="127">
        <f t="shared" si="39"/>
        <v>30</v>
      </c>
      <c r="B213" s="89">
        <f t="shared" si="40"/>
        <v>455114.07876129274</v>
      </c>
      <c r="C213" s="89">
        <f t="shared" si="41"/>
        <v>371555.55555555556</v>
      </c>
      <c r="D213" s="89">
        <f t="shared" si="43"/>
        <v>83558.523205737176</v>
      </c>
      <c r="E213" s="88"/>
      <c r="F213" s="133"/>
      <c r="G213" s="134"/>
      <c r="H213" s="134"/>
      <c r="I213" s="134"/>
      <c r="J213" s="134"/>
      <c r="K213" s="88"/>
      <c r="X213" s="150">
        <f>EH103</f>
        <v>0</v>
      </c>
      <c r="Y213" s="146">
        <f t="shared" ref="Y213" si="45">($B$94-1)*(X213-(1/$B$94))</f>
        <v>-0.97222222222222221</v>
      </c>
      <c r="Z213" s="146" t="e">
        <f>((#REF!^2)/(($B$96*$D$106)))*(X213/(1-X213)^2)</f>
        <v>#REF!</v>
      </c>
    </row>
    <row r="214" spans="1:26" ht="20.100000000000001" customHeight="1" x14ac:dyDescent="0.25">
      <c r="A214" s="127">
        <f t="shared" si="39"/>
        <v>31</v>
      </c>
      <c r="B214" s="89">
        <f t="shared" si="40"/>
        <v>461816.01211052079</v>
      </c>
      <c r="C214" s="89">
        <f t="shared" si="41"/>
        <v>371555.55555555556</v>
      </c>
      <c r="D214" s="89">
        <f t="shared" si="43"/>
        <v>90260.456554965232</v>
      </c>
      <c r="E214" s="88"/>
      <c r="F214" s="133"/>
      <c r="G214" s="134"/>
      <c r="H214" s="134"/>
      <c r="I214" s="134"/>
      <c r="J214" s="134"/>
      <c r="K214" s="88"/>
      <c r="X214" s="150"/>
    </row>
    <row r="215" spans="1:26" ht="20.100000000000001" customHeight="1" x14ac:dyDescent="0.25">
      <c r="A215" s="127">
        <f t="shared" si="39"/>
        <v>32</v>
      </c>
      <c r="B215" s="89">
        <f t="shared" si="40"/>
        <v>482058.18894479913</v>
      </c>
      <c r="C215" s="89">
        <f t="shared" si="41"/>
        <v>371555.55555555556</v>
      </c>
      <c r="D215" s="89">
        <f t="shared" si="43"/>
        <v>110502.63338924357</v>
      </c>
      <c r="E215" s="88"/>
      <c r="F215" s="133"/>
      <c r="G215" s="134"/>
      <c r="H215" s="134"/>
      <c r="I215" s="134"/>
      <c r="J215" s="134"/>
      <c r="K215" s="88"/>
      <c r="X215" s="150"/>
    </row>
    <row r="216" spans="1:26" ht="20.100000000000001" customHeight="1" x14ac:dyDescent="0.25">
      <c r="A216" s="127">
        <f t="shared" si="39"/>
        <v>33</v>
      </c>
      <c r="B216" s="89">
        <f t="shared" si="40"/>
        <v>483868.8004778662</v>
      </c>
      <c r="C216" s="89">
        <f t="shared" si="41"/>
        <v>371555.55555555556</v>
      </c>
      <c r="D216" s="89">
        <f t="shared" si="43"/>
        <v>112313.24492231064</v>
      </c>
      <c r="E216" s="88"/>
      <c r="F216" s="133"/>
      <c r="G216" s="134"/>
      <c r="H216" s="134"/>
      <c r="I216" s="134"/>
      <c r="J216" s="134"/>
      <c r="K216" s="88"/>
      <c r="X216" s="150"/>
    </row>
    <row r="217" spans="1:26" ht="20.100000000000001" customHeight="1" x14ac:dyDescent="0.25">
      <c r="A217" s="127">
        <f t="shared" si="39"/>
        <v>34</v>
      </c>
      <c r="B217" s="89">
        <f t="shared" si="40"/>
        <v>485394.34353961213</v>
      </c>
      <c r="C217" s="89">
        <f t="shared" si="41"/>
        <v>371555.55555555556</v>
      </c>
      <c r="D217" s="89">
        <f t="shared" si="43"/>
        <v>113838.78798405657</v>
      </c>
      <c r="E217" s="88"/>
      <c r="F217" s="133"/>
      <c r="G217" s="134"/>
      <c r="H217" s="134"/>
      <c r="I217" s="134"/>
      <c r="J217" s="134"/>
      <c r="K217" s="88"/>
      <c r="X217" s="150"/>
    </row>
    <row r="218" spans="1:26" ht="20.100000000000001" customHeight="1" x14ac:dyDescent="0.25">
      <c r="A218" s="127">
        <f t="shared" si="39"/>
        <v>35</v>
      </c>
      <c r="B218" s="89">
        <f t="shared" si="40"/>
        <v>502265.54218913405</v>
      </c>
      <c r="C218" s="89">
        <f t="shared" si="41"/>
        <v>371555.55555555556</v>
      </c>
      <c r="D218" s="89">
        <f t="shared" si="43"/>
        <v>130709.98663357849</v>
      </c>
      <c r="E218" s="88"/>
      <c r="F218" s="133"/>
      <c r="G218" s="134"/>
      <c r="H218" s="134"/>
      <c r="I218" s="134"/>
      <c r="J218" s="134"/>
      <c r="K218" s="88"/>
      <c r="X218" s="150"/>
    </row>
    <row r="219" spans="1:26" ht="20.100000000000001" customHeight="1" x14ac:dyDescent="0.25">
      <c r="A219" s="127">
        <f t="shared" si="39"/>
        <v>36</v>
      </c>
      <c r="B219" s="89">
        <f t="shared" si="40"/>
        <v>503358.16042963206</v>
      </c>
      <c r="C219" s="89">
        <f t="shared" si="41"/>
        <v>371555.55555555556</v>
      </c>
      <c r="D219" s="89">
        <f t="shared" si="43"/>
        <v>131802.6048740765</v>
      </c>
      <c r="E219" s="88"/>
      <c r="F219" s="133"/>
      <c r="G219" s="134"/>
      <c r="H219" s="134"/>
      <c r="I219" s="134"/>
      <c r="J219" s="134"/>
      <c r="K219" s="88"/>
      <c r="X219" s="150"/>
    </row>
    <row r="220" spans="1:26" ht="20.100000000000001" customHeight="1" x14ac:dyDescent="0.25">
      <c r="A220" s="131"/>
      <c r="B220" s="88"/>
      <c r="C220" s="88"/>
      <c r="D220" s="88"/>
      <c r="E220" s="88"/>
      <c r="F220" s="133"/>
      <c r="G220" s="134"/>
      <c r="H220" s="134"/>
      <c r="I220" s="134"/>
      <c r="J220" s="134"/>
      <c r="K220" s="88"/>
    </row>
    <row r="221" spans="1:26" ht="20.100000000000001" customHeight="1" x14ac:dyDescent="0.25">
      <c r="A221" s="12"/>
      <c r="B221" s="174" t="s">
        <v>393</v>
      </c>
      <c r="C221" s="174"/>
      <c r="D221" s="97">
        <f>SUMSQ(D184:D219)</f>
        <v>387098165701.73212</v>
      </c>
    </row>
    <row r="224" spans="1:26" ht="20.100000000000001" customHeight="1" x14ac:dyDescent="0.25">
      <c r="A224" s="78" t="str">
        <f>A10</f>
        <v>Itens da amostra</v>
      </c>
      <c r="B224" s="8" t="s">
        <v>100</v>
      </c>
      <c r="C224" s="8" t="s">
        <v>101</v>
      </c>
      <c r="D224" s="8" t="s">
        <v>3</v>
      </c>
      <c r="F224" s="8" t="s">
        <v>392</v>
      </c>
      <c r="G224" s="8" t="s">
        <v>350</v>
      </c>
    </row>
    <row r="225" spans="1:7" ht="20.100000000000001" customHeight="1" x14ac:dyDescent="0.25">
      <c r="A225" s="127">
        <f t="shared" ref="A225:A260" si="46">A12</f>
        <v>1</v>
      </c>
      <c r="B225" s="89">
        <f t="shared" ref="B225:B260" si="47">J12</f>
        <v>194000</v>
      </c>
      <c r="C225" s="89">
        <f t="shared" ref="C225:C260" si="48">B184</f>
        <v>194094.9588032933</v>
      </c>
      <c r="D225" s="89">
        <f>B225-C225</f>
        <v>-94.958803293295205</v>
      </c>
      <c r="F225" s="89">
        <f>D225/$B$99</f>
        <v>-0.29900494423394358</v>
      </c>
      <c r="G225" s="96">
        <f>D225/B225</f>
        <v>-4.8947836749121238E-4</v>
      </c>
    </row>
    <row r="226" spans="1:7" ht="20.100000000000001" customHeight="1" x14ac:dyDescent="0.25">
      <c r="A226" s="127">
        <f t="shared" si="46"/>
        <v>2</v>
      </c>
      <c r="B226" s="89">
        <f t="shared" si="47"/>
        <v>192000</v>
      </c>
      <c r="C226" s="89">
        <f t="shared" si="48"/>
        <v>192236.70708985958</v>
      </c>
      <c r="D226" s="89">
        <f t="shared" ref="D226:D260" si="49">B226-C226</f>
        <v>-236.70708985958481</v>
      </c>
      <c r="F226" s="89">
        <f t="shared" ref="F226:F260" si="50">D226/$B$99</f>
        <v>-0.74533995531345942</v>
      </c>
      <c r="G226" s="96">
        <f t="shared" ref="G226:G260" si="51">D226/B226</f>
        <v>-1.2328494263520043E-3</v>
      </c>
    </row>
    <row r="227" spans="1:7" ht="20.100000000000001" customHeight="1" x14ac:dyDescent="0.25">
      <c r="A227" s="127">
        <f t="shared" si="46"/>
        <v>3</v>
      </c>
      <c r="B227" s="89">
        <f t="shared" si="47"/>
        <v>193000</v>
      </c>
      <c r="C227" s="89">
        <f t="shared" si="48"/>
        <v>193296.46065546345</v>
      </c>
      <c r="D227" s="89">
        <f t="shared" si="49"/>
        <v>-296.46065546345199</v>
      </c>
      <c r="F227" s="89">
        <f t="shared" si="50"/>
        <v>-0.93349114226533947</v>
      </c>
      <c r="G227" s="96">
        <f t="shared" si="51"/>
        <v>-1.5360655723494921E-3</v>
      </c>
    </row>
    <row r="228" spans="1:7" ht="20.100000000000001" customHeight="1" x14ac:dyDescent="0.25">
      <c r="A228" s="127">
        <f t="shared" si="46"/>
        <v>4</v>
      </c>
      <c r="B228" s="89">
        <f t="shared" si="47"/>
        <v>233000</v>
      </c>
      <c r="C228" s="89">
        <f t="shared" si="48"/>
        <v>232620.95095468068</v>
      </c>
      <c r="D228" s="89">
        <f t="shared" si="49"/>
        <v>379.0490453193197</v>
      </c>
      <c r="F228" s="89">
        <f t="shared" si="50"/>
        <v>1.1935443026548251</v>
      </c>
      <c r="G228" s="96">
        <f t="shared" si="51"/>
        <v>1.6268199369927885E-3</v>
      </c>
    </row>
    <row r="229" spans="1:7" ht="20.100000000000001" customHeight="1" x14ac:dyDescent="0.25">
      <c r="A229" s="127">
        <f t="shared" si="46"/>
        <v>5</v>
      </c>
      <c r="B229" s="89">
        <f t="shared" si="47"/>
        <v>236000</v>
      </c>
      <c r="C229" s="89">
        <f t="shared" si="48"/>
        <v>236459.28186929168</v>
      </c>
      <c r="D229" s="89">
        <f t="shared" si="49"/>
        <v>-459.28186929167714</v>
      </c>
      <c r="F229" s="89">
        <f t="shared" si="50"/>
        <v>-1.446180290320862</v>
      </c>
      <c r="G229" s="96">
        <f t="shared" si="51"/>
        <v>-1.9461096156426997E-3</v>
      </c>
    </row>
    <row r="230" spans="1:7" ht="20.100000000000001" customHeight="1" x14ac:dyDescent="0.25">
      <c r="A230" s="127">
        <f t="shared" si="46"/>
        <v>6</v>
      </c>
      <c r="B230" s="89">
        <f t="shared" si="47"/>
        <v>237000</v>
      </c>
      <c r="C230" s="89">
        <f t="shared" si="48"/>
        <v>236681.74163438112</v>
      </c>
      <c r="D230" s="89">
        <f t="shared" si="49"/>
        <v>318.25836561887991</v>
      </c>
      <c r="F230" s="89">
        <f t="shared" si="50"/>
        <v>1.002127465422453</v>
      </c>
      <c r="G230" s="96">
        <f t="shared" si="51"/>
        <v>1.3428623021893666E-3</v>
      </c>
    </row>
    <row r="231" spans="1:7" ht="20.100000000000001" customHeight="1" x14ac:dyDescent="0.25">
      <c r="A231" s="127">
        <f t="shared" si="46"/>
        <v>7</v>
      </c>
      <c r="B231" s="89">
        <f t="shared" si="47"/>
        <v>236000</v>
      </c>
      <c r="C231" s="89">
        <f t="shared" si="48"/>
        <v>236165.01236719557</v>
      </c>
      <c r="D231" s="89">
        <f t="shared" si="49"/>
        <v>-165.01236719556618</v>
      </c>
      <c r="F231" s="89">
        <f t="shared" si="50"/>
        <v>-0.51958862096048575</v>
      </c>
      <c r="G231" s="96">
        <f t="shared" si="51"/>
        <v>-6.9920494574392451E-4</v>
      </c>
    </row>
    <row r="232" spans="1:7" ht="20.100000000000001" customHeight="1" x14ac:dyDescent="0.25">
      <c r="A232" s="127">
        <f t="shared" si="46"/>
        <v>8</v>
      </c>
      <c r="B232" s="89">
        <f t="shared" si="47"/>
        <v>237000</v>
      </c>
      <c r="C232" s="89">
        <f t="shared" si="48"/>
        <v>237085.11544468394</v>
      </c>
      <c r="D232" s="89">
        <f t="shared" si="49"/>
        <v>-85.115444683935493</v>
      </c>
      <c r="F232" s="89">
        <f t="shared" si="50"/>
        <v>-0.26801031508960049</v>
      </c>
      <c r="G232" s="96">
        <f t="shared" si="51"/>
        <v>-3.5913689740057168E-4</v>
      </c>
    </row>
    <row r="233" spans="1:7" ht="20.100000000000001" customHeight="1" x14ac:dyDescent="0.25">
      <c r="A233" s="127">
        <f t="shared" si="46"/>
        <v>9</v>
      </c>
      <c r="B233" s="89">
        <f t="shared" si="47"/>
        <v>239000</v>
      </c>
      <c r="C233" s="89">
        <f t="shared" si="48"/>
        <v>238750.3385322378</v>
      </c>
      <c r="D233" s="89">
        <f t="shared" si="49"/>
        <v>249.6614677621983</v>
      </c>
      <c r="F233" s="89">
        <f t="shared" si="50"/>
        <v>0.7861305182525552</v>
      </c>
      <c r="G233" s="96">
        <f t="shared" si="51"/>
        <v>1.044608651724679E-3</v>
      </c>
    </row>
    <row r="234" spans="1:7" ht="20.100000000000001" customHeight="1" x14ac:dyDescent="0.25">
      <c r="A234" s="127">
        <f t="shared" si="46"/>
        <v>10</v>
      </c>
      <c r="B234" s="89">
        <f t="shared" si="47"/>
        <v>260000</v>
      </c>
      <c r="C234" s="89">
        <f t="shared" si="48"/>
        <v>259904.86249617243</v>
      </c>
      <c r="D234" s="89">
        <f t="shared" si="49"/>
        <v>95.1375038275728</v>
      </c>
      <c r="F234" s="89">
        <f t="shared" si="50"/>
        <v>0.29956763396289071</v>
      </c>
      <c r="G234" s="96">
        <f t="shared" si="51"/>
        <v>3.6591347625989539E-4</v>
      </c>
    </row>
    <row r="235" spans="1:7" ht="20.100000000000001" customHeight="1" x14ac:dyDescent="0.25">
      <c r="A235" s="127">
        <f t="shared" si="46"/>
        <v>11</v>
      </c>
      <c r="B235" s="89">
        <f t="shared" si="47"/>
        <v>261000</v>
      </c>
      <c r="C235" s="89">
        <f t="shared" si="48"/>
        <v>260789.66253204574</v>
      </c>
      <c r="D235" s="89">
        <f t="shared" si="49"/>
        <v>210.33746795426123</v>
      </c>
      <c r="F235" s="89">
        <f t="shared" si="50"/>
        <v>0.66230766074127023</v>
      </c>
      <c r="G235" s="96">
        <f t="shared" si="51"/>
        <v>8.0589068181709288E-4</v>
      </c>
    </row>
    <row r="236" spans="1:7" ht="20.100000000000001" customHeight="1" x14ac:dyDescent="0.25">
      <c r="A236" s="127">
        <f t="shared" si="46"/>
        <v>12</v>
      </c>
      <c r="B236" s="89">
        <f t="shared" si="47"/>
        <v>263000</v>
      </c>
      <c r="C236" s="89">
        <f t="shared" si="48"/>
        <v>262914.9076206513</v>
      </c>
      <c r="D236" s="89">
        <f t="shared" si="49"/>
        <v>85.092379348701797</v>
      </c>
      <c r="F236" s="89">
        <f t="shared" si="50"/>
        <v>0.26793768728642581</v>
      </c>
      <c r="G236" s="96">
        <f t="shared" si="51"/>
        <v>3.2354516862624259E-4</v>
      </c>
    </row>
    <row r="237" spans="1:7" ht="20.100000000000001" customHeight="1" x14ac:dyDescent="0.25">
      <c r="A237" s="127">
        <f t="shared" si="46"/>
        <v>13</v>
      </c>
      <c r="B237" s="89">
        <f t="shared" si="47"/>
        <v>362000</v>
      </c>
      <c r="C237" s="89">
        <f t="shared" si="48"/>
        <v>362390.74312463822</v>
      </c>
      <c r="D237" s="89">
        <f t="shared" si="49"/>
        <v>-390.74312463821843</v>
      </c>
      <c r="F237" s="89">
        <f t="shared" si="50"/>
        <v>-1.2303664551393596</v>
      </c>
      <c r="G237" s="96">
        <f t="shared" si="51"/>
        <v>-1.0794008967906586E-3</v>
      </c>
    </row>
    <row r="238" spans="1:7" ht="20.100000000000001" customHeight="1" x14ac:dyDescent="0.25">
      <c r="A238" s="127">
        <f t="shared" si="46"/>
        <v>14</v>
      </c>
      <c r="B238" s="89">
        <f t="shared" si="47"/>
        <v>387000</v>
      </c>
      <c r="C238" s="89">
        <f t="shared" si="48"/>
        <v>387369.49896946654</v>
      </c>
      <c r="D238" s="89">
        <f t="shared" si="49"/>
        <v>-369.49896946654189</v>
      </c>
      <c r="F238" s="89">
        <f t="shared" si="50"/>
        <v>-1.1634731581294457</v>
      </c>
      <c r="G238" s="96">
        <f t="shared" si="51"/>
        <v>-9.5477769887995323E-4</v>
      </c>
    </row>
    <row r="239" spans="1:7" ht="20.100000000000001" customHeight="1" x14ac:dyDescent="0.25">
      <c r="A239" s="127">
        <f t="shared" si="46"/>
        <v>15</v>
      </c>
      <c r="B239" s="89">
        <f t="shared" si="47"/>
        <v>385000</v>
      </c>
      <c r="C239" s="89">
        <f t="shared" si="48"/>
        <v>384556.66693831643</v>
      </c>
      <c r="D239" s="89">
        <f t="shared" si="49"/>
        <v>443.33306168357376</v>
      </c>
      <c r="F239" s="89">
        <f t="shared" si="50"/>
        <v>1.3959609092411558</v>
      </c>
      <c r="G239" s="96">
        <f t="shared" si="51"/>
        <v>1.1515144459313604E-3</v>
      </c>
    </row>
    <row r="240" spans="1:7" ht="20.100000000000001" customHeight="1" x14ac:dyDescent="0.25">
      <c r="A240" s="127">
        <f t="shared" si="46"/>
        <v>16</v>
      </c>
      <c r="B240" s="89">
        <f t="shared" si="47"/>
        <v>418000</v>
      </c>
      <c r="C240" s="89">
        <f t="shared" si="48"/>
        <v>417827.20645143033</v>
      </c>
      <c r="D240" s="89">
        <f t="shared" si="49"/>
        <v>172.79354856966529</v>
      </c>
      <c r="F240" s="89">
        <f t="shared" si="50"/>
        <v>0.54408989543053776</v>
      </c>
      <c r="G240" s="96">
        <f t="shared" si="51"/>
        <v>4.1338169514273991E-4</v>
      </c>
    </row>
    <row r="241" spans="1:7" ht="20.100000000000001" customHeight="1" x14ac:dyDescent="0.25">
      <c r="A241" s="127">
        <f t="shared" si="46"/>
        <v>17</v>
      </c>
      <c r="B241" s="89">
        <f t="shared" si="47"/>
        <v>420000</v>
      </c>
      <c r="C241" s="89">
        <f t="shared" si="48"/>
        <v>419899.07340227143</v>
      </c>
      <c r="D241" s="89">
        <f t="shared" si="49"/>
        <v>100.92659772856859</v>
      </c>
      <c r="F241" s="89">
        <f t="shared" si="50"/>
        <v>0.31779625141593448</v>
      </c>
      <c r="G241" s="96">
        <f t="shared" si="51"/>
        <v>2.4030142316325856E-4</v>
      </c>
    </row>
    <row r="242" spans="1:7" ht="20.100000000000001" customHeight="1" x14ac:dyDescent="0.25">
      <c r="A242" s="127">
        <f t="shared" si="46"/>
        <v>18</v>
      </c>
      <c r="B242" s="89">
        <f t="shared" si="47"/>
        <v>421000</v>
      </c>
      <c r="C242" s="89">
        <f t="shared" si="48"/>
        <v>420718.1581616287</v>
      </c>
      <c r="D242" s="89">
        <f t="shared" si="49"/>
        <v>281.84183837129967</v>
      </c>
      <c r="F242" s="89">
        <f t="shared" si="50"/>
        <v>0.88745961661621775</v>
      </c>
      <c r="G242" s="96">
        <f t="shared" si="51"/>
        <v>6.6945804838788522E-4</v>
      </c>
    </row>
    <row r="243" spans="1:7" ht="20.100000000000001" customHeight="1" x14ac:dyDescent="0.25">
      <c r="A243" s="127">
        <f t="shared" si="46"/>
        <v>19</v>
      </c>
      <c r="B243" s="89">
        <f t="shared" si="47"/>
        <v>421000</v>
      </c>
      <c r="C243" s="89">
        <f t="shared" si="48"/>
        <v>421124.83156260842</v>
      </c>
      <c r="D243" s="89">
        <f t="shared" si="49"/>
        <v>-124.83156260842225</v>
      </c>
      <c r="F243" s="89">
        <f t="shared" si="50"/>
        <v>-0.39306786861121668</v>
      </c>
      <c r="G243" s="96">
        <f t="shared" si="51"/>
        <v>-2.9651202519815262E-4</v>
      </c>
    </row>
    <row r="244" spans="1:7" ht="20.100000000000001" customHeight="1" x14ac:dyDescent="0.25">
      <c r="A244" s="127">
        <f t="shared" si="46"/>
        <v>20</v>
      </c>
      <c r="B244" s="89">
        <f t="shared" si="47"/>
        <v>430000</v>
      </c>
      <c r="C244" s="89">
        <f t="shared" si="48"/>
        <v>430002.25034020218</v>
      </c>
      <c r="D244" s="89">
        <f t="shared" si="49"/>
        <v>-2.250340202182997</v>
      </c>
      <c r="F244" s="89">
        <f t="shared" si="50"/>
        <v>-7.0858395780629795E-3</v>
      </c>
      <c r="G244" s="96">
        <f t="shared" si="51"/>
        <v>-5.2333493074023184E-6</v>
      </c>
    </row>
    <row r="245" spans="1:7" ht="20.100000000000001" customHeight="1" x14ac:dyDescent="0.25">
      <c r="A245" s="127">
        <f t="shared" si="46"/>
        <v>21</v>
      </c>
      <c r="B245" s="89">
        <f t="shared" si="47"/>
        <v>437000</v>
      </c>
      <c r="C245" s="89">
        <f t="shared" si="48"/>
        <v>436953.9631924085</v>
      </c>
      <c r="D245" s="89">
        <f t="shared" si="49"/>
        <v>46.03680759150302</v>
      </c>
      <c r="F245" s="89">
        <f t="shared" si="50"/>
        <v>0.1449600522459204</v>
      </c>
      <c r="G245" s="96">
        <f t="shared" si="51"/>
        <v>1.0534738579291308E-4</v>
      </c>
    </row>
    <row r="246" spans="1:7" ht="20.100000000000001" customHeight="1" x14ac:dyDescent="0.25">
      <c r="A246" s="127">
        <f t="shared" si="46"/>
        <v>22</v>
      </c>
      <c r="B246" s="89">
        <f t="shared" si="47"/>
        <v>438000</v>
      </c>
      <c r="C246" s="89">
        <f t="shared" si="48"/>
        <v>438248.20447086508</v>
      </c>
      <c r="D246" s="89">
        <f t="shared" si="49"/>
        <v>-248.2044708650792</v>
      </c>
      <c r="F246" s="89">
        <f t="shared" si="50"/>
        <v>-0.78154274691526748</v>
      </c>
      <c r="G246" s="96">
        <f t="shared" si="51"/>
        <v>-5.6667687412118538E-4</v>
      </c>
    </row>
    <row r="247" spans="1:7" ht="20.100000000000001" customHeight="1" x14ac:dyDescent="0.25">
      <c r="A247" s="127">
        <f t="shared" si="46"/>
        <v>23</v>
      </c>
      <c r="B247" s="89">
        <f t="shared" si="47"/>
        <v>437000</v>
      </c>
      <c r="C247" s="89">
        <f t="shared" si="48"/>
        <v>436657.71874348167</v>
      </c>
      <c r="D247" s="89">
        <f t="shared" si="49"/>
        <v>342.2812565183267</v>
      </c>
      <c r="F247" s="89">
        <f t="shared" si="50"/>
        <v>1.077770406409625</v>
      </c>
      <c r="G247" s="96">
        <f t="shared" si="51"/>
        <v>7.8325230324559889E-4</v>
      </c>
    </row>
    <row r="248" spans="1:7" ht="20.100000000000001" customHeight="1" x14ac:dyDescent="0.25">
      <c r="A248" s="127">
        <f t="shared" si="46"/>
        <v>24</v>
      </c>
      <c r="B248" s="89">
        <f t="shared" si="47"/>
        <v>439000</v>
      </c>
      <c r="C248" s="89">
        <f t="shared" si="48"/>
        <v>438738.62324239744</v>
      </c>
      <c r="D248" s="89">
        <f t="shared" si="49"/>
        <v>261.37675760255661</v>
      </c>
      <c r="F248" s="89">
        <f t="shared" si="50"/>
        <v>0.82301945812873989</v>
      </c>
      <c r="G248" s="96">
        <f t="shared" si="51"/>
        <v>5.953912473862337E-4</v>
      </c>
    </row>
    <row r="249" spans="1:7" ht="20.100000000000001" customHeight="1" x14ac:dyDescent="0.25">
      <c r="A249" s="127">
        <f t="shared" si="46"/>
        <v>25</v>
      </c>
      <c r="B249" s="89">
        <f t="shared" si="47"/>
        <v>444000</v>
      </c>
      <c r="C249" s="89">
        <f t="shared" si="48"/>
        <v>443671.13377697172</v>
      </c>
      <c r="D249" s="89">
        <f t="shared" si="49"/>
        <v>328.86622302827891</v>
      </c>
      <c r="F249" s="89">
        <f t="shared" si="50"/>
        <v>1.0355293376358419</v>
      </c>
      <c r="G249" s="96">
        <f t="shared" si="51"/>
        <v>7.4068969150513266E-4</v>
      </c>
    </row>
    <row r="250" spans="1:7" ht="20.100000000000001" customHeight="1" x14ac:dyDescent="0.25">
      <c r="A250" s="127">
        <f t="shared" si="46"/>
        <v>26</v>
      </c>
      <c r="B250" s="89">
        <f t="shared" si="47"/>
        <v>447000</v>
      </c>
      <c r="C250" s="89">
        <f t="shared" si="48"/>
        <v>447230.65466182225</v>
      </c>
      <c r="D250" s="89">
        <f t="shared" si="49"/>
        <v>-230.65466182224918</v>
      </c>
      <c r="F250" s="89">
        <f t="shared" si="50"/>
        <v>-0.72628215503564908</v>
      </c>
      <c r="G250" s="96">
        <f t="shared" si="51"/>
        <v>-5.1600595485961785E-4</v>
      </c>
    </row>
    <row r="251" spans="1:7" ht="20.100000000000001" customHeight="1" x14ac:dyDescent="0.25">
      <c r="A251" s="127">
        <f t="shared" si="46"/>
        <v>27</v>
      </c>
      <c r="B251" s="89">
        <f t="shared" si="47"/>
        <v>445000</v>
      </c>
      <c r="C251" s="89">
        <f t="shared" si="48"/>
        <v>444351.25201507658</v>
      </c>
      <c r="D251" s="89">
        <f t="shared" si="49"/>
        <v>648.74798492342234</v>
      </c>
      <c r="F251" s="89">
        <f t="shared" si="50"/>
        <v>2.0427685304202599</v>
      </c>
      <c r="G251" s="96">
        <f t="shared" si="51"/>
        <v>1.4578606402773535E-3</v>
      </c>
    </row>
    <row r="252" spans="1:7" ht="20.100000000000001" customHeight="1" x14ac:dyDescent="0.25">
      <c r="A252" s="127">
        <f t="shared" si="46"/>
        <v>28</v>
      </c>
      <c r="B252" s="89">
        <f t="shared" si="47"/>
        <v>444000</v>
      </c>
      <c r="C252" s="89">
        <f t="shared" si="48"/>
        <v>444259.24170732778</v>
      </c>
      <c r="D252" s="89">
        <f t="shared" si="49"/>
        <v>-259.24170732777566</v>
      </c>
      <c r="F252" s="89">
        <f t="shared" si="50"/>
        <v>-0.81629664185255146</v>
      </c>
      <c r="G252" s="96">
        <f t="shared" si="51"/>
        <v>-5.838777192067019E-4</v>
      </c>
    </row>
    <row r="253" spans="1:7" ht="20.100000000000001" customHeight="1" x14ac:dyDescent="0.25">
      <c r="A253" s="127">
        <f t="shared" si="46"/>
        <v>29</v>
      </c>
      <c r="B253" s="89">
        <f t="shared" si="47"/>
        <v>447000</v>
      </c>
      <c r="C253" s="89">
        <f t="shared" si="48"/>
        <v>447125.65278615127</v>
      </c>
      <c r="D253" s="89">
        <f t="shared" si="49"/>
        <v>-125.65278615127318</v>
      </c>
      <c r="F253" s="89">
        <f t="shared" si="50"/>
        <v>-0.39565372575260593</v>
      </c>
      <c r="G253" s="96">
        <f t="shared" si="51"/>
        <v>-2.8110242986862006E-4</v>
      </c>
    </row>
    <row r="254" spans="1:7" ht="20.100000000000001" customHeight="1" x14ac:dyDescent="0.25">
      <c r="A254" s="127">
        <f t="shared" si="46"/>
        <v>30</v>
      </c>
      <c r="B254" s="89">
        <f t="shared" si="47"/>
        <v>455000</v>
      </c>
      <c r="C254" s="89">
        <f t="shared" si="48"/>
        <v>455114.07876129274</v>
      </c>
      <c r="D254" s="89">
        <f t="shared" si="49"/>
        <v>-114.07876129273791</v>
      </c>
      <c r="F254" s="89">
        <f t="shared" si="50"/>
        <v>-0.3592095990643227</v>
      </c>
      <c r="G254" s="96">
        <f t="shared" si="51"/>
        <v>-2.5072255229173165E-4</v>
      </c>
    </row>
    <row r="255" spans="1:7" ht="20.100000000000001" customHeight="1" x14ac:dyDescent="0.25">
      <c r="A255" s="127">
        <f t="shared" si="46"/>
        <v>31</v>
      </c>
      <c r="B255" s="89">
        <f t="shared" si="47"/>
        <v>462000</v>
      </c>
      <c r="C255" s="89">
        <f t="shared" si="48"/>
        <v>461816.01211052079</v>
      </c>
      <c r="D255" s="89">
        <f t="shared" si="49"/>
        <v>183.98788947920548</v>
      </c>
      <c r="F255" s="89">
        <f t="shared" si="50"/>
        <v>0.57933847864040167</v>
      </c>
      <c r="G255" s="96">
        <f t="shared" si="51"/>
        <v>3.9824218501992526E-4</v>
      </c>
    </row>
    <row r="256" spans="1:7" ht="20.100000000000001" customHeight="1" x14ac:dyDescent="0.25">
      <c r="A256" s="127">
        <f t="shared" si="46"/>
        <v>32</v>
      </c>
      <c r="B256" s="89">
        <f t="shared" si="47"/>
        <v>482000</v>
      </c>
      <c r="C256" s="89">
        <f t="shared" si="48"/>
        <v>482058.18894479913</v>
      </c>
      <c r="D256" s="89">
        <f t="shared" si="49"/>
        <v>-58.188944799127057</v>
      </c>
      <c r="F256" s="89">
        <f t="shared" si="50"/>
        <v>-0.18322453096798336</v>
      </c>
      <c r="G256" s="96">
        <f t="shared" si="51"/>
        <v>-1.2072395186540883E-4</v>
      </c>
    </row>
    <row r="257" spans="1:7" ht="20.100000000000001" customHeight="1" x14ac:dyDescent="0.25">
      <c r="A257" s="127">
        <f t="shared" si="46"/>
        <v>33</v>
      </c>
      <c r="B257" s="89">
        <f t="shared" si="47"/>
        <v>484000</v>
      </c>
      <c r="C257" s="89">
        <f t="shared" si="48"/>
        <v>483868.8004778662</v>
      </c>
      <c r="D257" s="89">
        <f t="shared" si="49"/>
        <v>131.1995221338002</v>
      </c>
      <c r="F257" s="89">
        <f t="shared" si="50"/>
        <v>0.41311921000068935</v>
      </c>
      <c r="G257" s="96">
        <f t="shared" si="51"/>
        <v>2.7107339283843017E-4</v>
      </c>
    </row>
    <row r="258" spans="1:7" ht="20.100000000000001" customHeight="1" x14ac:dyDescent="0.25">
      <c r="A258" s="127">
        <f t="shared" si="46"/>
        <v>34</v>
      </c>
      <c r="B258" s="89">
        <f t="shared" si="47"/>
        <v>485000</v>
      </c>
      <c r="C258" s="89">
        <f t="shared" si="48"/>
        <v>485394.34353961213</v>
      </c>
      <c r="D258" s="89">
        <f t="shared" si="49"/>
        <v>-394.34353961213492</v>
      </c>
      <c r="F258" s="89">
        <f t="shared" si="50"/>
        <v>-1.2417033911701338</v>
      </c>
      <c r="G258" s="96">
        <f t="shared" si="51"/>
        <v>-8.1307946311780395E-4</v>
      </c>
    </row>
    <row r="259" spans="1:7" ht="20.100000000000001" customHeight="1" x14ac:dyDescent="0.25">
      <c r="A259" s="127">
        <f t="shared" si="46"/>
        <v>35</v>
      </c>
      <c r="B259" s="89">
        <f t="shared" si="47"/>
        <v>502000</v>
      </c>
      <c r="C259" s="89">
        <f t="shared" si="48"/>
        <v>502265.54218913405</v>
      </c>
      <c r="D259" s="89">
        <f t="shared" si="49"/>
        <v>-265.54218913405202</v>
      </c>
      <c r="F259" s="89">
        <f t="shared" si="50"/>
        <v>-0.83613551034917732</v>
      </c>
      <c r="G259" s="96">
        <f t="shared" si="51"/>
        <v>-5.2896850425109964E-4</v>
      </c>
    </row>
    <row r="260" spans="1:7" ht="20.100000000000001" customHeight="1" x14ac:dyDescent="0.25">
      <c r="A260" s="127">
        <f t="shared" si="46"/>
        <v>36</v>
      </c>
      <c r="B260" s="89">
        <f t="shared" si="47"/>
        <v>503000</v>
      </c>
      <c r="C260" s="89">
        <f t="shared" si="48"/>
        <v>503358.16042963206</v>
      </c>
      <c r="D260" s="89">
        <f t="shared" si="49"/>
        <v>-358.16042963205837</v>
      </c>
      <c r="F260" s="89">
        <f t="shared" si="50"/>
        <v>-1.1277705233728483</v>
      </c>
      <c r="G260" s="96">
        <f t="shared" si="51"/>
        <v>-7.1204856785697483E-4</v>
      </c>
    </row>
    <row r="262" spans="1:7" ht="20.100000000000001" customHeight="1" x14ac:dyDescent="0.25">
      <c r="B262" s="174" t="s">
        <v>390</v>
      </c>
      <c r="C262" s="174"/>
      <c r="D262" s="97">
        <f>SUMSQ(D225:D260)</f>
        <v>2723187.1582544651</v>
      </c>
    </row>
    <row r="265" spans="1:7" ht="20.100000000000001" customHeight="1" x14ac:dyDescent="0.25">
      <c r="A265" s="78" t="str">
        <f>A10</f>
        <v>Itens da amostra</v>
      </c>
      <c r="B265" s="8" t="s">
        <v>100</v>
      </c>
      <c r="C265" s="8" t="s">
        <v>95</v>
      </c>
      <c r="D265" s="8" t="s">
        <v>3</v>
      </c>
    </row>
    <row r="266" spans="1:7" ht="20.100000000000001" customHeight="1" x14ac:dyDescent="0.25">
      <c r="A266" s="127">
        <f t="shared" ref="A266:A301" si="52">A12</f>
        <v>1</v>
      </c>
      <c r="B266" s="89">
        <f t="shared" ref="B266:B301" si="53">J12</f>
        <v>194000</v>
      </c>
      <c r="C266" s="89">
        <f t="shared" ref="C266:C301" si="54">C184</f>
        <v>371555.55555555556</v>
      </c>
      <c r="D266" s="89">
        <f>B266-C266</f>
        <v>-177555.55555555556</v>
      </c>
    </row>
    <row r="267" spans="1:7" ht="20.100000000000001" customHeight="1" x14ac:dyDescent="0.25">
      <c r="A267" s="127">
        <f t="shared" si="52"/>
        <v>2</v>
      </c>
      <c r="B267" s="89">
        <f t="shared" si="53"/>
        <v>192000</v>
      </c>
      <c r="C267" s="89">
        <f t="shared" si="54"/>
        <v>371555.55555555556</v>
      </c>
      <c r="D267" s="89">
        <f t="shared" ref="D267:D301" si="55">B267-C267</f>
        <v>-179555.55555555556</v>
      </c>
    </row>
    <row r="268" spans="1:7" ht="20.100000000000001" customHeight="1" x14ac:dyDescent="0.25">
      <c r="A268" s="127">
        <f t="shared" si="52"/>
        <v>3</v>
      </c>
      <c r="B268" s="89">
        <f t="shared" si="53"/>
        <v>193000</v>
      </c>
      <c r="C268" s="89">
        <f t="shared" si="54"/>
        <v>371555.55555555556</v>
      </c>
      <c r="D268" s="89">
        <f t="shared" si="55"/>
        <v>-178555.55555555556</v>
      </c>
    </row>
    <row r="269" spans="1:7" ht="20.100000000000001" customHeight="1" x14ac:dyDescent="0.25">
      <c r="A269" s="127">
        <f t="shared" si="52"/>
        <v>4</v>
      </c>
      <c r="B269" s="89">
        <f t="shared" si="53"/>
        <v>233000</v>
      </c>
      <c r="C269" s="89">
        <f t="shared" si="54"/>
        <v>371555.55555555556</v>
      </c>
      <c r="D269" s="89">
        <f t="shared" si="55"/>
        <v>-138555.55555555556</v>
      </c>
    </row>
    <row r="270" spans="1:7" ht="20.100000000000001" customHeight="1" x14ac:dyDescent="0.25">
      <c r="A270" s="127">
        <f t="shared" si="52"/>
        <v>5</v>
      </c>
      <c r="B270" s="89">
        <f t="shared" si="53"/>
        <v>236000</v>
      </c>
      <c r="C270" s="89">
        <f t="shared" si="54"/>
        <v>371555.55555555556</v>
      </c>
      <c r="D270" s="89">
        <f t="shared" si="55"/>
        <v>-135555.55555555556</v>
      </c>
    </row>
    <row r="271" spans="1:7" ht="20.100000000000001" customHeight="1" x14ac:dyDescent="0.25">
      <c r="A271" s="127">
        <f t="shared" si="52"/>
        <v>6</v>
      </c>
      <c r="B271" s="89">
        <f t="shared" si="53"/>
        <v>237000</v>
      </c>
      <c r="C271" s="89">
        <f t="shared" si="54"/>
        <v>371555.55555555556</v>
      </c>
      <c r="D271" s="89">
        <f t="shared" si="55"/>
        <v>-134555.55555555556</v>
      </c>
    </row>
    <row r="272" spans="1:7" ht="20.100000000000001" customHeight="1" x14ac:dyDescent="0.25">
      <c r="A272" s="127">
        <f t="shared" si="52"/>
        <v>7</v>
      </c>
      <c r="B272" s="89">
        <f t="shared" si="53"/>
        <v>236000</v>
      </c>
      <c r="C272" s="89">
        <f t="shared" si="54"/>
        <v>371555.55555555556</v>
      </c>
      <c r="D272" s="89">
        <f t="shared" si="55"/>
        <v>-135555.55555555556</v>
      </c>
    </row>
    <row r="273" spans="1:4" ht="20.100000000000001" customHeight="1" x14ac:dyDescent="0.25">
      <c r="A273" s="127">
        <f t="shared" si="52"/>
        <v>8</v>
      </c>
      <c r="B273" s="89">
        <f t="shared" si="53"/>
        <v>237000</v>
      </c>
      <c r="C273" s="89">
        <f t="shared" si="54"/>
        <v>371555.55555555556</v>
      </c>
      <c r="D273" s="89">
        <f t="shared" si="55"/>
        <v>-134555.55555555556</v>
      </c>
    </row>
    <row r="274" spans="1:4" ht="20.100000000000001" customHeight="1" x14ac:dyDescent="0.25">
      <c r="A274" s="127">
        <f t="shared" si="52"/>
        <v>9</v>
      </c>
      <c r="B274" s="89">
        <f t="shared" si="53"/>
        <v>239000</v>
      </c>
      <c r="C274" s="89">
        <f t="shared" si="54"/>
        <v>371555.55555555556</v>
      </c>
      <c r="D274" s="89">
        <f t="shared" si="55"/>
        <v>-132555.55555555556</v>
      </c>
    </row>
    <row r="275" spans="1:4" ht="20.100000000000001" customHeight="1" x14ac:dyDescent="0.25">
      <c r="A275" s="127">
        <f t="shared" si="52"/>
        <v>10</v>
      </c>
      <c r="B275" s="89">
        <f t="shared" si="53"/>
        <v>260000</v>
      </c>
      <c r="C275" s="89">
        <f t="shared" si="54"/>
        <v>371555.55555555556</v>
      </c>
      <c r="D275" s="89">
        <f t="shared" si="55"/>
        <v>-111555.55555555556</v>
      </c>
    </row>
    <row r="276" spans="1:4" ht="20.100000000000001" customHeight="1" x14ac:dyDescent="0.25">
      <c r="A276" s="127">
        <f t="shared" si="52"/>
        <v>11</v>
      </c>
      <c r="B276" s="89">
        <f t="shared" si="53"/>
        <v>261000</v>
      </c>
      <c r="C276" s="89">
        <f t="shared" si="54"/>
        <v>371555.55555555556</v>
      </c>
      <c r="D276" s="89">
        <f t="shared" si="55"/>
        <v>-110555.55555555556</v>
      </c>
    </row>
    <row r="277" spans="1:4" ht="20.100000000000001" customHeight="1" x14ac:dyDescent="0.25">
      <c r="A277" s="127">
        <f t="shared" si="52"/>
        <v>12</v>
      </c>
      <c r="B277" s="89">
        <f t="shared" si="53"/>
        <v>263000</v>
      </c>
      <c r="C277" s="89">
        <f t="shared" si="54"/>
        <v>371555.55555555556</v>
      </c>
      <c r="D277" s="89">
        <f t="shared" si="55"/>
        <v>-108555.55555555556</v>
      </c>
    </row>
    <row r="278" spans="1:4" ht="20.100000000000001" customHeight="1" x14ac:dyDescent="0.25">
      <c r="A278" s="127">
        <f t="shared" si="52"/>
        <v>13</v>
      </c>
      <c r="B278" s="89">
        <f t="shared" si="53"/>
        <v>362000</v>
      </c>
      <c r="C278" s="89">
        <f t="shared" si="54"/>
        <v>371555.55555555556</v>
      </c>
      <c r="D278" s="89">
        <f t="shared" si="55"/>
        <v>-9555.555555555562</v>
      </c>
    </row>
    <row r="279" spans="1:4" ht="20.100000000000001" customHeight="1" x14ac:dyDescent="0.25">
      <c r="A279" s="127">
        <f t="shared" si="52"/>
        <v>14</v>
      </c>
      <c r="B279" s="89">
        <f t="shared" si="53"/>
        <v>387000</v>
      </c>
      <c r="C279" s="89">
        <f t="shared" si="54"/>
        <v>371555.55555555556</v>
      </c>
      <c r="D279" s="89">
        <f t="shared" si="55"/>
        <v>15444.444444444438</v>
      </c>
    </row>
    <row r="280" spans="1:4" ht="20.100000000000001" customHeight="1" x14ac:dyDescent="0.25">
      <c r="A280" s="127">
        <f t="shared" si="52"/>
        <v>15</v>
      </c>
      <c r="B280" s="89">
        <f t="shared" si="53"/>
        <v>385000</v>
      </c>
      <c r="C280" s="89">
        <f t="shared" si="54"/>
        <v>371555.55555555556</v>
      </c>
      <c r="D280" s="89">
        <f t="shared" si="55"/>
        <v>13444.444444444438</v>
      </c>
    </row>
    <row r="281" spans="1:4" ht="20.100000000000001" customHeight="1" x14ac:dyDescent="0.25">
      <c r="A281" s="127">
        <f t="shared" si="52"/>
        <v>16</v>
      </c>
      <c r="B281" s="89">
        <f t="shared" si="53"/>
        <v>418000</v>
      </c>
      <c r="C281" s="89">
        <f t="shared" si="54"/>
        <v>371555.55555555556</v>
      </c>
      <c r="D281" s="89">
        <f t="shared" si="55"/>
        <v>46444.444444444438</v>
      </c>
    </row>
    <row r="282" spans="1:4" ht="20.100000000000001" customHeight="1" x14ac:dyDescent="0.25">
      <c r="A282" s="127">
        <f t="shared" si="52"/>
        <v>17</v>
      </c>
      <c r="B282" s="89">
        <f t="shared" si="53"/>
        <v>420000</v>
      </c>
      <c r="C282" s="89">
        <f t="shared" si="54"/>
        <v>371555.55555555556</v>
      </c>
      <c r="D282" s="89">
        <f t="shared" si="55"/>
        <v>48444.444444444438</v>
      </c>
    </row>
    <row r="283" spans="1:4" ht="20.100000000000001" customHeight="1" x14ac:dyDescent="0.25">
      <c r="A283" s="127">
        <f t="shared" si="52"/>
        <v>18</v>
      </c>
      <c r="B283" s="89">
        <f t="shared" si="53"/>
        <v>421000</v>
      </c>
      <c r="C283" s="89">
        <f t="shared" si="54"/>
        <v>371555.55555555556</v>
      </c>
      <c r="D283" s="89">
        <f t="shared" si="55"/>
        <v>49444.444444444438</v>
      </c>
    </row>
    <row r="284" spans="1:4" ht="20.100000000000001" customHeight="1" x14ac:dyDescent="0.25">
      <c r="A284" s="127">
        <f t="shared" si="52"/>
        <v>19</v>
      </c>
      <c r="B284" s="89">
        <f t="shared" si="53"/>
        <v>421000</v>
      </c>
      <c r="C284" s="89">
        <f t="shared" si="54"/>
        <v>371555.55555555556</v>
      </c>
      <c r="D284" s="89">
        <f t="shared" si="55"/>
        <v>49444.444444444438</v>
      </c>
    </row>
    <row r="285" spans="1:4" ht="20.100000000000001" customHeight="1" x14ac:dyDescent="0.25">
      <c r="A285" s="127">
        <f t="shared" si="52"/>
        <v>20</v>
      </c>
      <c r="B285" s="89">
        <f t="shared" si="53"/>
        <v>430000</v>
      </c>
      <c r="C285" s="89">
        <f t="shared" si="54"/>
        <v>371555.55555555556</v>
      </c>
      <c r="D285" s="89">
        <f t="shared" si="55"/>
        <v>58444.444444444438</v>
      </c>
    </row>
    <row r="286" spans="1:4" ht="20.100000000000001" customHeight="1" x14ac:dyDescent="0.25">
      <c r="A286" s="127">
        <f t="shared" si="52"/>
        <v>21</v>
      </c>
      <c r="B286" s="89">
        <f t="shared" si="53"/>
        <v>437000</v>
      </c>
      <c r="C286" s="89">
        <f t="shared" si="54"/>
        <v>371555.55555555556</v>
      </c>
      <c r="D286" s="89">
        <f t="shared" si="55"/>
        <v>65444.444444444438</v>
      </c>
    </row>
    <row r="287" spans="1:4" ht="20.100000000000001" customHeight="1" x14ac:dyDescent="0.25">
      <c r="A287" s="127">
        <f t="shared" si="52"/>
        <v>22</v>
      </c>
      <c r="B287" s="89">
        <f t="shared" si="53"/>
        <v>438000</v>
      </c>
      <c r="C287" s="89">
        <f t="shared" si="54"/>
        <v>371555.55555555556</v>
      </c>
      <c r="D287" s="89">
        <f t="shared" si="55"/>
        <v>66444.444444444438</v>
      </c>
    </row>
    <row r="288" spans="1:4" ht="20.100000000000001" customHeight="1" x14ac:dyDescent="0.25">
      <c r="A288" s="127">
        <f t="shared" si="52"/>
        <v>23</v>
      </c>
      <c r="B288" s="89">
        <f t="shared" si="53"/>
        <v>437000</v>
      </c>
      <c r="C288" s="89">
        <f t="shared" si="54"/>
        <v>371555.55555555556</v>
      </c>
      <c r="D288" s="89">
        <f t="shared" si="55"/>
        <v>65444.444444444438</v>
      </c>
    </row>
    <row r="289" spans="1:4" ht="20.100000000000001" customHeight="1" x14ac:dyDescent="0.25">
      <c r="A289" s="127">
        <f t="shared" si="52"/>
        <v>24</v>
      </c>
      <c r="B289" s="89">
        <f t="shared" si="53"/>
        <v>439000</v>
      </c>
      <c r="C289" s="89">
        <f t="shared" si="54"/>
        <v>371555.55555555556</v>
      </c>
      <c r="D289" s="89">
        <f t="shared" si="55"/>
        <v>67444.444444444438</v>
      </c>
    </row>
    <row r="290" spans="1:4" ht="20.100000000000001" customHeight="1" x14ac:dyDescent="0.25">
      <c r="A290" s="127">
        <f t="shared" si="52"/>
        <v>25</v>
      </c>
      <c r="B290" s="89">
        <f t="shared" si="53"/>
        <v>444000</v>
      </c>
      <c r="C290" s="89">
        <f t="shared" si="54"/>
        <v>371555.55555555556</v>
      </c>
      <c r="D290" s="89">
        <f t="shared" si="55"/>
        <v>72444.444444444438</v>
      </c>
    </row>
    <row r="291" spans="1:4" ht="20.100000000000001" customHeight="1" x14ac:dyDescent="0.25">
      <c r="A291" s="127">
        <f t="shared" si="52"/>
        <v>26</v>
      </c>
      <c r="B291" s="89">
        <f t="shared" si="53"/>
        <v>447000</v>
      </c>
      <c r="C291" s="89">
        <f t="shared" si="54"/>
        <v>371555.55555555556</v>
      </c>
      <c r="D291" s="89">
        <f t="shared" si="55"/>
        <v>75444.444444444438</v>
      </c>
    </row>
    <row r="292" spans="1:4" ht="20.100000000000001" customHeight="1" x14ac:dyDescent="0.25">
      <c r="A292" s="127">
        <f t="shared" si="52"/>
        <v>27</v>
      </c>
      <c r="B292" s="89">
        <f t="shared" si="53"/>
        <v>445000</v>
      </c>
      <c r="C292" s="89">
        <f t="shared" si="54"/>
        <v>371555.55555555556</v>
      </c>
      <c r="D292" s="89">
        <f t="shared" si="55"/>
        <v>73444.444444444438</v>
      </c>
    </row>
    <row r="293" spans="1:4" ht="20.100000000000001" customHeight="1" x14ac:dyDescent="0.25">
      <c r="A293" s="127">
        <f t="shared" si="52"/>
        <v>28</v>
      </c>
      <c r="B293" s="89">
        <f t="shared" si="53"/>
        <v>444000</v>
      </c>
      <c r="C293" s="89">
        <f t="shared" si="54"/>
        <v>371555.55555555556</v>
      </c>
      <c r="D293" s="89">
        <f t="shared" si="55"/>
        <v>72444.444444444438</v>
      </c>
    </row>
    <row r="294" spans="1:4" ht="20.100000000000001" customHeight="1" x14ac:dyDescent="0.25">
      <c r="A294" s="127">
        <f t="shared" si="52"/>
        <v>29</v>
      </c>
      <c r="B294" s="89">
        <f t="shared" si="53"/>
        <v>447000</v>
      </c>
      <c r="C294" s="89">
        <f t="shared" si="54"/>
        <v>371555.55555555556</v>
      </c>
      <c r="D294" s="89">
        <f t="shared" si="55"/>
        <v>75444.444444444438</v>
      </c>
    </row>
    <row r="295" spans="1:4" ht="20.100000000000001" customHeight="1" x14ac:dyDescent="0.25">
      <c r="A295" s="127">
        <f t="shared" si="52"/>
        <v>30</v>
      </c>
      <c r="B295" s="89">
        <f t="shared" si="53"/>
        <v>455000</v>
      </c>
      <c r="C295" s="89">
        <f t="shared" si="54"/>
        <v>371555.55555555556</v>
      </c>
      <c r="D295" s="89">
        <f t="shared" si="55"/>
        <v>83444.444444444438</v>
      </c>
    </row>
    <row r="296" spans="1:4" ht="20.100000000000001" customHeight="1" x14ac:dyDescent="0.25">
      <c r="A296" s="127">
        <f t="shared" si="52"/>
        <v>31</v>
      </c>
      <c r="B296" s="89">
        <f t="shared" si="53"/>
        <v>462000</v>
      </c>
      <c r="C296" s="89">
        <f t="shared" si="54"/>
        <v>371555.55555555556</v>
      </c>
      <c r="D296" s="89">
        <f t="shared" si="55"/>
        <v>90444.444444444438</v>
      </c>
    </row>
    <row r="297" spans="1:4" ht="20.100000000000001" customHeight="1" x14ac:dyDescent="0.25">
      <c r="A297" s="127">
        <f t="shared" si="52"/>
        <v>32</v>
      </c>
      <c r="B297" s="89">
        <f t="shared" si="53"/>
        <v>482000</v>
      </c>
      <c r="C297" s="89">
        <f t="shared" si="54"/>
        <v>371555.55555555556</v>
      </c>
      <c r="D297" s="89">
        <f t="shared" si="55"/>
        <v>110444.44444444444</v>
      </c>
    </row>
    <row r="298" spans="1:4" ht="20.100000000000001" customHeight="1" x14ac:dyDescent="0.25">
      <c r="A298" s="127">
        <f t="shared" si="52"/>
        <v>33</v>
      </c>
      <c r="B298" s="89">
        <f t="shared" si="53"/>
        <v>484000</v>
      </c>
      <c r="C298" s="89">
        <f t="shared" si="54"/>
        <v>371555.55555555556</v>
      </c>
      <c r="D298" s="89">
        <f t="shared" si="55"/>
        <v>112444.44444444444</v>
      </c>
    </row>
    <row r="299" spans="1:4" ht="20.100000000000001" customHeight="1" x14ac:dyDescent="0.25">
      <c r="A299" s="127">
        <f t="shared" si="52"/>
        <v>34</v>
      </c>
      <c r="B299" s="89">
        <f t="shared" si="53"/>
        <v>485000</v>
      </c>
      <c r="C299" s="89">
        <f t="shared" si="54"/>
        <v>371555.55555555556</v>
      </c>
      <c r="D299" s="89">
        <f t="shared" si="55"/>
        <v>113444.44444444444</v>
      </c>
    </row>
    <row r="300" spans="1:4" ht="20.100000000000001" customHeight="1" x14ac:dyDescent="0.25">
      <c r="A300" s="127">
        <f t="shared" si="52"/>
        <v>35</v>
      </c>
      <c r="B300" s="89">
        <f t="shared" si="53"/>
        <v>502000</v>
      </c>
      <c r="C300" s="89">
        <f t="shared" si="54"/>
        <v>371555.55555555556</v>
      </c>
      <c r="D300" s="89">
        <f t="shared" si="55"/>
        <v>130444.44444444444</v>
      </c>
    </row>
    <row r="301" spans="1:4" ht="20.100000000000001" customHeight="1" x14ac:dyDescent="0.25">
      <c r="A301" s="127">
        <f t="shared" si="52"/>
        <v>36</v>
      </c>
      <c r="B301" s="89">
        <f t="shared" si="53"/>
        <v>503000</v>
      </c>
      <c r="C301" s="89">
        <f t="shared" si="54"/>
        <v>371555.55555555556</v>
      </c>
      <c r="D301" s="89">
        <f t="shared" si="55"/>
        <v>131444.44444444444</v>
      </c>
    </row>
    <row r="303" spans="1:4" ht="20.100000000000001" customHeight="1" x14ac:dyDescent="0.25">
      <c r="B303" s="174" t="s">
        <v>391</v>
      </c>
      <c r="C303" s="174"/>
      <c r="D303" s="97">
        <f>SUMSQ(D266:D301)</f>
        <v>387100888888.88885</v>
      </c>
    </row>
    <row r="306" spans="1:11" ht="20.100000000000001" customHeight="1" x14ac:dyDescent="0.25">
      <c r="A306" s="172" t="s">
        <v>394</v>
      </c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</row>
    <row r="309" spans="1:11" ht="20.100000000000001" customHeight="1" x14ac:dyDescent="0.25">
      <c r="A309" s="173" t="s">
        <v>59</v>
      </c>
      <c r="B309" s="173"/>
      <c r="C309" s="173"/>
      <c r="D309" s="173"/>
      <c r="E309" s="173"/>
      <c r="F309" s="173"/>
      <c r="G309" s="6"/>
      <c r="H309" s="173"/>
      <c r="I309" s="173"/>
      <c r="J309" s="173"/>
      <c r="K309" s="173"/>
    </row>
    <row r="311" spans="1:11" ht="20.100000000000001" customHeight="1" x14ac:dyDescent="0.25">
      <c r="A311" s="173" t="s">
        <v>372</v>
      </c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</row>
    <row r="313" spans="1:11" ht="99.95" customHeight="1" x14ac:dyDescent="0.25">
      <c r="A313" s="165" t="s">
        <v>137</v>
      </c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</row>
    <row r="315" spans="1:11" ht="20.100000000000001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</row>
    <row r="316" spans="1:11" ht="20.100000000000001" customHeight="1" x14ac:dyDescent="0.25">
      <c r="B316" s="2"/>
      <c r="C316" s="2"/>
      <c r="D316" s="2"/>
      <c r="E316" s="2"/>
      <c r="F316" s="2"/>
      <c r="G316" s="2"/>
      <c r="H316" s="2"/>
      <c r="I316" s="2"/>
      <c r="J316" s="2"/>
      <c r="K316" s="2"/>
    </row>
    <row r="317" spans="1:11" ht="20.100000000000001" customHeight="1" x14ac:dyDescent="0.25">
      <c r="K317" s="25"/>
    </row>
    <row r="318" spans="1:11" ht="20.100000000000001" customHeight="1" x14ac:dyDescent="0.25">
      <c r="K318" s="25"/>
    </row>
    <row r="322" spans="1:11" ht="20.100000000000001" customHeight="1" x14ac:dyDescent="0.25">
      <c r="K322" s="10"/>
    </row>
    <row r="334" spans="1:11" ht="20.100000000000001" customHeight="1" x14ac:dyDescent="0.25">
      <c r="A334" s="172" t="s">
        <v>89</v>
      </c>
      <c r="B334" s="172"/>
      <c r="C334" s="172"/>
      <c r="D334" s="172"/>
      <c r="E334" s="172"/>
      <c r="F334" s="172"/>
    </row>
    <row r="337" spans="1:11" ht="20.100000000000001" customHeight="1" x14ac:dyDescent="0.25">
      <c r="A337" s="173" t="s">
        <v>140</v>
      </c>
      <c r="B337" s="173"/>
      <c r="C337" s="173"/>
      <c r="D337" s="173"/>
      <c r="E337" s="173"/>
      <c r="F337" s="173"/>
      <c r="G337" s="6"/>
      <c r="H337" s="173"/>
      <c r="I337" s="173"/>
      <c r="J337" s="173"/>
      <c r="K337" s="173"/>
    </row>
    <row r="339" spans="1:11" ht="39.950000000000003" customHeight="1" x14ac:dyDescent="0.25">
      <c r="A339" s="131" t="str">
        <f>A10</f>
        <v>Itens da amostra</v>
      </c>
      <c r="B339" s="8" t="s">
        <v>3</v>
      </c>
      <c r="C339" s="134" t="s">
        <v>392</v>
      </c>
      <c r="D339" s="8" t="s">
        <v>396</v>
      </c>
      <c r="E339" s="8" t="s">
        <v>349</v>
      </c>
      <c r="I339" s="8" t="s">
        <v>165</v>
      </c>
      <c r="J339" s="8" t="s">
        <v>378</v>
      </c>
      <c r="K339" s="8" t="s">
        <v>379</v>
      </c>
    </row>
    <row r="340" spans="1:11" ht="20.100000000000001" customHeight="1" x14ac:dyDescent="0.25">
      <c r="A340" s="136">
        <f t="shared" ref="A340:A375" si="56">A12</f>
        <v>1</v>
      </c>
      <c r="B340" s="89">
        <f t="shared" ref="B340:B371" si="57">D225</f>
        <v>-94.958803293295205</v>
      </c>
      <c r="C340" s="89">
        <f>B340/$B$99</f>
        <v>-0.29900494423394358</v>
      </c>
      <c r="D340" s="17">
        <f t="shared" ref="D340:D371" si="58">C340*(($B$107/$B$106)^(1/2))</f>
        <v>-0.3404321047048573</v>
      </c>
      <c r="E340" s="108">
        <f t="shared" ref="E340:E371" si="59">B340/(($D$106*(1-I340))^(1/2))</f>
        <v>-0.33858401999820331</v>
      </c>
      <c r="I340" s="109">
        <f t="shared" ref="I340:I375" si="60">X160</f>
        <v>0.22012710694084583</v>
      </c>
      <c r="J340" s="109">
        <f t="shared" ref="J340:J375" si="61">Y160</f>
        <v>6.7322265207073828</v>
      </c>
      <c r="K340" s="109">
        <f t="shared" ref="K340:K375" si="62">Z160</f>
        <v>3.595341147739504E-3</v>
      </c>
    </row>
    <row r="341" spans="1:11" ht="20.100000000000001" customHeight="1" x14ac:dyDescent="0.25">
      <c r="A341" s="136">
        <f t="shared" si="56"/>
        <v>2</v>
      </c>
      <c r="B341" s="89">
        <f t="shared" si="57"/>
        <v>-236.70708985958481</v>
      </c>
      <c r="C341" s="89">
        <f t="shared" ref="C341:C375" si="63">B341/$B$99</f>
        <v>-0.74533995531345942</v>
      </c>
      <c r="D341" s="17">
        <f t="shared" si="58"/>
        <v>-0.84860686955550513</v>
      </c>
      <c r="E341" s="108">
        <f t="shared" si="59"/>
        <v>-0.83426937056677763</v>
      </c>
      <c r="I341" s="109">
        <f t="shared" si="60"/>
        <v>0.20182851624101741</v>
      </c>
      <c r="J341" s="109">
        <f t="shared" si="61"/>
        <v>6.0917758462133875</v>
      </c>
      <c r="K341" s="109">
        <f t="shared" si="62"/>
        <v>1.9554936437364948E-2</v>
      </c>
    </row>
    <row r="342" spans="1:11" ht="20.100000000000001" customHeight="1" x14ac:dyDescent="0.25">
      <c r="A342" s="136">
        <f t="shared" si="56"/>
        <v>3</v>
      </c>
      <c r="B342" s="89">
        <f t="shared" si="57"/>
        <v>-296.46065546345199</v>
      </c>
      <c r="C342" s="89">
        <f t="shared" si="63"/>
        <v>-0.93349114226533947</v>
      </c>
      <c r="D342" s="17">
        <f t="shared" si="58"/>
        <v>-1.0628264194724801</v>
      </c>
      <c r="E342" s="108">
        <f t="shared" si="59"/>
        <v>-1.0393548080163302</v>
      </c>
      <c r="I342" s="109">
        <f t="shared" si="60"/>
        <v>0.19333587314147843</v>
      </c>
      <c r="J342" s="109">
        <f t="shared" si="61"/>
        <v>5.7945333377295221</v>
      </c>
      <c r="K342" s="109">
        <f t="shared" si="62"/>
        <v>2.8767680693983742E-2</v>
      </c>
    </row>
    <row r="343" spans="1:11" ht="20.100000000000001" customHeight="1" x14ac:dyDescent="0.25">
      <c r="A343" s="136">
        <f t="shared" si="56"/>
        <v>4</v>
      </c>
      <c r="B343" s="89">
        <f t="shared" si="57"/>
        <v>379.0490453193197</v>
      </c>
      <c r="C343" s="89">
        <f t="shared" si="63"/>
        <v>1.1935443026548251</v>
      </c>
      <c r="D343" s="17">
        <f t="shared" si="58"/>
        <v>1.3589099673661751</v>
      </c>
      <c r="E343" s="108">
        <f t="shared" si="59"/>
        <v>1.3732060832960302</v>
      </c>
      <c r="I343" s="109">
        <f t="shared" si="60"/>
        <v>0.24455013017130439</v>
      </c>
      <c r="J343" s="109">
        <f t="shared" si="61"/>
        <v>7.5870323337734309</v>
      </c>
      <c r="K343" s="109">
        <f t="shared" si="62"/>
        <v>6.7825214443414869E-2</v>
      </c>
    </row>
    <row r="344" spans="1:11" ht="20.100000000000001" customHeight="1" x14ac:dyDescent="0.25">
      <c r="A344" s="136">
        <f t="shared" si="56"/>
        <v>5</v>
      </c>
      <c r="B344" s="89">
        <f t="shared" si="57"/>
        <v>-459.28186929167714</v>
      </c>
      <c r="C344" s="89">
        <f t="shared" si="63"/>
        <v>-1.446180290320862</v>
      </c>
      <c r="D344" s="17">
        <f t="shared" si="58"/>
        <v>-1.6465486926243369</v>
      </c>
      <c r="E344" s="108">
        <f t="shared" si="59"/>
        <v>-1.6154751763033321</v>
      </c>
      <c r="I344" s="109">
        <f t="shared" si="60"/>
        <v>0.19860929899769525</v>
      </c>
      <c r="J344" s="109">
        <f t="shared" si="61"/>
        <v>5.9791032426971107</v>
      </c>
      <c r="K344" s="109">
        <f t="shared" si="62"/>
        <v>7.1864324589669154E-2</v>
      </c>
    </row>
    <row r="345" spans="1:11" ht="20.100000000000001" customHeight="1" x14ac:dyDescent="0.25">
      <c r="A345" s="136">
        <f t="shared" si="56"/>
        <v>6</v>
      </c>
      <c r="B345" s="89">
        <f t="shared" si="57"/>
        <v>318.25836561887991</v>
      </c>
      <c r="C345" s="89">
        <f t="shared" si="63"/>
        <v>1.002127465422453</v>
      </c>
      <c r="D345" s="17">
        <f t="shared" si="58"/>
        <v>1.1409723110444174</v>
      </c>
      <c r="E345" s="108">
        <f t="shared" si="59"/>
        <v>1.1454360015543468</v>
      </c>
      <c r="I345" s="109">
        <f t="shared" si="60"/>
        <v>0.23457212873901828</v>
      </c>
      <c r="J345" s="109">
        <f t="shared" si="61"/>
        <v>7.2378022836434175</v>
      </c>
      <c r="K345" s="109">
        <f t="shared" si="62"/>
        <v>4.4675691750428376E-2</v>
      </c>
    </row>
    <row r="346" spans="1:11" ht="20.100000000000001" customHeight="1" x14ac:dyDescent="0.25">
      <c r="A346" s="136">
        <f t="shared" si="56"/>
        <v>7</v>
      </c>
      <c r="B346" s="89">
        <f t="shared" si="57"/>
        <v>-165.01236719556618</v>
      </c>
      <c r="C346" s="89">
        <f t="shared" si="63"/>
        <v>-0.51958862096048575</v>
      </c>
      <c r="D346" s="17">
        <f t="shared" si="58"/>
        <v>-0.5915776686149935</v>
      </c>
      <c r="E346" s="108">
        <f t="shared" si="59"/>
        <v>-0.55991391134672019</v>
      </c>
      <c r="I346" s="109">
        <f t="shared" si="60"/>
        <v>0.13885408249732367</v>
      </c>
      <c r="J346" s="109">
        <f t="shared" si="61"/>
        <v>3.8876706651841064</v>
      </c>
      <c r="K346" s="109">
        <f t="shared" si="62"/>
        <v>5.616708853116735E-3</v>
      </c>
    </row>
    <row r="347" spans="1:11" ht="20.100000000000001" customHeight="1" x14ac:dyDescent="0.25">
      <c r="A347" s="136">
        <f t="shared" si="56"/>
        <v>8</v>
      </c>
      <c r="B347" s="89">
        <f t="shared" si="57"/>
        <v>-85.115444683935493</v>
      </c>
      <c r="C347" s="89">
        <f t="shared" si="63"/>
        <v>-0.26801031508960049</v>
      </c>
      <c r="D347" s="17">
        <f t="shared" si="58"/>
        <v>-0.30514316705471728</v>
      </c>
      <c r="E347" s="108">
        <f t="shared" si="59"/>
        <v>-0.29076124047572732</v>
      </c>
      <c r="I347" s="109">
        <f t="shared" si="60"/>
        <v>0.15036969893689217</v>
      </c>
      <c r="J347" s="109">
        <f t="shared" si="61"/>
        <v>4.2907172405690037</v>
      </c>
      <c r="K347" s="109">
        <f t="shared" si="62"/>
        <v>1.6624969383938833E-3</v>
      </c>
    </row>
    <row r="348" spans="1:11" ht="20.100000000000001" customHeight="1" x14ac:dyDescent="0.25">
      <c r="A348" s="136">
        <f t="shared" si="56"/>
        <v>9</v>
      </c>
      <c r="B348" s="89">
        <f t="shared" si="57"/>
        <v>249.6614677621983</v>
      </c>
      <c r="C348" s="89">
        <f t="shared" si="63"/>
        <v>0.7861305182525552</v>
      </c>
      <c r="D348" s="17">
        <f t="shared" si="58"/>
        <v>0.89504896846135973</v>
      </c>
      <c r="E348" s="108">
        <f t="shared" si="59"/>
        <v>0.86857304271610736</v>
      </c>
      <c r="I348" s="109">
        <f t="shared" si="60"/>
        <v>0.18082513192459077</v>
      </c>
      <c r="J348" s="109">
        <f t="shared" si="61"/>
        <v>5.3566573951384537</v>
      </c>
      <c r="K348" s="109">
        <f t="shared" si="62"/>
        <v>1.8503434793760459E-2</v>
      </c>
    </row>
    <row r="349" spans="1:11" ht="20.100000000000001" customHeight="1" x14ac:dyDescent="0.25">
      <c r="A349" s="136">
        <f t="shared" si="56"/>
        <v>10</v>
      </c>
      <c r="B349" s="89">
        <f t="shared" si="57"/>
        <v>95.1375038275728</v>
      </c>
      <c r="C349" s="89">
        <f t="shared" si="63"/>
        <v>0.29956763396289071</v>
      </c>
      <c r="D349" s="17">
        <f t="shared" si="58"/>
        <v>0.34107275514363866</v>
      </c>
      <c r="E349" s="108">
        <f t="shared" si="59"/>
        <v>0.37282070349561625</v>
      </c>
      <c r="I349" s="109">
        <f t="shared" si="60"/>
        <v>0.35436103093488519</v>
      </c>
      <c r="J349" s="109">
        <f t="shared" si="61"/>
        <v>11.430413860498758</v>
      </c>
      <c r="K349" s="109">
        <f t="shared" si="62"/>
        <v>8.4764451267663049E-3</v>
      </c>
    </row>
    <row r="350" spans="1:11" ht="20.100000000000001" customHeight="1" x14ac:dyDescent="0.25">
      <c r="A350" s="136">
        <f t="shared" si="56"/>
        <v>11</v>
      </c>
      <c r="B350" s="89">
        <f t="shared" si="57"/>
        <v>210.33746795426123</v>
      </c>
      <c r="C350" s="89">
        <f t="shared" si="63"/>
        <v>0.66230766074127023</v>
      </c>
      <c r="D350" s="17">
        <f t="shared" si="58"/>
        <v>0.75407044350374108</v>
      </c>
      <c r="E350" s="108">
        <f t="shared" si="59"/>
        <v>0.73913872419466409</v>
      </c>
      <c r="I350" s="109">
        <f t="shared" si="60"/>
        <v>0.19708856170635142</v>
      </c>
      <c r="J350" s="109">
        <f t="shared" si="61"/>
        <v>5.9258774375000769</v>
      </c>
      <c r="K350" s="109">
        <f t="shared" si="62"/>
        <v>1.4900580145948852E-2</v>
      </c>
    </row>
    <row r="351" spans="1:11" ht="20.100000000000001" customHeight="1" x14ac:dyDescent="0.25">
      <c r="A351" s="136">
        <f t="shared" si="56"/>
        <v>12</v>
      </c>
      <c r="B351" s="89">
        <f t="shared" si="57"/>
        <v>85.092379348701797</v>
      </c>
      <c r="C351" s="89">
        <f t="shared" si="63"/>
        <v>0.26793768728642581</v>
      </c>
      <c r="D351" s="17">
        <f t="shared" si="58"/>
        <v>0.30506047666323161</v>
      </c>
      <c r="E351" s="108">
        <f t="shared" si="59"/>
        <v>0.30631553357821339</v>
      </c>
      <c r="I351" s="109">
        <f t="shared" si="60"/>
        <v>0.23487997774129704</v>
      </c>
      <c r="J351" s="109">
        <f t="shared" si="61"/>
        <v>7.2485769987231734</v>
      </c>
      <c r="K351" s="109">
        <f t="shared" si="62"/>
        <v>3.2004567477817388E-3</v>
      </c>
    </row>
    <row r="352" spans="1:11" ht="20.100000000000001" customHeight="1" x14ac:dyDescent="0.25">
      <c r="A352" s="136">
        <f t="shared" si="56"/>
        <v>13</v>
      </c>
      <c r="B352" s="89">
        <f t="shared" si="57"/>
        <v>-390.74312463821843</v>
      </c>
      <c r="C352" s="89">
        <f t="shared" si="63"/>
        <v>-1.2303664551393596</v>
      </c>
      <c r="D352" s="17">
        <f t="shared" si="58"/>
        <v>-1.4008338322112508</v>
      </c>
      <c r="E352" s="108">
        <f t="shared" si="59"/>
        <v>-1.5268656200694848</v>
      </c>
      <c r="I352" s="109">
        <f t="shared" si="60"/>
        <v>0.35066721476459967</v>
      </c>
      <c r="J352" s="109">
        <f t="shared" si="61"/>
        <v>11.301130294538765</v>
      </c>
      <c r="K352" s="109">
        <f t="shared" si="62"/>
        <v>0.13989009203956376</v>
      </c>
    </row>
    <row r="353" spans="1:11" ht="20.100000000000001" customHeight="1" x14ac:dyDescent="0.25">
      <c r="A353" s="136">
        <f t="shared" si="56"/>
        <v>14</v>
      </c>
      <c r="B353" s="89">
        <f t="shared" si="57"/>
        <v>-369.49896946654189</v>
      </c>
      <c r="C353" s="89">
        <f t="shared" si="63"/>
        <v>-1.1634731581294457</v>
      </c>
      <c r="D353" s="17">
        <f t="shared" si="58"/>
        <v>-1.3246724632075508</v>
      </c>
      <c r="E353" s="108">
        <f t="shared" si="59"/>
        <v>-1.2938624721194807</v>
      </c>
      <c r="I353" s="109">
        <f t="shared" si="60"/>
        <v>0.1913948488436801</v>
      </c>
      <c r="J353" s="109">
        <f t="shared" si="61"/>
        <v>5.7265974873065817</v>
      </c>
      <c r="K353" s="109">
        <f t="shared" si="62"/>
        <v>4.4027848671565305E-2</v>
      </c>
    </row>
    <row r="354" spans="1:11" ht="20.100000000000001" customHeight="1" x14ac:dyDescent="0.25">
      <c r="A354" s="136">
        <f t="shared" si="56"/>
        <v>15</v>
      </c>
      <c r="B354" s="89">
        <f t="shared" si="57"/>
        <v>443.33306168357376</v>
      </c>
      <c r="C354" s="89">
        <f t="shared" si="63"/>
        <v>1.3959609092411558</v>
      </c>
      <c r="D354" s="17">
        <f t="shared" si="58"/>
        <v>1.5893714120220355</v>
      </c>
      <c r="E354" s="108">
        <f t="shared" si="59"/>
        <v>1.9338124617147627</v>
      </c>
      <c r="I354" s="109">
        <f t="shared" si="60"/>
        <v>0.47890392147143435</v>
      </c>
      <c r="J354" s="109">
        <f t="shared" si="61"/>
        <v>15.789415029277979</v>
      </c>
      <c r="K354" s="109">
        <f t="shared" si="62"/>
        <v>0.38187109627567251</v>
      </c>
    </row>
    <row r="355" spans="1:11" ht="20.100000000000001" customHeight="1" x14ac:dyDescent="0.25">
      <c r="A355" s="136">
        <f t="shared" si="56"/>
        <v>16</v>
      </c>
      <c r="B355" s="89">
        <f t="shared" si="57"/>
        <v>172.79354856966529</v>
      </c>
      <c r="C355" s="89">
        <f t="shared" si="63"/>
        <v>0.54408989543053776</v>
      </c>
      <c r="D355" s="17">
        <f t="shared" si="58"/>
        <v>0.61947359674809188</v>
      </c>
      <c r="E355" s="108">
        <f t="shared" si="59"/>
        <v>0.6203018661815155</v>
      </c>
      <c r="I355" s="109">
        <f t="shared" si="60"/>
        <v>0.23063018143121122</v>
      </c>
      <c r="J355" s="109">
        <f t="shared" si="61"/>
        <v>7.09983412787017</v>
      </c>
      <c r="K355" s="109">
        <f t="shared" si="62"/>
        <v>1.2815768717736049E-2</v>
      </c>
    </row>
    <row r="356" spans="1:11" ht="20.100000000000001" customHeight="1" x14ac:dyDescent="0.25">
      <c r="A356" s="136">
        <f t="shared" si="56"/>
        <v>17</v>
      </c>
      <c r="B356" s="89">
        <f t="shared" si="57"/>
        <v>100.92659772856859</v>
      </c>
      <c r="C356" s="89">
        <f t="shared" si="63"/>
        <v>0.31779625141593448</v>
      </c>
      <c r="D356" s="17">
        <f t="shared" si="58"/>
        <v>0.36182694909617769</v>
      </c>
      <c r="E356" s="108">
        <f t="shared" si="59"/>
        <v>0.36238907982767737</v>
      </c>
      <c r="I356" s="109">
        <f t="shared" si="60"/>
        <v>0.23096282169848953</v>
      </c>
      <c r="J356" s="109">
        <f t="shared" si="61"/>
        <v>7.1114765372249105</v>
      </c>
      <c r="K356" s="109">
        <f t="shared" si="62"/>
        <v>4.3823033412767609E-3</v>
      </c>
    </row>
    <row r="357" spans="1:11" ht="20.100000000000001" customHeight="1" x14ac:dyDescent="0.25">
      <c r="A357" s="136">
        <f t="shared" si="56"/>
        <v>18</v>
      </c>
      <c r="B357" s="89">
        <f t="shared" si="57"/>
        <v>281.84183837129967</v>
      </c>
      <c r="C357" s="89">
        <f t="shared" si="63"/>
        <v>0.88745961661621775</v>
      </c>
      <c r="D357" s="17">
        <f t="shared" si="58"/>
        <v>1.0104172220270851</v>
      </c>
      <c r="E357" s="108">
        <f t="shared" si="59"/>
        <v>0.9595073964312435</v>
      </c>
      <c r="I357" s="109">
        <f t="shared" si="60"/>
        <v>0.14453834832047086</v>
      </c>
      <c r="J357" s="109">
        <f t="shared" si="61"/>
        <v>4.0866199689942579</v>
      </c>
      <c r="K357" s="109">
        <f t="shared" si="62"/>
        <v>1.7283698667315776E-2</v>
      </c>
    </row>
    <row r="358" spans="1:11" ht="20.100000000000001" customHeight="1" x14ac:dyDescent="0.25">
      <c r="A358" s="136">
        <f t="shared" si="56"/>
        <v>19</v>
      </c>
      <c r="B358" s="89">
        <f t="shared" si="57"/>
        <v>-124.83156260842225</v>
      </c>
      <c r="C358" s="89">
        <f t="shared" si="63"/>
        <v>-0.39306786861121668</v>
      </c>
      <c r="D358" s="17">
        <f t="shared" si="58"/>
        <v>-0.44752745525997933</v>
      </c>
      <c r="E358" s="108">
        <f t="shared" si="59"/>
        <v>-0.44402287919232081</v>
      </c>
      <c r="I358" s="109">
        <f t="shared" si="60"/>
        <v>0.21634593558775478</v>
      </c>
      <c r="J358" s="109">
        <f t="shared" si="61"/>
        <v>6.5998855233491946</v>
      </c>
      <c r="K358" s="109">
        <f t="shared" si="62"/>
        <v>6.0477320072579747E-3</v>
      </c>
    </row>
    <row r="359" spans="1:11" ht="20.100000000000001" customHeight="1" x14ac:dyDescent="0.25">
      <c r="A359" s="136">
        <f t="shared" si="56"/>
        <v>20</v>
      </c>
      <c r="B359" s="89">
        <f t="shared" si="57"/>
        <v>-2.250340202182997</v>
      </c>
      <c r="C359" s="89">
        <f t="shared" si="63"/>
        <v>-7.0858395780629795E-3</v>
      </c>
      <c r="D359" s="17">
        <f t="shared" si="58"/>
        <v>-8.067583254655477E-3</v>
      </c>
      <c r="E359" s="108">
        <f t="shared" si="59"/>
        <v>-8.2335655388638077E-3</v>
      </c>
      <c r="I359" s="109">
        <f t="shared" si="60"/>
        <v>0.25936072569685237</v>
      </c>
      <c r="J359" s="109">
        <f t="shared" si="61"/>
        <v>8.1054031771676094</v>
      </c>
      <c r="K359" s="109">
        <f t="shared" si="62"/>
        <v>2.6377331593807424E-6</v>
      </c>
    </row>
    <row r="360" spans="1:11" ht="20.100000000000001" customHeight="1" x14ac:dyDescent="0.25">
      <c r="A360" s="136">
        <f t="shared" si="56"/>
        <v>21</v>
      </c>
      <c r="B360" s="89">
        <f t="shared" si="57"/>
        <v>46.03680759150302</v>
      </c>
      <c r="C360" s="89">
        <f t="shared" si="63"/>
        <v>0.1449600522459204</v>
      </c>
      <c r="D360" s="17">
        <f t="shared" si="58"/>
        <v>0.16504427982165307</v>
      </c>
      <c r="E360" s="108">
        <f t="shared" si="59"/>
        <v>0.17410141620302727</v>
      </c>
      <c r="I360" s="109">
        <f t="shared" si="60"/>
        <v>0.3067465076890275</v>
      </c>
      <c r="J360" s="109">
        <f t="shared" si="61"/>
        <v>9.7639055468937404</v>
      </c>
      <c r="K360" s="109">
        <f t="shared" si="62"/>
        <v>1.490217500185664E-3</v>
      </c>
    </row>
    <row r="361" spans="1:11" ht="20.100000000000001" customHeight="1" x14ac:dyDescent="0.25">
      <c r="A361" s="136">
        <f t="shared" si="56"/>
        <v>22</v>
      </c>
      <c r="B361" s="89">
        <f t="shared" si="57"/>
        <v>-248.2044708650792</v>
      </c>
      <c r="C361" s="89">
        <f t="shared" si="63"/>
        <v>-0.78154274691526748</v>
      </c>
      <c r="D361" s="17">
        <f t="shared" si="58"/>
        <v>-0.889825561014841</v>
      </c>
      <c r="E361" s="108">
        <f t="shared" si="59"/>
        <v>-0.92424033546834161</v>
      </c>
      <c r="I361" s="109">
        <f t="shared" si="60"/>
        <v>0.28495127263938363</v>
      </c>
      <c r="J361" s="109">
        <f t="shared" si="61"/>
        <v>9.0010723201562044</v>
      </c>
      <c r="K361" s="109">
        <f t="shared" si="62"/>
        <v>3.7823550128184773E-2</v>
      </c>
    </row>
    <row r="362" spans="1:11" ht="20.100000000000001" customHeight="1" x14ac:dyDescent="0.25">
      <c r="A362" s="136">
        <f t="shared" si="56"/>
        <v>23</v>
      </c>
      <c r="B362" s="89">
        <f t="shared" si="57"/>
        <v>342.2812565183267</v>
      </c>
      <c r="C362" s="89">
        <f t="shared" si="63"/>
        <v>1.077770406409625</v>
      </c>
      <c r="D362" s="17">
        <f t="shared" si="58"/>
        <v>1.2270955879430772</v>
      </c>
      <c r="E362" s="108">
        <f t="shared" si="59"/>
        <v>1.2259068820213141</v>
      </c>
      <c r="I362" s="109">
        <f t="shared" si="60"/>
        <v>0.22707466513552454</v>
      </c>
      <c r="J362" s="109">
        <f t="shared" si="61"/>
        <v>6.9753910575211364</v>
      </c>
      <c r="K362" s="109">
        <f t="shared" si="62"/>
        <v>4.9057294851368234E-2</v>
      </c>
    </row>
    <row r="363" spans="1:11" ht="20.100000000000001" customHeight="1" x14ac:dyDescent="0.25">
      <c r="A363" s="136">
        <f t="shared" si="56"/>
        <v>24</v>
      </c>
      <c r="B363" s="89">
        <f t="shared" si="57"/>
        <v>261.37675760255661</v>
      </c>
      <c r="C363" s="89">
        <f t="shared" si="63"/>
        <v>0.82301945812873989</v>
      </c>
      <c r="D363" s="17">
        <f t="shared" si="58"/>
        <v>0.93704887409688287</v>
      </c>
      <c r="E363" s="108">
        <f t="shared" si="59"/>
        <v>0.92739945915862076</v>
      </c>
      <c r="I363" s="109">
        <f t="shared" si="60"/>
        <v>0.21243477861474303</v>
      </c>
      <c r="J363" s="109">
        <f t="shared" si="61"/>
        <v>6.4629950292937828</v>
      </c>
      <c r="K363" s="109">
        <f t="shared" si="62"/>
        <v>2.5776874434998702E-2</v>
      </c>
    </row>
    <row r="364" spans="1:11" ht="20.100000000000001" customHeight="1" x14ac:dyDescent="0.25">
      <c r="A364" s="136">
        <f t="shared" si="56"/>
        <v>25</v>
      </c>
      <c r="B364" s="89">
        <f t="shared" si="57"/>
        <v>328.86622302827891</v>
      </c>
      <c r="C364" s="89">
        <f t="shared" si="63"/>
        <v>1.0355293376358419</v>
      </c>
      <c r="D364" s="17">
        <f t="shared" si="58"/>
        <v>1.1790020154956917</v>
      </c>
      <c r="E364" s="108">
        <f t="shared" si="59"/>
        <v>1.3786679370491826</v>
      </c>
      <c r="I364" s="109">
        <f t="shared" si="60"/>
        <v>0.43583587800796864</v>
      </c>
      <c r="J364" s="109">
        <f t="shared" si="61"/>
        <v>14.28203350805668</v>
      </c>
      <c r="K364" s="109">
        <f t="shared" si="62"/>
        <v>0.16315273423506529</v>
      </c>
    </row>
    <row r="365" spans="1:11" ht="20.100000000000001" customHeight="1" x14ac:dyDescent="0.25">
      <c r="A365" s="136">
        <f t="shared" si="56"/>
        <v>26</v>
      </c>
      <c r="B365" s="89">
        <f t="shared" si="57"/>
        <v>-230.65466182224918</v>
      </c>
      <c r="C365" s="89">
        <f t="shared" si="63"/>
        <v>-0.72628215503564908</v>
      </c>
      <c r="D365" s="17">
        <f t="shared" si="58"/>
        <v>-0.82690860942725919</v>
      </c>
      <c r="E365" s="108">
        <f t="shared" si="59"/>
        <v>-0.85505113552208489</v>
      </c>
      <c r="I365" s="109">
        <f t="shared" si="60"/>
        <v>0.2785162216918588</v>
      </c>
      <c r="J365" s="109">
        <f t="shared" si="61"/>
        <v>8.7758455369928345</v>
      </c>
      <c r="K365" s="109">
        <f t="shared" si="62"/>
        <v>3.1359244465139859E-2</v>
      </c>
    </row>
    <row r="366" spans="1:11" ht="20.100000000000001" customHeight="1" x14ac:dyDescent="0.25">
      <c r="A366" s="136">
        <f t="shared" si="56"/>
        <v>27</v>
      </c>
      <c r="B366" s="89">
        <f t="shared" si="57"/>
        <v>648.74798492342234</v>
      </c>
      <c r="C366" s="89">
        <f t="shared" si="63"/>
        <v>2.0427685304202599</v>
      </c>
      <c r="D366" s="17">
        <f t="shared" si="58"/>
        <v>2.3257942841631163</v>
      </c>
      <c r="E366" s="108">
        <f t="shared" si="59"/>
        <v>2.2506965424066991</v>
      </c>
      <c r="I366" s="109">
        <f t="shared" si="60"/>
        <v>0.17623292443436975</v>
      </c>
      <c r="J366" s="109">
        <f t="shared" si="61"/>
        <v>5.1959301329807195</v>
      </c>
      <c r="K366" s="109">
        <f t="shared" si="62"/>
        <v>0.12041317174425482</v>
      </c>
    </row>
    <row r="367" spans="1:11" ht="20.100000000000001" customHeight="1" x14ac:dyDescent="0.25">
      <c r="A367" s="136">
        <f t="shared" si="56"/>
        <v>28</v>
      </c>
      <c r="B367" s="89">
        <f t="shared" si="57"/>
        <v>-259.24170732777566</v>
      </c>
      <c r="C367" s="89">
        <f t="shared" si="63"/>
        <v>-0.81629664185255146</v>
      </c>
      <c r="D367" s="17">
        <f t="shared" si="58"/>
        <v>-0.92939461105347232</v>
      </c>
      <c r="E367" s="108">
        <f t="shared" si="59"/>
        <v>-0.89755525058291619</v>
      </c>
      <c r="I367" s="109">
        <f t="shared" si="60"/>
        <v>0.17287026071939351</v>
      </c>
      <c r="J367" s="109">
        <f t="shared" si="61"/>
        <v>5.0782369029565517</v>
      </c>
      <c r="K367" s="109">
        <f t="shared" si="62"/>
        <v>1.8707963983489052E-2</v>
      </c>
    </row>
    <row r="368" spans="1:11" ht="20.100000000000001" customHeight="1" x14ac:dyDescent="0.25">
      <c r="A368" s="136">
        <f t="shared" si="56"/>
        <v>29</v>
      </c>
      <c r="B368" s="89">
        <f t="shared" si="57"/>
        <v>-125.65278615127318</v>
      </c>
      <c r="C368" s="89">
        <f t="shared" si="63"/>
        <v>-0.39565372575260593</v>
      </c>
      <c r="D368" s="17">
        <f t="shared" si="58"/>
        <v>-0.45047158312838165</v>
      </c>
      <c r="E368" s="108">
        <f t="shared" si="59"/>
        <v>-0.48765713879167866</v>
      </c>
      <c r="I368" s="109">
        <f t="shared" si="60"/>
        <v>0.34173411673473708</v>
      </c>
      <c r="J368" s="109">
        <f t="shared" si="61"/>
        <v>10.988471863493576</v>
      </c>
      <c r="K368" s="109">
        <f t="shared" si="62"/>
        <v>1.3717458481711964E-2</v>
      </c>
    </row>
    <row r="369" spans="1:159" ht="20.100000000000001" customHeight="1" x14ac:dyDescent="0.25">
      <c r="A369" s="136">
        <f t="shared" si="56"/>
        <v>30</v>
      </c>
      <c r="B369" s="89">
        <f t="shared" si="57"/>
        <v>-114.07876129273791</v>
      </c>
      <c r="C369" s="89">
        <f t="shared" si="63"/>
        <v>-0.3592095990643227</v>
      </c>
      <c r="D369" s="17">
        <f t="shared" si="58"/>
        <v>-0.40897811958580021</v>
      </c>
      <c r="E369" s="108">
        <f t="shared" si="59"/>
        <v>-0.46515258713610869</v>
      </c>
      <c r="I369" s="109">
        <f t="shared" si="60"/>
        <v>0.40364483395950679</v>
      </c>
      <c r="J369" s="109">
        <f t="shared" si="61"/>
        <v>13.155346966360515</v>
      </c>
      <c r="K369" s="109">
        <f t="shared" si="62"/>
        <v>1.6272069291885613E-2</v>
      </c>
    </row>
    <row r="370" spans="1:159" ht="20.100000000000001" customHeight="1" x14ac:dyDescent="0.25">
      <c r="A370" s="136">
        <f t="shared" si="56"/>
        <v>31</v>
      </c>
      <c r="B370" s="89">
        <f t="shared" si="57"/>
        <v>183.98788947920548</v>
      </c>
      <c r="C370" s="89">
        <f t="shared" si="63"/>
        <v>0.57933847864040167</v>
      </c>
      <c r="D370" s="17">
        <f t="shared" si="58"/>
        <v>0.65960587416157035</v>
      </c>
      <c r="E370" s="108">
        <f t="shared" si="59"/>
        <v>0.75351063021955322</v>
      </c>
      <c r="I370" s="109">
        <f t="shared" si="60"/>
        <v>0.4088659417702642</v>
      </c>
      <c r="J370" s="109">
        <f t="shared" si="61"/>
        <v>13.338085739737025</v>
      </c>
      <c r="K370" s="109">
        <f t="shared" si="62"/>
        <v>4.3634621319738526E-2</v>
      </c>
    </row>
    <row r="371" spans="1:159" ht="20.100000000000001" customHeight="1" x14ac:dyDescent="0.25">
      <c r="A371" s="136">
        <f t="shared" si="56"/>
        <v>32</v>
      </c>
      <c r="B371" s="89">
        <f t="shared" si="57"/>
        <v>-58.188944799127057</v>
      </c>
      <c r="C371" s="89">
        <f t="shared" si="63"/>
        <v>-0.18322453096798336</v>
      </c>
      <c r="D371" s="17">
        <f t="shared" si="58"/>
        <v>-0.20861030532721839</v>
      </c>
      <c r="E371" s="108">
        <f t="shared" si="59"/>
        <v>-0.2072218178766006</v>
      </c>
      <c r="I371" s="109">
        <f t="shared" si="60"/>
        <v>0.21819889722792365</v>
      </c>
      <c r="J371" s="109">
        <f t="shared" si="61"/>
        <v>6.664739180755106</v>
      </c>
      <c r="K371" s="109">
        <f t="shared" si="62"/>
        <v>1.331633529355487E-3</v>
      </c>
    </row>
    <row r="372" spans="1:159" ht="20.100000000000001" customHeight="1" x14ac:dyDescent="0.25">
      <c r="A372" s="136">
        <f t="shared" si="56"/>
        <v>33</v>
      </c>
      <c r="B372" s="89">
        <f>D257</f>
        <v>131.1995221338002</v>
      </c>
      <c r="C372" s="89">
        <f t="shared" si="63"/>
        <v>0.41311921000068935</v>
      </c>
      <c r="D372" s="17">
        <f t="shared" ref="D372:D375" si="64">C372*(($B$107/$B$106)^(1/2))</f>
        <v>0.47035691170546534</v>
      </c>
      <c r="E372" s="108">
        <f t="shared" ref="E372:E375" si="65">B372/(($D$106*(1-I372))^(1/2))</f>
        <v>0.44612550458318595</v>
      </c>
      <c r="I372" s="109">
        <f t="shared" si="60"/>
        <v>0.14249497073624534</v>
      </c>
      <c r="J372" s="109">
        <f t="shared" si="61"/>
        <v>4.0151017535463644</v>
      </c>
      <c r="K372" s="109">
        <f t="shared" si="62"/>
        <v>3.6748063276807424E-3</v>
      </c>
    </row>
    <row r="373" spans="1:159" ht="20.100000000000001" customHeight="1" x14ac:dyDescent="0.25">
      <c r="A373" s="136">
        <f t="shared" si="56"/>
        <v>34</v>
      </c>
      <c r="B373" s="89">
        <f>D258</f>
        <v>-394.34353961213492</v>
      </c>
      <c r="C373" s="89">
        <f t="shared" si="63"/>
        <v>-1.2417033911701338</v>
      </c>
      <c r="D373" s="17">
        <f t="shared" si="64"/>
        <v>-1.4137415016939372</v>
      </c>
      <c r="E373" s="108">
        <f t="shared" si="65"/>
        <v>-1.4352271607984282</v>
      </c>
      <c r="I373" s="109">
        <f t="shared" si="60"/>
        <v>0.25149544884092667</v>
      </c>
      <c r="J373" s="109">
        <f t="shared" si="61"/>
        <v>7.8301184872102105</v>
      </c>
      <c r="K373" s="109">
        <f t="shared" si="62"/>
        <v>7.6901438660132743E-2</v>
      </c>
    </row>
    <row r="374" spans="1:159" ht="20.100000000000001" customHeight="1" x14ac:dyDescent="0.25">
      <c r="A374" s="136">
        <f t="shared" si="56"/>
        <v>35</v>
      </c>
      <c r="B374" s="89">
        <f>D259</f>
        <v>-265.54218913405202</v>
      </c>
      <c r="C374" s="89">
        <f t="shared" si="63"/>
        <v>-0.83613551034917732</v>
      </c>
      <c r="D374" s="17">
        <f t="shared" si="64"/>
        <v>-0.95198215646872475</v>
      </c>
      <c r="E374" s="108">
        <f t="shared" si="65"/>
        <v>-0.96778419131931881</v>
      </c>
      <c r="I374" s="109">
        <f t="shared" si="60"/>
        <v>0.25355761996137161</v>
      </c>
      <c r="J374" s="109">
        <f t="shared" si="61"/>
        <v>7.9022944764257836</v>
      </c>
      <c r="K374" s="109">
        <f t="shared" si="62"/>
        <v>3.5350447469445163E-2</v>
      </c>
    </row>
    <row r="375" spans="1:159" ht="20.100000000000001" customHeight="1" x14ac:dyDescent="0.25">
      <c r="A375" s="136">
        <f t="shared" si="56"/>
        <v>36</v>
      </c>
      <c r="B375" s="89">
        <f>D260</f>
        <v>-358.16042963205837</v>
      </c>
      <c r="C375" s="89">
        <f t="shared" si="63"/>
        <v>-1.1277705233728483</v>
      </c>
      <c r="D375" s="17">
        <f t="shared" si="64"/>
        <v>-1.2840232253668962</v>
      </c>
      <c r="E375" s="108">
        <f t="shared" si="65"/>
        <v>-1.2878424382454028</v>
      </c>
      <c r="I375" s="109">
        <f t="shared" si="60"/>
        <v>0.23314012604956091</v>
      </c>
      <c r="J375" s="109">
        <f t="shared" si="61"/>
        <v>7.187682189512409</v>
      </c>
      <c r="K375" s="109">
        <f t="shared" si="62"/>
        <v>5.6025271296056271E-2</v>
      </c>
    </row>
    <row r="376" spans="1:159" ht="20.100000000000001" customHeight="1" x14ac:dyDescent="0.25">
      <c r="A376" s="131"/>
      <c r="B376" s="88"/>
      <c r="C376" s="133"/>
      <c r="D376" s="134"/>
      <c r="E376" s="134"/>
      <c r="F376" s="134"/>
      <c r="G376" s="135"/>
      <c r="H376" s="135"/>
      <c r="I376" s="135"/>
      <c r="J376" s="135"/>
      <c r="K376" s="135"/>
    </row>
    <row r="377" spans="1:159" ht="20.100000000000001" customHeight="1" x14ac:dyDescent="0.25">
      <c r="A377" s="131"/>
      <c r="B377" s="88"/>
      <c r="C377" s="133"/>
      <c r="D377" s="134"/>
      <c r="E377" s="134"/>
      <c r="F377" s="134"/>
      <c r="G377" s="135"/>
      <c r="H377" s="135"/>
      <c r="I377" s="135"/>
      <c r="J377" s="135"/>
      <c r="K377" s="135"/>
    </row>
    <row r="379" spans="1:159" ht="20.100000000000001" customHeight="1" x14ac:dyDescent="0.25">
      <c r="EE379" s="146"/>
      <c r="EF379" s="146"/>
      <c r="EG379" s="146"/>
      <c r="EH379" s="146"/>
      <c r="EI379" s="146"/>
      <c r="EJ379" s="146"/>
      <c r="EK379" s="146"/>
      <c r="EL379" s="146"/>
      <c r="EM379" s="146"/>
      <c r="EN379" s="146"/>
      <c r="EP379" s="146"/>
      <c r="EQ379" s="146"/>
      <c r="ER379" s="146"/>
      <c r="ES379" s="146"/>
      <c r="ET379" s="146"/>
      <c r="EU379" s="146"/>
      <c r="EV379" s="1"/>
      <c r="EW379" s="1"/>
      <c r="EX379" s="1"/>
      <c r="EY379" s="1"/>
      <c r="EZ379" s="1"/>
      <c r="FA379" s="1"/>
      <c r="FB379" s="1"/>
      <c r="FC379" s="1"/>
    </row>
    <row r="380" spans="1:159" ht="20.100000000000001" customHeight="1" x14ac:dyDescent="0.25">
      <c r="EE380" s="146"/>
      <c r="EF380" s="146"/>
      <c r="EG380" s="146"/>
      <c r="EH380" s="146"/>
      <c r="EI380" s="146"/>
      <c r="EJ380" s="146"/>
      <c r="EK380" s="146"/>
      <c r="EL380" s="146"/>
      <c r="EM380" s="146"/>
      <c r="EN380" s="146"/>
      <c r="EP380" s="146"/>
      <c r="EQ380" s="146"/>
      <c r="ER380" s="146"/>
      <c r="ES380" s="146"/>
      <c r="ET380" s="146"/>
      <c r="EU380" s="146"/>
      <c r="EV380" s="1"/>
      <c r="EW380" s="1"/>
      <c r="EX380" s="1"/>
      <c r="EY380" s="1"/>
      <c r="EZ380" s="1"/>
      <c r="FA380" s="1"/>
      <c r="FB380" s="1"/>
      <c r="FC380" s="1"/>
    </row>
    <row r="381" spans="1:159" ht="20.100000000000001" customHeight="1" x14ac:dyDescent="0.25">
      <c r="EE381" s="146"/>
      <c r="EF381" s="146"/>
      <c r="EG381" s="146"/>
      <c r="EH381" s="146"/>
      <c r="EI381" s="146"/>
      <c r="EJ381" s="146"/>
      <c r="EK381" s="146"/>
      <c r="EL381" s="146"/>
      <c r="EM381" s="146"/>
      <c r="EN381" s="146"/>
      <c r="EP381" s="146"/>
      <c r="EQ381" s="146"/>
      <c r="ER381" s="146"/>
      <c r="ES381" s="146"/>
      <c r="ET381" s="146"/>
      <c r="EU381" s="146"/>
      <c r="EV381" s="1"/>
      <c r="EW381" s="1"/>
      <c r="EX381" s="1"/>
      <c r="EY381" s="1"/>
      <c r="EZ381" s="1"/>
      <c r="FA381" s="1"/>
      <c r="FB381" s="1"/>
      <c r="FC381" s="1"/>
    </row>
    <row r="382" spans="1:159" ht="20.100000000000001" customHeight="1" x14ac:dyDescent="0.25">
      <c r="EE382" s="146"/>
      <c r="EF382" s="146"/>
      <c r="EG382" s="146"/>
      <c r="EH382" s="146"/>
      <c r="EI382" s="146"/>
      <c r="EJ382" s="146"/>
      <c r="EK382" s="146"/>
      <c r="EL382" s="146"/>
      <c r="EM382" s="146"/>
      <c r="EN382" s="146"/>
      <c r="EP382" s="146"/>
      <c r="EQ382" s="146"/>
      <c r="ER382" s="146"/>
      <c r="ES382" s="146"/>
      <c r="ET382" s="146"/>
      <c r="EU382" s="146"/>
      <c r="EV382" s="1"/>
      <c r="EW382" s="1"/>
      <c r="EX382" s="1"/>
      <c r="EY382" s="1"/>
      <c r="EZ382" s="1"/>
      <c r="FA382" s="1"/>
      <c r="FB382" s="1"/>
      <c r="FC382" s="1"/>
    </row>
    <row r="383" spans="1:159" ht="20.100000000000001" customHeight="1" x14ac:dyDescent="0.25">
      <c r="EE383" s="146"/>
      <c r="EF383" s="146"/>
      <c r="EG383" s="146"/>
      <c r="EH383" s="146"/>
      <c r="EI383" s="146"/>
      <c r="EJ383" s="146"/>
      <c r="EK383" s="146"/>
      <c r="EL383" s="146"/>
      <c r="EM383" s="146"/>
      <c r="EN383" s="146"/>
      <c r="EP383" s="146"/>
      <c r="EQ383" s="146"/>
      <c r="ER383" s="146"/>
      <c r="ES383" s="146"/>
      <c r="ET383" s="146"/>
      <c r="EU383" s="146"/>
      <c r="EV383" s="1"/>
      <c r="EW383" s="1"/>
      <c r="EX383" s="1"/>
      <c r="EY383" s="1"/>
      <c r="EZ383" s="1"/>
      <c r="FA383" s="1"/>
      <c r="FB383" s="1"/>
      <c r="FC383" s="1"/>
    </row>
    <row r="384" spans="1:159" ht="20.100000000000001" customHeight="1" x14ac:dyDescent="0.25">
      <c r="EE384" s="146"/>
      <c r="EF384" s="146"/>
      <c r="EG384" s="146"/>
      <c r="EH384" s="146"/>
      <c r="EI384" s="146"/>
      <c r="EJ384" s="146"/>
      <c r="EK384" s="146"/>
      <c r="EL384" s="146"/>
      <c r="EM384" s="146"/>
      <c r="EN384" s="146"/>
      <c r="EP384" s="146"/>
      <c r="EQ384" s="146"/>
      <c r="ER384" s="146"/>
      <c r="ES384" s="146"/>
      <c r="ET384" s="146"/>
      <c r="EU384" s="146"/>
      <c r="EV384" s="1"/>
      <c r="EW384" s="1"/>
      <c r="EX384" s="1"/>
      <c r="EY384" s="1"/>
      <c r="EZ384" s="1"/>
      <c r="FA384" s="1"/>
      <c r="FB384" s="1"/>
      <c r="FC384" s="1"/>
    </row>
    <row r="385" spans="1:159" ht="20.100000000000001" customHeight="1" x14ac:dyDescent="0.25">
      <c r="EE385" s="146"/>
      <c r="EF385" s="146"/>
      <c r="EG385" s="146"/>
      <c r="EH385" s="146"/>
      <c r="EI385" s="146"/>
      <c r="EJ385" s="146"/>
      <c r="EK385" s="146"/>
      <c r="EL385" s="146"/>
      <c r="EM385" s="146"/>
      <c r="EN385" s="146"/>
      <c r="EP385" s="146"/>
      <c r="EQ385" s="146"/>
      <c r="ER385" s="146"/>
      <c r="ES385" s="146"/>
      <c r="ET385" s="146"/>
      <c r="EU385" s="146"/>
      <c r="EV385" s="1"/>
      <c r="EW385" s="1"/>
      <c r="EX385" s="1"/>
      <c r="EY385" s="1"/>
      <c r="EZ385" s="1"/>
      <c r="FA385" s="1"/>
      <c r="FB385" s="1"/>
      <c r="FC385" s="1"/>
    </row>
    <row r="386" spans="1:159" ht="20.100000000000001" customHeight="1" x14ac:dyDescent="0.25">
      <c r="EE386" s="146"/>
      <c r="EF386" s="146"/>
      <c r="EG386" s="146"/>
      <c r="EH386" s="146"/>
      <c r="EI386" s="146"/>
      <c r="EJ386" s="146"/>
      <c r="EK386" s="146"/>
      <c r="EL386" s="146"/>
      <c r="EM386" s="146"/>
      <c r="EN386" s="146"/>
      <c r="EP386" s="146"/>
      <c r="EQ386" s="146"/>
      <c r="ER386" s="146"/>
      <c r="ES386" s="146"/>
      <c r="ET386" s="146"/>
      <c r="EU386" s="146"/>
      <c r="EV386" s="1"/>
      <c r="EW386" s="1"/>
      <c r="EX386" s="1"/>
      <c r="EY386" s="1"/>
      <c r="EZ386" s="1"/>
      <c r="FA386" s="1"/>
      <c r="FB386" s="1"/>
      <c r="FC386" s="1"/>
    </row>
    <row r="387" spans="1:159" ht="20.100000000000001" customHeight="1" x14ac:dyDescent="0.25">
      <c r="EE387" s="146"/>
      <c r="EF387" s="146"/>
      <c r="EG387" s="146"/>
      <c r="EH387" s="146"/>
      <c r="EI387" s="146"/>
      <c r="EJ387" s="146"/>
      <c r="EK387" s="146"/>
      <c r="EL387" s="146"/>
      <c r="EM387" s="146"/>
      <c r="EN387" s="146"/>
      <c r="EP387" s="146"/>
      <c r="EQ387" s="146"/>
      <c r="ER387" s="146"/>
      <c r="ES387" s="146"/>
      <c r="ET387" s="146"/>
      <c r="EU387" s="146"/>
      <c r="EV387" s="1"/>
      <c r="EW387" s="1"/>
      <c r="EX387" s="1"/>
      <c r="EY387" s="1"/>
      <c r="EZ387" s="1"/>
      <c r="FA387" s="1"/>
      <c r="FB387" s="1"/>
      <c r="FC387" s="1"/>
    </row>
    <row r="388" spans="1:159" ht="20.100000000000001" customHeight="1" x14ac:dyDescent="0.25">
      <c r="EE388" s="146"/>
      <c r="EF388" s="146"/>
      <c r="EG388" s="146"/>
      <c r="EH388" s="146"/>
      <c r="EI388" s="146"/>
      <c r="EJ388" s="146"/>
      <c r="EK388" s="146"/>
      <c r="EL388" s="146"/>
      <c r="EM388" s="146"/>
      <c r="EN388" s="146"/>
      <c r="EP388" s="146"/>
      <c r="EQ388" s="146"/>
      <c r="ER388" s="146"/>
      <c r="ES388" s="146"/>
      <c r="ET388" s="146"/>
      <c r="EU388" s="146"/>
      <c r="EV388" s="1"/>
      <c r="EW388" s="1"/>
      <c r="EX388" s="1"/>
      <c r="EY388" s="1"/>
      <c r="EZ388" s="1"/>
      <c r="FA388" s="1"/>
      <c r="FB388" s="1"/>
      <c r="FC388" s="1"/>
    </row>
    <row r="389" spans="1:159" ht="20.100000000000001" customHeight="1" x14ac:dyDescent="0.25">
      <c r="EE389" s="146"/>
      <c r="EF389" s="146"/>
      <c r="EG389" s="146"/>
      <c r="EH389" s="146"/>
      <c r="EI389" s="146"/>
      <c r="EJ389" s="146"/>
      <c r="EK389" s="146"/>
      <c r="EL389" s="146"/>
      <c r="EM389" s="146"/>
      <c r="EN389" s="146"/>
      <c r="EP389" s="146"/>
      <c r="EQ389" s="146"/>
      <c r="ER389" s="146"/>
      <c r="ES389" s="146"/>
      <c r="ET389" s="146"/>
      <c r="EU389" s="146"/>
      <c r="EV389" s="1"/>
      <c r="EW389" s="1"/>
      <c r="EX389" s="1"/>
      <c r="EY389" s="1"/>
      <c r="EZ389" s="1"/>
      <c r="FA389" s="1"/>
      <c r="FB389" s="1"/>
      <c r="FC389" s="1"/>
    </row>
    <row r="390" spans="1:159" ht="20.100000000000001" customHeight="1" x14ac:dyDescent="0.25">
      <c r="EE390" s="146"/>
      <c r="EF390" s="146"/>
      <c r="EG390" s="146"/>
      <c r="EH390" s="146"/>
      <c r="EI390" s="146"/>
      <c r="EJ390" s="146"/>
      <c r="EK390" s="146"/>
      <c r="EL390" s="146"/>
      <c r="EM390" s="146"/>
      <c r="EN390" s="146"/>
      <c r="EP390" s="146"/>
      <c r="EQ390" s="146"/>
      <c r="ER390" s="146"/>
      <c r="ES390" s="146"/>
      <c r="ET390" s="146"/>
      <c r="EU390" s="146"/>
      <c r="EV390" s="1"/>
      <c r="EW390" s="1"/>
      <c r="EX390" s="1"/>
      <c r="EY390" s="1"/>
      <c r="EZ390" s="1"/>
      <c r="FA390" s="1"/>
      <c r="FB390" s="1"/>
      <c r="FC390" s="1"/>
    </row>
    <row r="391" spans="1:159" ht="20.100000000000001" customHeight="1" x14ac:dyDescent="0.25">
      <c r="EE391" s="146"/>
      <c r="EF391" s="146"/>
      <c r="EG391" s="146"/>
      <c r="EH391" s="146"/>
      <c r="EI391" s="146"/>
      <c r="EJ391" s="146"/>
      <c r="EK391" s="146"/>
      <c r="EL391" s="146"/>
      <c r="EM391" s="146"/>
      <c r="EN391" s="146"/>
      <c r="EP391" s="146"/>
      <c r="EQ391" s="146"/>
      <c r="ER391" s="146"/>
      <c r="ES391" s="146"/>
      <c r="ET391" s="146"/>
      <c r="EU391" s="146"/>
      <c r="EV391" s="1"/>
      <c r="EW391" s="1"/>
      <c r="EX391" s="1"/>
      <c r="EY391" s="1"/>
      <c r="EZ391" s="1"/>
      <c r="FA391" s="1"/>
      <c r="FB391" s="1"/>
      <c r="FC391" s="1"/>
    </row>
    <row r="392" spans="1:159" ht="20.100000000000001" customHeight="1" x14ac:dyDescent="0.25">
      <c r="EE392" s="146"/>
      <c r="EF392" s="146"/>
      <c r="EG392" s="146"/>
      <c r="EH392" s="146"/>
      <c r="EI392" s="146"/>
      <c r="EJ392" s="146"/>
      <c r="EK392" s="146"/>
      <c r="EL392" s="146"/>
      <c r="EM392" s="146"/>
      <c r="EN392" s="146"/>
      <c r="EP392" s="146"/>
      <c r="EQ392" s="146"/>
      <c r="ER392" s="146"/>
      <c r="ES392" s="146"/>
      <c r="ET392" s="146"/>
      <c r="EU392" s="146"/>
      <c r="EV392" s="1"/>
      <c r="EW392" s="1"/>
      <c r="EX392" s="1"/>
      <c r="EY392" s="1"/>
      <c r="EZ392" s="1"/>
      <c r="FA392" s="1"/>
      <c r="FB392" s="1"/>
      <c r="FC392" s="1"/>
    </row>
    <row r="393" spans="1:159" ht="20.100000000000001" customHeight="1" x14ac:dyDescent="0.25">
      <c r="EE393" s="146"/>
      <c r="EF393" s="146"/>
      <c r="EG393" s="146"/>
      <c r="EH393" s="146"/>
      <c r="EI393" s="146"/>
      <c r="EJ393" s="146"/>
      <c r="EK393" s="146"/>
      <c r="EL393" s="146"/>
      <c r="EM393" s="146"/>
      <c r="EN393" s="146"/>
      <c r="EP393" s="146"/>
      <c r="EQ393" s="146"/>
      <c r="ER393" s="146"/>
      <c r="ES393" s="146"/>
      <c r="ET393" s="146"/>
      <c r="EU393" s="146"/>
      <c r="EV393" s="1"/>
      <c r="EW393" s="1"/>
      <c r="EX393" s="1"/>
      <c r="EY393" s="1"/>
      <c r="EZ393" s="1"/>
      <c r="FA393" s="1"/>
      <c r="FB393" s="1"/>
      <c r="FC393" s="1"/>
    </row>
    <row r="394" spans="1:159" ht="20.100000000000001" customHeight="1" x14ac:dyDescent="0.25">
      <c r="EE394" s="146"/>
      <c r="EF394" s="146"/>
      <c r="EG394" s="146"/>
      <c r="EH394" s="146"/>
      <c r="EI394" s="146"/>
      <c r="EJ394" s="146"/>
      <c r="EK394" s="146"/>
      <c r="EL394" s="146"/>
      <c r="EM394" s="146"/>
      <c r="EN394" s="146"/>
      <c r="EP394" s="146"/>
      <c r="EQ394" s="146"/>
      <c r="ER394" s="146"/>
      <c r="ES394" s="146"/>
      <c r="ET394" s="146"/>
      <c r="EU394" s="146"/>
      <c r="EV394" s="1"/>
      <c r="EW394" s="1"/>
      <c r="EX394" s="1"/>
      <c r="EY394" s="1"/>
      <c r="EZ394" s="1"/>
      <c r="FA394" s="1"/>
      <c r="FB394" s="1"/>
      <c r="FC394" s="1"/>
    </row>
    <row r="399" spans="1:159" ht="20.100000000000001" customHeight="1" x14ac:dyDescent="0.25">
      <c r="A399" s="172" t="s">
        <v>395</v>
      </c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</row>
    <row r="400" spans="1:159" ht="20.100000000000001" customHeight="1" x14ac:dyDescent="0.25">
      <c r="A400" s="172" t="s">
        <v>380</v>
      </c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</row>
    <row r="401" spans="1:25" ht="20.100000000000001" customHeight="1" x14ac:dyDescent="0.25">
      <c r="A401" s="180" t="s">
        <v>381</v>
      </c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</row>
    <row r="403" spans="1:25" ht="20.100000000000001" customHeight="1" x14ac:dyDescent="0.25">
      <c r="K403" s="7"/>
    </row>
    <row r="404" spans="1:25" ht="20.100000000000001" customHeight="1" x14ac:dyDescent="0.25">
      <c r="A404" s="185" t="s">
        <v>141</v>
      </c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</row>
    <row r="405" spans="1:25" ht="20.100000000000001" customHeight="1" x14ac:dyDescent="0.25">
      <c r="K405" s="25"/>
    </row>
    <row r="406" spans="1:25" ht="20.100000000000001" customHeight="1" x14ac:dyDescent="0.25">
      <c r="A406" s="222" t="str">
        <f>IF(F105&lt;=0.05,Y413,Y414)</f>
        <v>O nível de significância do modelo atingiu 0,00%. Esse nível de significância é inferior ao valor máximo admitido para a rejeição da hipótese nula do molode; portanto, o modelo é aceito.</v>
      </c>
      <c r="B406" s="222"/>
      <c r="C406" s="222"/>
      <c r="D406" s="222"/>
      <c r="E406" s="222"/>
      <c r="F406" s="222"/>
      <c r="G406" s="222"/>
      <c r="H406" s="222"/>
      <c r="I406" s="222"/>
      <c r="J406" s="222"/>
      <c r="K406" s="222"/>
    </row>
    <row r="407" spans="1:25" ht="20.100000000000001" customHeight="1" x14ac:dyDescent="0.25">
      <c r="A407" s="222"/>
      <c r="B407" s="222"/>
      <c r="C407" s="222"/>
      <c r="D407" s="222"/>
      <c r="E407" s="222"/>
      <c r="F407" s="222"/>
      <c r="G407" s="222"/>
      <c r="H407" s="222"/>
      <c r="I407" s="222"/>
      <c r="J407" s="222"/>
      <c r="K407" s="222"/>
    </row>
    <row r="408" spans="1:25" ht="20.100000000000001" customHeight="1" x14ac:dyDescent="0.25">
      <c r="A408" s="172" t="s">
        <v>80</v>
      </c>
      <c r="B408" s="172"/>
      <c r="C408" s="172"/>
      <c r="D408" s="172"/>
      <c r="E408" s="172"/>
      <c r="F408" s="172"/>
      <c r="K408" s="25"/>
    </row>
    <row r="410" spans="1:25" ht="20.100000000000001" customHeight="1" x14ac:dyDescent="0.25">
      <c r="G410" s="177" t="s">
        <v>146</v>
      </c>
      <c r="H410" s="177"/>
      <c r="I410" s="16"/>
      <c r="J410" s="16"/>
      <c r="K410" s="92">
        <v>0.05</v>
      </c>
    </row>
    <row r="411" spans="1:25" ht="20.100000000000001" customHeight="1" x14ac:dyDescent="0.25">
      <c r="G411" s="177" t="s">
        <v>355</v>
      </c>
      <c r="H411" s="177"/>
      <c r="I411" s="16"/>
      <c r="J411" s="16"/>
      <c r="K411" s="92">
        <f>F105</f>
        <v>1.6941181894187246E-67</v>
      </c>
    </row>
    <row r="412" spans="1:25" ht="20.100000000000001" customHeight="1" x14ac:dyDescent="0.25">
      <c r="G412" s="172"/>
      <c r="H412" s="172"/>
      <c r="K412" s="88"/>
    </row>
    <row r="413" spans="1:25" ht="20.100000000000001" customHeight="1" x14ac:dyDescent="0.25">
      <c r="G413" s="16" t="s">
        <v>148</v>
      </c>
      <c r="H413" s="16"/>
      <c r="I413" s="16"/>
      <c r="J413" s="16"/>
      <c r="K413" s="98">
        <f>B94</f>
        <v>36</v>
      </c>
      <c r="Y413" s="146" t="str">
        <f>CONCATENATE("O nível de significância do modelo atingiu ",TEXT(F105,"0,00%"),".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414" spans="1:25" ht="20.100000000000001" customHeight="1" x14ac:dyDescent="0.25">
      <c r="G414" s="184" t="s">
        <v>99</v>
      </c>
      <c r="H414" s="184"/>
      <c r="I414" s="184"/>
      <c r="J414" s="184"/>
      <c r="K414" s="98">
        <f>B96</f>
        <v>9</v>
      </c>
      <c r="Y414" s="146" t="str">
        <f>CONCATENATE("O nível de significância do modelo atingiu ",TEXT(F105,"0,00%"),".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415" spans="1:25" ht="20.100000000000001" customHeight="1" x14ac:dyDescent="0.25">
      <c r="G415" s="16" t="s">
        <v>116</v>
      </c>
      <c r="H415" s="16"/>
      <c r="I415" s="16"/>
      <c r="J415" s="16"/>
      <c r="K415" s="98">
        <f>B97</f>
        <v>27</v>
      </c>
    </row>
    <row r="416" spans="1:25" ht="20.100000000000001" customHeight="1" x14ac:dyDescent="0.25">
      <c r="G416" s="16" t="s">
        <v>356</v>
      </c>
      <c r="H416" s="16"/>
      <c r="I416" s="16"/>
      <c r="J416" s="16"/>
      <c r="K416" s="89">
        <f>_xlfn.F.INV.RT(0.05,K414,K415)</f>
        <v>2.250131477202665</v>
      </c>
    </row>
    <row r="417" spans="1:11" ht="20.100000000000001" customHeight="1" x14ac:dyDescent="0.25">
      <c r="G417" s="16" t="s">
        <v>347</v>
      </c>
      <c r="H417" s="16"/>
      <c r="I417" s="16"/>
      <c r="J417" s="16"/>
      <c r="K417" s="91">
        <f>E105</f>
        <v>479752.66969192482</v>
      </c>
    </row>
    <row r="418" spans="1:11" ht="20.100000000000001" customHeight="1" x14ac:dyDescent="0.25">
      <c r="K418" s="88"/>
    </row>
    <row r="419" spans="1:11" ht="20.100000000000001" customHeight="1" x14ac:dyDescent="0.25">
      <c r="G419" s="16" t="s">
        <v>25</v>
      </c>
      <c r="H419" s="179" t="str">
        <f>IF(K417&gt;K416,"O ponto percentual atingido é maior do que o ponto crítico","O ponto percentual atingido é menor do que o ponto crítico")</f>
        <v>O ponto percentual atingido é maior do que o ponto crítico</v>
      </c>
      <c r="I419" s="179"/>
      <c r="J419" s="179"/>
      <c r="K419" s="179"/>
    </row>
    <row r="420" spans="1:11" ht="20.100000000000001" customHeight="1" x14ac:dyDescent="0.25">
      <c r="G420" s="17" t="s">
        <v>160</v>
      </c>
      <c r="H420" s="178" t="str">
        <f>IF(K417&gt;K416,"Rejeita-se a hipótese nula", "Não se pode rejeitar a hipótese nula")</f>
        <v>Rejeita-se a hipótese nula</v>
      </c>
      <c r="I420" s="178"/>
      <c r="J420" s="178"/>
      <c r="K420" s="178"/>
    </row>
    <row r="431" spans="1:11" ht="20.100000000000001" customHeight="1" x14ac:dyDescent="0.25">
      <c r="A431" s="185" t="s">
        <v>142</v>
      </c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</row>
    <row r="433" spans="1:10" ht="20.100000000000001" customHeight="1" x14ac:dyDescent="0.25">
      <c r="A433" s="172" t="s">
        <v>158</v>
      </c>
      <c r="B433" s="172"/>
      <c r="C433" s="172"/>
      <c r="G433" s="16" t="s">
        <v>149</v>
      </c>
      <c r="H433" s="30"/>
      <c r="I433" s="14"/>
      <c r="J433" s="14"/>
    </row>
    <row r="435" spans="1:10" ht="20.100000000000001" customHeight="1" x14ac:dyDescent="0.25">
      <c r="G435" s="1" t="s">
        <v>374</v>
      </c>
    </row>
    <row r="436" spans="1:10" ht="20.100000000000001" customHeight="1" x14ac:dyDescent="0.25">
      <c r="G436" s="1" t="s">
        <v>375</v>
      </c>
    </row>
    <row r="438" spans="1:10" ht="20.100000000000001" customHeight="1" x14ac:dyDescent="0.25">
      <c r="G438" s="16" t="s">
        <v>150</v>
      </c>
      <c r="H438" s="16" t="s">
        <v>152</v>
      </c>
    </row>
    <row r="439" spans="1:10" ht="20.100000000000001" customHeight="1" x14ac:dyDescent="0.25">
      <c r="G439" s="17" t="s">
        <v>151</v>
      </c>
      <c r="H439" s="17" t="s">
        <v>153</v>
      </c>
    </row>
    <row r="440" spans="1:10" ht="20.100000000000001" customHeight="1" x14ac:dyDescent="0.25">
      <c r="G440" s="17" t="s">
        <v>376</v>
      </c>
      <c r="H440" s="17" t="s">
        <v>154</v>
      </c>
    </row>
    <row r="452" spans="1:11" ht="20.100000000000001" customHeight="1" x14ac:dyDescent="0.25">
      <c r="A452" s="172" t="s">
        <v>146</v>
      </c>
      <c r="B452" s="172"/>
      <c r="C452" s="31">
        <v>0.3</v>
      </c>
    </row>
    <row r="453" spans="1:11" ht="20.100000000000001" customHeight="1" x14ac:dyDescent="0.25">
      <c r="A453" s="183" t="s">
        <v>148</v>
      </c>
      <c r="B453" s="183"/>
      <c r="C453" s="32">
        <f>B94</f>
        <v>36</v>
      </c>
    </row>
    <row r="454" spans="1:11" ht="20.100000000000001" customHeight="1" x14ac:dyDescent="0.25">
      <c r="A454" s="184" t="s">
        <v>99</v>
      </c>
      <c r="B454" s="184"/>
      <c r="C454" s="15">
        <f>B96</f>
        <v>9</v>
      </c>
    </row>
    <row r="455" spans="1:11" ht="20.100000000000001" customHeight="1" x14ac:dyDescent="0.25">
      <c r="A455" s="183" t="s">
        <v>116</v>
      </c>
      <c r="B455" s="183"/>
      <c r="C455" s="32">
        <f>B97</f>
        <v>27</v>
      </c>
    </row>
    <row r="456" spans="1:11" ht="20.100000000000001" customHeight="1" x14ac:dyDescent="0.25">
      <c r="A456" s="184" t="s">
        <v>159</v>
      </c>
      <c r="B456" s="184"/>
      <c r="C456" s="33">
        <f>_xlfn.T.INV.2T(C452,C455)</f>
        <v>1.0567269804196731</v>
      </c>
    </row>
    <row r="458" spans="1:11" ht="20.100000000000001" customHeight="1" x14ac:dyDescent="0.25">
      <c r="A458" s="176" t="s">
        <v>22</v>
      </c>
      <c r="B458" s="176" t="s">
        <v>74</v>
      </c>
      <c r="C458" s="176" t="s">
        <v>1</v>
      </c>
      <c r="D458" s="176" t="s">
        <v>159</v>
      </c>
      <c r="E458" s="176" t="s">
        <v>157</v>
      </c>
      <c r="F458" s="176" t="s">
        <v>147</v>
      </c>
      <c r="G458" s="176"/>
      <c r="H458" s="176" t="s">
        <v>160</v>
      </c>
      <c r="I458" s="176"/>
      <c r="J458" s="176"/>
      <c r="K458" s="176"/>
    </row>
    <row r="459" spans="1:11" ht="20.100000000000001" customHeight="1" x14ac:dyDescent="0.25">
      <c r="A459" s="182"/>
      <c r="B459" s="182"/>
      <c r="C459" s="182"/>
      <c r="D459" s="182"/>
      <c r="E459" s="182"/>
      <c r="F459" s="182"/>
      <c r="G459" s="182"/>
      <c r="H459" s="182"/>
      <c r="I459" s="182"/>
      <c r="J459" s="182"/>
      <c r="K459" s="182"/>
    </row>
    <row r="460" spans="1:11" ht="20.100000000000001" customHeight="1" x14ac:dyDescent="0.25">
      <c r="A460" s="1" t="str">
        <f>B10</f>
        <v>Área</v>
      </c>
      <c r="B460" s="88">
        <f t="shared" ref="B460:C467" si="66">C112</f>
        <v>-92.010307748838386</v>
      </c>
      <c r="C460" s="88">
        <f t="shared" si="66"/>
        <v>2.5787953871719611</v>
      </c>
      <c r="D460" s="110">
        <f t="shared" ref="D460:D467" si="67">$C$456</f>
        <v>1.0567269804196731</v>
      </c>
      <c r="E460" s="110">
        <f>ABS(E111)</f>
        <v>626.86855000584148</v>
      </c>
      <c r="F460" s="219" t="str">
        <f>IF(E460&gt;D460,"O ponto calculado é maior que o ponto crítico","O ponto calculado é menor que o ponto crítico")</f>
        <v>O ponto calculado é maior que o ponto crítico</v>
      </c>
      <c r="G460" s="219"/>
      <c r="H460" s="219" t="str">
        <f t="shared" ref="H460:H467" si="68">IF(E460&gt;D460,"Rejeita-se a hipótese nula","Não se pode rejeitar a hipótese nula")</f>
        <v>Rejeita-se a hipótese nula</v>
      </c>
      <c r="I460" s="219"/>
      <c r="J460" s="219"/>
      <c r="K460" s="219"/>
    </row>
    <row r="461" spans="1:11" ht="20.100000000000001" customHeight="1" x14ac:dyDescent="0.25">
      <c r="A461" s="34" t="str">
        <f>C10</f>
        <v>Distância a vias de escoamento da produção</v>
      </c>
      <c r="B461" s="111">
        <f t="shared" si="66"/>
        <v>-599.70202685965342</v>
      </c>
      <c r="C461" s="111">
        <f t="shared" si="66"/>
        <v>32.726455888125301</v>
      </c>
      <c r="D461" s="112">
        <f t="shared" si="67"/>
        <v>1.0567269804196731</v>
      </c>
      <c r="E461" s="112">
        <f t="shared" ref="E461:E467" si="69">ABS(E112)</f>
        <v>35.679568920643057</v>
      </c>
      <c r="F461" s="181" t="str">
        <f t="shared" ref="F461:F467" si="70">IF(E461&gt;D461,"O ponto calculado é maior que o ponto crítico","O ponto calculado é menor que o ponto crítico")</f>
        <v>O ponto calculado é maior que o ponto crítico</v>
      </c>
      <c r="G461" s="181"/>
      <c r="H461" s="181" t="str">
        <f t="shared" si="68"/>
        <v>Rejeita-se a hipótese nula</v>
      </c>
      <c r="I461" s="181"/>
      <c r="J461" s="181"/>
      <c r="K461" s="181"/>
    </row>
    <row r="462" spans="1:11" ht="20.100000000000001" customHeight="1" x14ac:dyDescent="0.25">
      <c r="A462" s="17" t="str">
        <f>D10</f>
        <v>Distância ao centro consumidor</v>
      </c>
      <c r="B462" s="89">
        <f t="shared" si="66"/>
        <v>-1665.2230875537907</v>
      </c>
      <c r="C462" s="89">
        <f t="shared" si="66"/>
        <v>74.198265975390797</v>
      </c>
      <c r="D462" s="93">
        <f t="shared" si="67"/>
        <v>1.0567269804196731</v>
      </c>
      <c r="E462" s="110">
        <f t="shared" si="69"/>
        <v>18.324685963849006</v>
      </c>
      <c r="F462" s="178" t="str">
        <f t="shared" si="70"/>
        <v>O ponto calculado é maior que o ponto crítico</v>
      </c>
      <c r="G462" s="178"/>
      <c r="H462" s="178" t="str">
        <f t="shared" si="68"/>
        <v>Rejeita-se a hipótese nula</v>
      </c>
      <c r="I462" s="178"/>
      <c r="J462" s="178"/>
      <c r="K462" s="178"/>
    </row>
    <row r="463" spans="1:11" ht="20.100000000000001" customHeight="1" x14ac:dyDescent="0.25">
      <c r="A463" s="34" t="str">
        <f>E10</f>
        <v>Topografia</v>
      </c>
      <c r="B463" s="111">
        <f t="shared" si="66"/>
        <v>65082.858778963098</v>
      </c>
      <c r="C463" s="111">
        <f t="shared" si="66"/>
        <v>124.15472098704312</v>
      </c>
      <c r="D463" s="112">
        <f t="shared" si="67"/>
        <v>1.0567269804196731</v>
      </c>
      <c r="E463" s="112">
        <f t="shared" si="69"/>
        <v>22.442884151849213</v>
      </c>
      <c r="F463" s="181" t="str">
        <f t="shared" si="70"/>
        <v>O ponto calculado é maior que o ponto crítico</v>
      </c>
      <c r="G463" s="181"/>
      <c r="H463" s="181" t="str">
        <f t="shared" si="68"/>
        <v>Rejeita-se a hipótese nula</v>
      </c>
      <c r="I463" s="181"/>
      <c r="J463" s="181"/>
      <c r="K463" s="181"/>
    </row>
    <row r="464" spans="1:11" ht="20.100000000000001" customHeight="1" x14ac:dyDescent="0.25">
      <c r="A464" s="17" t="str">
        <f>F10</f>
        <v>Tipo de solo</v>
      </c>
      <c r="B464" s="89">
        <f t="shared" si="66"/>
        <v>-406.67340097972192</v>
      </c>
      <c r="C464" s="89">
        <f t="shared" si="66"/>
        <v>86.762362097462898</v>
      </c>
      <c r="D464" s="93">
        <f t="shared" si="67"/>
        <v>1.0567269804196731</v>
      </c>
      <c r="E464" s="110">
        <f t="shared" si="69"/>
        <v>524.20768426321217</v>
      </c>
      <c r="F464" s="178" t="str">
        <f t="shared" si="70"/>
        <v>O ponto calculado é maior que o ponto crítico</v>
      </c>
      <c r="G464" s="178"/>
      <c r="H464" s="178" t="str">
        <f t="shared" si="68"/>
        <v>Rejeita-se a hipótese nula</v>
      </c>
      <c r="I464" s="178"/>
      <c r="J464" s="178"/>
      <c r="K464" s="178"/>
    </row>
    <row r="465" spans="1:11" ht="20.100000000000001" customHeight="1" x14ac:dyDescent="0.25">
      <c r="A465" s="34" t="str">
        <f>G10</f>
        <v>Quantidade de água</v>
      </c>
      <c r="B465" s="111">
        <f t="shared" si="66"/>
        <v>250042.67797437595</v>
      </c>
      <c r="C465" s="111">
        <f t="shared" si="66"/>
        <v>144.37790012768377</v>
      </c>
      <c r="D465" s="112">
        <f t="shared" si="67"/>
        <v>1.0567269804196731</v>
      </c>
      <c r="E465" s="112">
        <f t="shared" si="69"/>
        <v>4.6872098816638124</v>
      </c>
      <c r="F465" s="181" t="str">
        <f t="shared" si="70"/>
        <v>O ponto calculado é maior que o ponto crítico</v>
      </c>
      <c r="G465" s="181"/>
      <c r="H465" s="181" t="str">
        <f t="shared" si="68"/>
        <v>Rejeita-se a hipótese nula</v>
      </c>
      <c r="I465" s="181"/>
      <c r="J465" s="181"/>
      <c r="K465" s="181"/>
    </row>
    <row r="466" spans="1:11" ht="20.100000000000001" customHeight="1" x14ac:dyDescent="0.25">
      <c r="A466" s="17" t="str">
        <f>H10</f>
        <v>Localização</v>
      </c>
      <c r="B466" s="89">
        <f t="shared" si="66"/>
        <v>199999.49022545776</v>
      </c>
      <c r="C466" s="89">
        <f t="shared" si="66"/>
        <v>195.90262962180205</v>
      </c>
      <c r="D466" s="93">
        <f t="shared" si="67"/>
        <v>1.0567269804196731</v>
      </c>
      <c r="E466" s="110">
        <f t="shared" si="69"/>
        <v>1731.8625478916456</v>
      </c>
      <c r="F466" s="178" t="str">
        <f t="shared" ref="F466" si="71">IF(E466&gt;D466,"O ponto calculado é maior que o ponto crítico","O ponto calculado é menor que o ponto crítico")</f>
        <v>O ponto calculado é maior que o ponto crítico</v>
      </c>
      <c r="G466" s="178"/>
      <c r="H466" s="178" t="str">
        <f t="shared" ref="H466" si="72">IF(E466&gt;D466,"Rejeita-se a hipótese nula","Não se pode rejeitar a hipótese nula")</f>
        <v>Rejeita-se a hipótese nula</v>
      </c>
      <c r="I466" s="178"/>
      <c r="J466" s="178"/>
      <c r="K466" s="178"/>
    </row>
    <row r="467" spans="1:11" ht="20.100000000000001" customHeight="1" x14ac:dyDescent="0.25">
      <c r="A467" s="34" t="str">
        <f>I10</f>
        <v>Nível dos acessos à propriedade</v>
      </c>
      <c r="B467" s="111">
        <f t="shared" si="66"/>
        <v>-24891.643540021963</v>
      </c>
      <c r="C467" s="111">
        <f t="shared" si="66"/>
        <v>126.32809897524072</v>
      </c>
      <c r="D467" s="112">
        <f t="shared" si="67"/>
        <v>1.0567269804196731</v>
      </c>
      <c r="E467" s="112">
        <f t="shared" si="69"/>
        <v>1020.9127392090901</v>
      </c>
      <c r="F467" s="181" t="str">
        <f t="shared" si="70"/>
        <v>O ponto calculado é maior que o ponto crítico</v>
      </c>
      <c r="G467" s="181"/>
      <c r="H467" s="181" t="str">
        <f t="shared" si="68"/>
        <v>Rejeita-se a hipótese nula</v>
      </c>
      <c r="I467" s="181"/>
      <c r="J467" s="181"/>
      <c r="K467" s="181"/>
    </row>
    <row r="470" spans="1:11" ht="20.100000000000001" customHeight="1" x14ac:dyDescent="0.25">
      <c r="A470" s="185" t="s">
        <v>55</v>
      </c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</row>
    <row r="471" spans="1:11" ht="20.100000000000001" customHeight="1" x14ac:dyDescent="0.25">
      <c r="H471" s="13"/>
      <c r="I471" s="13"/>
      <c r="J471" s="13"/>
    </row>
    <row r="472" spans="1:11" ht="20.100000000000001" customHeight="1" x14ac:dyDescent="0.25">
      <c r="A472" s="180" t="s">
        <v>377</v>
      </c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</row>
    <row r="473" spans="1:11" ht="20.100000000000001" customHeight="1" x14ac:dyDescent="0.25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</row>
    <row r="474" spans="1:11" ht="20.100000000000001" customHeight="1" x14ac:dyDescent="0.25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</row>
    <row r="475" spans="1:11" ht="20.100000000000001" customHeight="1" x14ac:dyDescent="0.25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</row>
    <row r="476" spans="1:11" ht="20.100000000000001" customHeight="1" x14ac:dyDescent="0.25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</row>
    <row r="477" spans="1:11" ht="20.100000000000001" customHeight="1" x14ac:dyDescent="0.25">
      <c r="H477" s="4"/>
      <c r="I477" s="4"/>
      <c r="J477" s="4"/>
    </row>
    <row r="478" spans="1:11" ht="20.100000000000001" customHeight="1" x14ac:dyDescent="0.25">
      <c r="H478" s="4"/>
      <c r="I478" s="4"/>
      <c r="J478" s="4"/>
    </row>
    <row r="479" spans="1:11" ht="20.100000000000001" customHeight="1" x14ac:dyDescent="0.25">
      <c r="H479" s="4"/>
      <c r="I479" s="4"/>
      <c r="J479" s="4"/>
    </row>
    <row r="480" spans="1:11" ht="20.100000000000001" customHeight="1" x14ac:dyDescent="0.25">
      <c r="H480" s="4"/>
      <c r="I480" s="4"/>
      <c r="J480" s="4"/>
    </row>
    <row r="481" spans="8:11" ht="20.100000000000001" customHeight="1" x14ac:dyDescent="0.25">
      <c r="H481" s="4"/>
      <c r="I481" s="4"/>
      <c r="J481" s="4"/>
    </row>
    <row r="482" spans="8:11" ht="20.100000000000001" customHeight="1" x14ac:dyDescent="0.25">
      <c r="H482" s="4"/>
      <c r="I482" s="4"/>
      <c r="J482" s="4"/>
    </row>
    <row r="483" spans="8:11" ht="20.100000000000001" customHeight="1" x14ac:dyDescent="0.25">
      <c r="H483" s="4"/>
      <c r="I483" s="4"/>
      <c r="J483" s="4"/>
    </row>
    <row r="489" spans="8:11" ht="20.100000000000001" customHeight="1" x14ac:dyDescent="0.25">
      <c r="K489" s="7"/>
    </row>
    <row r="491" spans="8:11" ht="20.100000000000001" customHeight="1" x14ac:dyDescent="0.25">
      <c r="K491" s="21"/>
    </row>
    <row r="492" spans="8:11" ht="20.100000000000001" customHeight="1" x14ac:dyDescent="0.25">
      <c r="K492" s="21"/>
    </row>
    <row r="493" spans="8:11" ht="20.100000000000001" customHeight="1" x14ac:dyDescent="0.25">
      <c r="K493" s="21"/>
    </row>
    <row r="494" spans="8:11" ht="20.100000000000001" customHeight="1" x14ac:dyDescent="0.25">
      <c r="K494" s="21"/>
    </row>
    <row r="495" spans="8:11" ht="20.100000000000001" customHeight="1" x14ac:dyDescent="0.25">
      <c r="K495" s="21"/>
    </row>
    <row r="502" spans="1:11" ht="20.100000000000001" customHeight="1" x14ac:dyDescent="0.25">
      <c r="A502" s="172" t="s">
        <v>56</v>
      </c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</row>
    <row r="505" spans="1:11" ht="20.100000000000001" customHeight="1" x14ac:dyDescent="0.25">
      <c r="A505" s="185" t="s">
        <v>167</v>
      </c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</row>
    <row r="507" spans="1:11" ht="20.100000000000001" customHeight="1" x14ac:dyDescent="0.25">
      <c r="A507" s="180" t="s">
        <v>373</v>
      </c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</row>
    <row r="508" spans="1:11" ht="20.100000000000001" customHeight="1" x14ac:dyDescent="0.25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</row>
    <row r="524" spans="11:11" ht="20.100000000000001" customHeight="1" x14ac:dyDescent="0.25">
      <c r="K524" s="7"/>
    </row>
    <row r="526" spans="11:11" ht="20.100000000000001" customHeight="1" x14ac:dyDescent="0.25">
      <c r="K526" s="25"/>
    </row>
    <row r="527" spans="11:11" ht="20.100000000000001" customHeight="1" x14ac:dyDescent="0.25">
      <c r="K527" s="25"/>
    </row>
    <row r="530" spans="1:11" ht="20.100000000000001" customHeight="1" x14ac:dyDescent="0.25">
      <c r="A530" s="172" t="s">
        <v>181</v>
      </c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</row>
    <row r="533" spans="1:11" ht="20.100000000000001" customHeight="1" x14ac:dyDescent="0.25">
      <c r="A533" s="185" t="s">
        <v>143</v>
      </c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</row>
    <row r="535" spans="1:11" ht="20.100000000000001" customHeight="1" x14ac:dyDescent="0.25">
      <c r="A535" s="180" t="s">
        <v>138</v>
      </c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</row>
    <row r="536" spans="1:11" ht="20.100000000000001" customHeight="1" x14ac:dyDescent="0.25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</row>
    <row r="537" spans="1:11" ht="20.100000000000001" customHeight="1" x14ac:dyDescent="0.25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</row>
    <row r="538" spans="1:11" ht="20.100000000000001" customHeight="1" x14ac:dyDescent="0.25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</row>
    <row r="552" spans="1:11" ht="20.100000000000001" customHeight="1" x14ac:dyDescent="0.25">
      <c r="K552" s="7"/>
    </row>
    <row r="554" spans="1:11" ht="20.100000000000001" customHeight="1" x14ac:dyDescent="0.25">
      <c r="K554" s="25"/>
    </row>
    <row r="559" spans="1:11" ht="20.100000000000001" customHeight="1" x14ac:dyDescent="0.25">
      <c r="A559" s="228" t="s">
        <v>168</v>
      </c>
      <c r="B559" s="228"/>
      <c r="C559" s="228"/>
      <c r="D559" s="228"/>
      <c r="E559" s="228"/>
      <c r="F559" s="228"/>
      <c r="G559" s="228"/>
      <c r="H559" s="228"/>
      <c r="I559" s="228"/>
      <c r="J559" s="228"/>
      <c r="K559" s="228"/>
    </row>
    <row r="560" spans="1:11" ht="20.100000000000001" customHeight="1" x14ac:dyDescent="0.25">
      <c r="A560" s="228"/>
      <c r="B560" s="228"/>
      <c r="C560" s="228"/>
      <c r="D560" s="228"/>
      <c r="E560" s="228"/>
      <c r="F560" s="228"/>
      <c r="G560" s="228"/>
      <c r="H560" s="228"/>
      <c r="I560" s="228"/>
      <c r="J560" s="228"/>
      <c r="K560" s="228"/>
    </row>
    <row r="561" spans="1:159" ht="20.100000000000001" customHeight="1" x14ac:dyDescent="0.25">
      <c r="A561" s="228"/>
      <c r="B561" s="228"/>
      <c r="C561" s="228"/>
      <c r="D561" s="228"/>
      <c r="E561" s="228"/>
      <c r="F561" s="228"/>
      <c r="G561" s="228"/>
      <c r="H561" s="228"/>
      <c r="I561" s="228"/>
      <c r="J561" s="228"/>
      <c r="K561" s="228"/>
    </row>
    <row r="564" spans="1:159" ht="20.100000000000001" customHeight="1" x14ac:dyDescent="0.25">
      <c r="A564" s="185" t="s">
        <v>15</v>
      </c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</row>
    <row r="566" spans="1:159" ht="20.100000000000001" customHeight="1" x14ac:dyDescent="0.25">
      <c r="A566" s="172" t="s">
        <v>107</v>
      </c>
      <c r="B566" s="172"/>
      <c r="C566" s="172"/>
      <c r="D566" s="172"/>
      <c r="E566" s="172"/>
      <c r="F566" s="172"/>
      <c r="G566" s="172"/>
      <c r="H566" s="172"/>
      <c r="I566" s="172"/>
      <c r="J566" s="172"/>
      <c r="K566" s="172"/>
    </row>
    <row r="567" spans="1:159" ht="20.100000000000001" customHeight="1" x14ac:dyDescent="0.25">
      <c r="A567" s="172" t="s">
        <v>16</v>
      </c>
      <c r="B567" s="172"/>
      <c r="C567" s="172"/>
      <c r="D567" s="172"/>
      <c r="E567" s="172"/>
      <c r="F567" s="172"/>
      <c r="G567" s="172"/>
      <c r="H567" s="172"/>
      <c r="I567" s="172"/>
      <c r="J567" s="172"/>
      <c r="K567" s="172"/>
    </row>
    <row r="568" spans="1:159" ht="20.100000000000001" customHeight="1" x14ac:dyDescent="0.25">
      <c r="A568" s="172" t="s">
        <v>18</v>
      </c>
      <c r="B568" s="172"/>
      <c r="C568" s="172"/>
      <c r="D568" s="172"/>
      <c r="E568" s="172"/>
      <c r="F568" s="172"/>
      <c r="G568" s="172"/>
      <c r="H568" s="172"/>
      <c r="I568" s="172"/>
      <c r="J568" s="172"/>
      <c r="K568" s="172"/>
    </row>
    <row r="570" spans="1:159" s="2" customFormat="1" ht="39.950000000000003" customHeight="1" x14ac:dyDescent="0.25">
      <c r="C570" s="128" t="str">
        <f t="shared" ref="C570:J570" si="73">B10</f>
        <v>Área</v>
      </c>
      <c r="D570" s="128" t="str">
        <f t="shared" si="73"/>
        <v>Distância a vias de escoamento da produção</v>
      </c>
      <c r="E570" s="128" t="str">
        <f t="shared" si="73"/>
        <v>Distância ao centro consumidor</v>
      </c>
      <c r="F570" s="128" t="str">
        <f t="shared" si="73"/>
        <v>Topografia</v>
      </c>
      <c r="G570" s="128" t="str">
        <f t="shared" si="73"/>
        <v>Tipo de solo</v>
      </c>
      <c r="H570" s="128" t="str">
        <f t="shared" si="73"/>
        <v>Quantidade de água</v>
      </c>
      <c r="I570" s="128" t="str">
        <f t="shared" si="73"/>
        <v>Localização</v>
      </c>
      <c r="J570" s="128" t="str">
        <f t="shared" si="73"/>
        <v>Nível dos acessos à propriedade</v>
      </c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7"/>
      <c r="BL570" s="147"/>
      <c r="BM570" s="147"/>
      <c r="BN570" s="147"/>
      <c r="BO570" s="147"/>
      <c r="BP570" s="147"/>
      <c r="BQ570" s="147"/>
      <c r="BR570" s="147"/>
      <c r="BS570" s="147"/>
      <c r="BT570" s="147"/>
      <c r="BU570" s="147"/>
      <c r="BV570" s="147"/>
      <c r="BW570" s="147"/>
      <c r="BX570" s="147"/>
      <c r="BY570" s="147"/>
      <c r="BZ570" s="147"/>
      <c r="CA570" s="147"/>
      <c r="CB570" s="147"/>
      <c r="CC570" s="147"/>
      <c r="CD570" s="147"/>
      <c r="CE570" s="147"/>
      <c r="CF570" s="147"/>
      <c r="CG570" s="147"/>
      <c r="CH570" s="147"/>
      <c r="CI570" s="147"/>
      <c r="CJ570" s="147"/>
      <c r="CK570" s="147"/>
      <c r="CL570" s="147"/>
      <c r="CM570" s="147"/>
      <c r="CN570" s="147"/>
      <c r="CO570" s="147"/>
      <c r="CP570" s="147"/>
      <c r="CQ570" s="147"/>
      <c r="CR570" s="147"/>
      <c r="CS570" s="147"/>
      <c r="CT570" s="147"/>
      <c r="CU570" s="147"/>
      <c r="CV570" s="147"/>
      <c r="CW570" s="147"/>
      <c r="CX570" s="147"/>
      <c r="CY570" s="147"/>
      <c r="CZ570" s="147"/>
      <c r="DA570" s="147"/>
      <c r="DB570" s="147"/>
      <c r="DC570" s="147"/>
      <c r="DD570" s="147"/>
      <c r="DE570" s="147"/>
      <c r="DF570" s="147"/>
      <c r="DG570" s="147"/>
      <c r="DH570" s="147"/>
      <c r="DI570" s="147"/>
      <c r="DJ570" s="147"/>
      <c r="DK570" s="147"/>
      <c r="DL570" s="147"/>
      <c r="DM570" s="147"/>
      <c r="DN570" s="147"/>
      <c r="DO570" s="147"/>
      <c r="DP570" s="147"/>
      <c r="DQ570" s="147"/>
      <c r="DR570" s="147"/>
      <c r="DS570" s="147"/>
      <c r="DT570" s="147"/>
      <c r="DU570" s="147"/>
      <c r="DV570" s="147"/>
      <c r="DW570" s="147"/>
      <c r="DX570" s="147"/>
      <c r="DY570" s="147"/>
      <c r="DZ570" s="147"/>
      <c r="EA570" s="147"/>
      <c r="EB570" s="147"/>
      <c r="EC570" s="147"/>
      <c r="ED570" s="147"/>
      <c r="EE570" s="157"/>
      <c r="EF570" s="158"/>
      <c r="EG570" s="157"/>
      <c r="EH570" s="159"/>
      <c r="EI570" s="159"/>
      <c r="EJ570" s="159"/>
      <c r="EK570" s="159"/>
      <c r="EL570" s="159"/>
      <c r="EM570" s="159"/>
      <c r="EN570" s="159"/>
      <c r="EO570" s="147"/>
      <c r="EP570" s="158"/>
      <c r="EQ570" s="157"/>
      <c r="ER570" s="157"/>
      <c r="ES570" s="157"/>
      <c r="ET570" s="157"/>
      <c r="EU570" s="157"/>
      <c r="EV570" s="142"/>
      <c r="EW570" s="143"/>
      <c r="EX570" s="143"/>
      <c r="EY570" s="143"/>
      <c r="EZ570" s="143"/>
      <c r="FA570" s="143"/>
      <c r="FB570" s="143"/>
      <c r="FC570" s="143"/>
    </row>
    <row r="571" spans="1:159" ht="20.100000000000001" customHeight="1" x14ac:dyDescent="0.25">
      <c r="C571" s="89">
        <f t="shared" ref="C571:J580" si="74">B12</f>
        <v>110</v>
      </c>
      <c r="D571" s="89">
        <f t="shared" si="74"/>
        <v>3</v>
      </c>
      <c r="E571" s="89">
        <f t="shared" si="74"/>
        <v>2</v>
      </c>
      <c r="F571" s="90">
        <f t="shared" si="74"/>
        <v>0</v>
      </c>
      <c r="G571" s="90">
        <f t="shared" si="74"/>
        <v>2</v>
      </c>
      <c r="H571" s="90">
        <f t="shared" si="74"/>
        <v>0</v>
      </c>
      <c r="I571" s="90">
        <f t="shared" si="74"/>
        <v>0</v>
      </c>
      <c r="J571" s="90">
        <f t="shared" si="74"/>
        <v>1</v>
      </c>
    </row>
    <row r="572" spans="1:159" ht="20.100000000000001" customHeight="1" x14ac:dyDescent="0.25">
      <c r="C572" s="89">
        <f t="shared" si="74"/>
        <v>110</v>
      </c>
      <c r="D572" s="89">
        <f t="shared" si="74"/>
        <v>4</v>
      </c>
      <c r="E572" s="89">
        <f t="shared" si="74"/>
        <v>3</v>
      </c>
      <c r="F572" s="90">
        <f t="shared" si="74"/>
        <v>0</v>
      </c>
      <c r="G572" s="90">
        <f t="shared" si="74"/>
        <v>1</v>
      </c>
      <c r="H572" s="90">
        <f t="shared" si="74"/>
        <v>0</v>
      </c>
      <c r="I572" s="90">
        <f t="shared" si="74"/>
        <v>0</v>
      </c>
      <c r="J572" s="90">
        <f t="shared" si="74"/>
        <v>1</v>
      </c>
    </row>
    <row r="573" spans="1:159" ht="20.100000000000001" customHeight="1" x14ac:dyDescent="0.25">
      <c r="C573" s="89">
        <f t="shared" si="74"/>
        <v>105</v>
      </c>
      <c r="D573" s="89">
        <f t="shared" si="74"/>
        <v>3</v>
      </c>
      <c r="E573" s="89">
        <f t="shared" si="74"/>
        <v>3</v>
      </c>
      <c r="F573" s="90">
        <f t="shared" si="74"/>
        <v>0</v>
      </c>
      <c r="G573" s="90">
        <f t="shared" si="74"/>
        <v>1</v>
      </c>
      <c r="H573" s="90">
        <f t="shared" si="74"/>
        <v>0</v>
      </c>
      <c r="I573" s="90">
        <f t="shared" si="74"/>
        <v>0</v>
      </c>
      <c r="J573" s="90">
        <f t="shared" si="74"/>
        <v>1</v>
      </c>
    </row>
    <row r="574" spans="1:159" ht="20.100000000000001" customHeight="1" x14ac:dyDescent="0.25">
      <c r="C574" s="89">
        <f t="shared" si="74"/>
        <v>110</v>
      </c>
      <c r="D574" s="89">
        <f t="shared" si="74"/>
        <v>3</v>
      </c>
      <c r="E574" s="89">
        <f t="shared" si="74"/>
        <v>3</v>
      </c>
      <c r="F574" s="90">
        <f t="shared" si="74"/>
        <v>1</v>
      </c>
      <c r="G574" s="90">
        <f t="shared" si="74"/>
        <v>2</v>
      </c>
      <c r="H574" s="90">
        <f t="shared" si="74"/>
        <v>0</v>
      </c>
      <c r="I574" s="90">
        <f t="shared" si="74"/>
        <v>0</v>
      </c>
      <c r="J574" s="90">
        <f t="shared" si="74"/>
        <v>2</v>
      </c>
    </row>
    <row r="575" spans="1:159" ht="20.100000000000001" customHeight="1" x14ac:dyDescent="0.25">
      <c r="C575" s="89">
        <f t="shared" si="74"/>
        <v>108.9</v>
      </c>
      <c r="D575" s="89">
        <f t="shared" si="74"/>
        <v>3</v>
      </c>
      <c r="E575" s="89">
        <f t="shared" si="74"/>
        <v>1</v>
      </c>
      <c r="F575" s="90">
        <f t="shared" si="74"/>
        <v>1</v>
      </c>
      <c r="G575" s="90">
        <f t="shared" si="74"/>
        <v>1</v>
      </c>
      <c r="H575" s="90">
        <f t="shared" si="74"/>
        <v>0</v>
      </c>
      <c r="I575" s="90">
        <f t="shared" si="74"/>
        <v>0</v>
      </c>
      <c r="J575" s="90">
        <f t="shared" si="74"/>
        <v>2</v>
      </c>
    </row>
    <row r="576" spans="1:159" ht="20.100000000000001" customHeight="1" x14ac:dyDescent="0.25">
      <c r="C576" s="89">
        <f t="shared" si="74"/>
        <v>113</v>
      </c>
      <c r="D576" s="89">
        <f t="shared" si="74"/>
        <v>2</v>
      </c>
      <c r="E576" s="89">
        <f t="shared" si="74"/>
        <v>1</v>
      </c>
      <c r="F576" s="90">
        <f t="shared" si="74"/>
        <v>1</v>
      </c>
      <c r="G576" s="90">
        <f t="shared" si="74"/>
        <v>1</v>
      </c>
      <c r="H576" s="90">
        <f t="shared" si="74"/>
        <v>0</v>
      </c>
      <c r="I576" s="90">
        <f t="shared" si="74"/>
        <v>0</v>
      </c>
      <c r="J576" s="90">
        <f t="shared" si="74"/>
        <v>2</v>
      </c>
    </row>
    <row r="577" spans="3:10" ht="20.100000000000001" customHeight="1" x14ac:dyDescent="0.25">
      <c r="C577" s="89">
        <f t="shared" si="74"/>
        <v>94</v>
      </c>
      <c r="D577" s="89">
        <f t="shared" si="74"/>
        <v>3</v>
      </c>
      <c r="E577" s="89">
        <f t="shared" si="74"/>
        <v>2</v>
      </c>
      <c r="F577" s="90">
        <f t="shared" si="74"/>
        <v>1</v>
      </c>
      <c r="G577" s="90">
        <f t="shared" si="74"/>
        <v>1</v>
      </c>
      <c r="H577" s="90">
        <f t="shared" si="74"/>
        <v>0</v>
      </c>
      <c r="I577" s="90">
        <f t="shared" si="74"/>
        <v>0</v>
      </c>
      <c r="J577" s="90">
        <f t="shared" si="74"/>
        <v>2</v>
      </c>
    </row>
    <row r="578" spans="3:10" ht="20.100000000000001" customHeight="1" x14ac:dyDescent="0.25">
      <c r="C578" s="89">
        <f t="shared" si="74"/>
        <v>84</v>
      </c>
      <c r="D578" s="89">
        <f t="shared" si="74"/>
        <v>3</v>
      </c>
      <c r="E578" s="89">
        <f t="shared" si="74"/>
        <v>2</v>
      </c>
      <c r="F578" s="90">
        <f t="shared" si="74"/>
        <v>1</v>
      </c>
      <c r="G578" s="90">
        <f t="shared" si="74"/>
        <v>1</v>
      </c>
      <c r="H578" s="90">
        <f t="shared" si="74"/>
        <v>0</v>
      </c>
      <c r="I578" s="90">
        <f t="shared" si="74"/>
        <v>0</v>
      </c>
      <c r="J578" s="90">
        <f t="shared" si="74"/>
        <v>2</v>
      </c>
    </row>
    <row r="579" spans="3:10" ht="20.100000000000001" customHeight="1" x14ac:dyDescent="0.25">
      <c r="C579" s="89">
        <f t="shared" si="74"/>
        <v>84</v>
      </c>
      <c r="D579" s="89">
        <f t="shared" si="74"/>
        <v>3</v>
      </c>
      <c r="E579" s="89">
        <f t="shared" si="74"/>
        <v>1</v>
      </c>
      <c r="F579" s="90">
        <f t="shared" si="74"/>
        <v>1</v>
      </c>
      <c r="G579" s="90">
        <f t="shared" si="74"/>
        <v>1</v>
      </c>
      <c r="H579" s="90">
        <f t="shared" si="74"/>
        <v>0</v>
      </c>
      <c r="I579" s="90">
        <f t="shared" si="74"/>
        <v>0</v>
      </c>
      <c r="J579" s="90">
        <f t="shared" si="74"/>
        <v>2</v>
      </c>
    </row>
    <row r="580" spans="3:10" ht="20.100000000000001" customHeight="1" x14ac:dyDescent="0.25">
      <c r="C580" s="89">
        <f t="shared" si="74"/>
        <v>84</v>
      </c>
      <c r="D580" s="89">
        <f t="shared" si="74"/>
        <v>3</v>
      </c>
      <c r="E580" s="89">
        <f t="shared" si="74"/>
        <v>3</v>
      </c>
      <c r="F580" s="90">
        <f t="shared" si="74"/>
        <v>1</v>
      </c>
      <c r="G580" s="90">
        <f t="shared" si="74"/>
        <v>2</v>
      </c>
      <c r="H580" s="90">
        <f t="shared" si="74"/>
        <v>0</v>
      </c>
      <c r="I580" s="90">
        <f t="shared" si="74"/>
        <v>0</v>
      </c>
      <c r="J580" s="90">
        <f t="shared" si="74"/>
        <v>1</v>
      </c>
    </row>
    <row r="581" spans="3:10" ht="20.100000000000001" customHeight="1" x14ac:dyDescent="0.25">
      <c r="C581" s="89">
        <f t="shared" ref="C581:J590" si="75">B22</f>
        <v>115</v>
      </c>
      <c r="D581" s="89">
        <f t="shared" si="75"/>
        <v>3</v>
      </c>
      <c r="E581" s="89">
        <f t="shared" si="75"/>
        <v>1</v>
      </c>
      <c r="F581" s="90">
        <f t="shared" si="75"/>
        <v>1</v>
      </c>
      <c r="G581" s="90">
        <f t="shared" si="75"/>
        <v>1</v>
      </c>
      <c r="H581" s="90">
        <f t="shared" si="75"/>
        <v>0</v>
      </c>
      <c r="I581" s="90">
        <f t="shared" si="75"/>
        <v>0</v>
      </c>
      <c r="J581" s="90">
        <f t="shared" si="75"/>
        <v>1</v>
      </c>
    </row>
    <row r="582" spans="3:10" ht="20.100000000000001" customHeight="1" x14ac:dyDescent="0.25">
      <c r="C582" s="89">
        <f t="shared" si="75"/>
        <v>94</v>
      </c>
      <c r="D582" s="89">
        <f t="shared" si="75"/>
        <v>2</v>
      </c>
      <c r="E582" s="89">
        <f t="shared" si="75"/>
        <v>1</v>
      </c>
      <c r="F582" s="90">
        <f t="shared" si="75"/>
        <v>1</v>
      </c>
      <c r="G582" s="90">
        <f t="shared" si="75"/>
        <v>2</v>
      </c>
      <c r="H582" s="90">
        <f t="shared" si="75"/>
        <v>0</v>
      </c>
      <c r="I582" s="90">
        <f t="shared" si="75"/>
        <v>0</v>
      </c>
      <c r="J582" s="90">
        <f t="shared" si="75"/>
        <v>1</v>
      </c>
    </row>
    <row r="583" spans="3:10" ht="20.100000000000001" customHeight="1" x14ac:dyDescent="0.25">
      <c r="C583" s="89">
        <f t="shared" si="75"/>
        <v>155</v>
      </c>
      <c r="D583" s="89">
        <f t="shared" si="75"/>
        <v>4</v>
      </c>
      <c r="E583" s="89">
        <f t="shared" si="75"/>
        <v>3</v>
      </c>
      <c r="F583" s="90">
        <f t="shared" si="75"/>
        <v>0</v>
      </c>
      <c r="G583" s="90">
        <f t="shared" si="75"/>
        <v>3</v>
      </c>
      <c r="H583" s="90">
        <f t="shared" si="75"/>
        <v>0</v>
      </c>
      <c r="I583" s="90">
        <f t="shared" si="75"/>
        <v>1</v>
      </c>
      <c r="J583" s="90">
        <f t="shared" si="75"/>
        <v>2</v>
      </c>
    </row>
    <row r="584" spans="3:10" ht="20.100000000000001" customHeight="1" x14ac:dyDescent="0.25">
      <c r="C584" s="89">
        <f t="shared" si="75"/>
        <v>150</v>
      </c>
      <c r="D584" s="89">
        <f t="shared" si="75"/>
        <v>5.3</v>
      </c>
      <c r="E584" s="89">
        <f t="shared" si="75"/>
        <v>3</v>
      </c>
      <c r="F584" s="90">
        <f t="shared" si="75"/>
        <v>0</v>
      </c>
      <c r="G584" s="90">
        <f t="shared" si="75"/>
        <v>2</v>
      </c>
      <c r="H584" s="90">
        <f t="shared" si="75"/>
        <v>0</v>
      </c>
      <c r="I584" s="90">
        <f t="shared" si="75"/>
        <v>1</v>
      </c>
      <c r="J584" s="90">
        <f t="shared" si="75"/>
        <v>1</v>
      </c>
    </row>
    <row r="585" spans="3:10" ht="20.100000000000001" customHeight="1" x14ac:dyDescent="0.25">
      <c r="C585" s="89">
        <f t="shared" si="75"/>
        <v>155</v>
      </c>
      <c r="D585" s="89">
        <f t="shared" si="75"/>
        <v>12</v>
      </c>
      <c r="E585" s="89">
        <f t="shared" si="75"/>
        <v>2</v>
      </c>
      <c r="F585" s="90">
        <f t="shared" si="75"/>
        <v>0</v>
      </c>
      <c r="G585" s="90">
        <f t="shared" si="75"/>
        <v>2</v>
      </c>
      <c r="H585" s="90">
        <f t="shared" si="75"/>
        <v>0</v>
      </c>
      <c r="I585" s="90">
        <f t="shared" si="75"/>
        <v>1</v>
      </c>
      <c r="J585" s="90">
        <f t="shared" si="75"/>
        <v>1</v>
      </c>
    </row>
    <row r="586" spans="3:10" ht="20.100000000000001" customHeight="1" x14ac:dyDescent="0.25">
      <c r="C586" s="89">
        <f t="shared" si="75"/>
        <v>121</v>
      </c>
      <c r="D586" s="89">
        <f t="shared" si="75"/>
        <v>3</v>
      </c>
      <c r="E586" s="89">
        <f t="shared" si="75"/>
        <v>2</v>
      </c>
      <c r="F586" s="90">
        <f t="shared" si="75"/>
        <v>0</v>
      </c>
      <c r="G586" s="90">
        <f t="shared" si="75"/>
        <v>3</v>
      </c>
      <c r="H586" s="90">
        <f t="shared" si="75"/>
        <v>1</v>
      </c>
      <c r="I586" s="90">
        <f t="shared" si="75"/>
        <v>0</v>
      </c>
      <c r="J586" s="90">
        <f t="shared" si="75"/>
        <v>2</v>
      </c>
    </row>
    <row r="587" spans="3:10" ht="20.100000000000001" customHeight="1" x14ac:dyDescent="0.25">
      <c r="C587" s="89">
        <f t="shared" si="75"/>
        <v>105</v>
      </c>
      <c r="D587" s="89">
        <f t="shared" si="75"/>
        <v>2</v>
      </c>
      <c r="E587" s="89">
        <f t="shared" si="75"/>
        <v>2</v>
      </c>
      <c r="F587" s="90">
        <f t="shared" si="75"/>
        <v>0</v>
      </c>
      <c r="G587" s="90">
        <f t="shared" si="75"/>
        <v>3</v>
      </c>
      <c r="H587" s="90">
        <f t="shared" si="75"/>
        <v>1</v>
      </c>
      <c r="I587" s="90">
        <f t="shared" si="75"/>
        <v>0</v>
      </c>
      <c r="J587" s="90">
        <f t="shared" si="75"/>
        <v>2</v>
      </c>
    </row>
    <row r="588" spans="3:10" ht="20.100000000000001" customHeight="1" x14ac:dyDescent="0.25">
      <c r="C588" s="89">
        <f t="shared" si="75"/>
        <v>94</v>
      </c>
      <c r="D588" s="89">
        <f t="shared" si="75"/>
        <v>3</v>
      </c>
      <c r="E588" s="89">
        <f t="shared" si="75"/>
        <v>2</v>
      </c>
      <c r="F588" s="90">
        <f t="shared" si="75"/>
        <v>0</v>
      </c>
      <c r="G588" s="90">
        <f t="shared" si="75"/>
        <v>2</v>
      </c>
      <c r="H588" s="90">
        <f t="shared" si="75"/>
        <v>1</v>
      </c>
      <c r="I588" s="90">
        <f t="shared" si="75"/>
        <v>0</v>
      </c>
      <c r="J588" s="90">
        <f t="shared" si="75"/>
        <v>2</v>
      </c>
    </row>
    <row r="589" spans="3:10" ht="20.100000000000001" customHeight="1" x14ac:dyDescent="0.25">
      <c r="C589" s="89">
        <f t="shared" si="75"/>
        <v>94</v>
      </c>
      <c r="D589" s="89">
        <f t="shared" si="75"/>
        <v>3</v>
      </c>
      <c r="E589" s="89">
        <f t="shared" si="75"/>
        <v>2</v>
      </c>
      <c r="F589" s="90">
        <f t="shared" si="75"/>
        <v>0</v>
      </c>
      <c r="G589" s="90">
        <f t="shared" si="75"/>
        <v>1</v>
      </c>
      <c r="H589" s="90">
        <f t="shared" si="75"/>
        <v>1</v>
      </c>
      <c r="I589" s="90">
        <f t="shared" si="75"/>
        <v>0</v>
      </c>
      <c r="J589" s="90">
        <f t="shared" si="75"/>
        <v>2</v>
      </c>
    </row>
    <row r="590" spans="3:10" ht="20.100000000000001" customHeight="1" x14ac:dyDescent="0.25">
      <c r="C590" s="89">
        <f t="shared" si="75"/>
        <v>121</v>
      </c>
      <c r="D590" s="89">
        <f t="shared" si="75"/>
        <v>5</v>
      </c>
      <c r="E590" s="89">
        <f t="shared" si="75"/>
        <v>3</v>
      </c>
      <c r="F590" s="90">
        <f t="shared" si="75"/>
        <v>1</v>
      </c>
      <c r="G590" s="90">
        <f t="shared" si="75"/>
        <v>3</v>
      </c>
      <c r="H590" s="90">
        <f t="shared" si="75"/>
        <v>0</v>
      </c>
      <c r="I590" s="90">
        <f t="shared" si="75"/>
        <v>1</v>
      </c>
      <c r="J590" s="90">
        <f t="shared" si="75"/>
        <v>2</v>
      </c>
    </row>
    <row r="591" spans="3:10" ht="20.100000000000001" customHeight="1" x14ac:dyDescent="0.25">
      <c r="C591" s="89">
        <f t="shared" ref="C591:J600" si="76">B32</f>
        <v>81</v>
      </c>
      <c r="D591" s="89">
        <f t="shared" si="76"/>
        <v>3</v>
      </c>
      <c r="E591" s="89">
        <f t="shared" si="76"/>
        <v>2</v>
      </c>
      <c r="F591" s="90">
        <f t="shared" si="76"/>
        <v>1</v>
      </c>
      <c r="G591" s="90">
        <f t="shared" si="76"/>
        <v>2</v>
      </c>
      <c r="H591" s="90">
        <f t="shared" si="76"/>
        <v>0</v>
      </c>
      <c r="I591" s="90">
        <f t="shared" si="76"/>
        <v>1</v>
      </c>
      <c r="J591" s="90">
        <f t="shared" si="76"/>
        <v>2</v>
      </c>
    </row>
    <row r="592" spans="3:10" ht="20.100000000000001" customHeight="1" x14ac:dyDescent="0.25">
      <c r="C592" s="89">
        <f t="shared" si="76"/>
        <v>153</v>
      </c>
      <c r="D592" s="89">
        <f t="shared" si="76"/>
        <v>9</v>
      </c>
      <c r="E592" s="89">
        <f t="shared" si="76"/>
        <v>1</v>
      </c>
      <c r="F592" s="90">
        <f t="shared" si="76"/>
        <v>0</v>
      </c>
      <c r="G592" s="90">
        <f t="shared" si="76"/>
        <v>2</v>
      </c>
      <c r="H592" s="90">
        <f t="shared" si="76"/>
        <v>1</v>
      </c>
      <c r="I592" s="90">
        <f t="shared" si="76"/>
        <v>0</v>
      </c>
      <c r="J592" s="90">
        <f t="shared" si="76"/>
        <v>1</v>
      </c>
    </row>
    <row r="593" spans="1:10" ht="20.100000000000001" customHeight="1" x14ac:dyDescent="0.25">
      <c r="C593" s="89">
        <f t="shared" si="76"/>
        <v>153</v>
      </c>
      <c r="D593" s="89">
        <f t="shared" si="76"/>
        <v>4</v>
      </c>
      <c r="E593" s="89">
        <f t="shared" si="76"/>
        <v>4</v>
      </c>
      <c r="F593" s="90">
        <f t="shared" si="76"/>
        <v>0</v>
      </c>
      <c r="G593" s="90">
        <f t="shared" si="76"/>
        <v>1</v>
      </c>
      <c r="H593" s="90">
        <f t="shared" si="76"/>
        <v>1</v>
      </c>
      <c r="I593" s="90">
        <f t="shared" si="76"/>
        <v>0</v>
      </c>
      <c r="J593" s="90">
        <f t="shared" si="76"/>
        <v>1</v>
      </c>
    </row>
    <row r="594" spans="1:10" ht="20.100000000000001" customHeight="1" x14ac:dyDescent="0.25">
      <c r="C594" s="89">
        <f t="shared" si="76"/>
        <v>155</v>
      </c>
      <c r="D594" s="89">
        <f t="shared" si="76"/>
        <v>3</v>
      </c>
      <c r="E594" s="89">
        <f t="shared" si="76"/>
        <v>3</v>
      </c>
      <c r="F594" s="90">
        <f t="shared" si="76"/>
        <v>0</v>
      </c>
      <c r="G594" s="90">
        <f t="shared" si="76"/>
        <v>1</v>
      </c>
      <c r="H594" s="90">
        <f t="shared" si="76"/>
        <v>1</v>
      </c>
      <c r="I594" s="90">
        <f t="shared" si="76"/>
        <v>0</v>
      </c>
      <c r="J594" s="90">
        <f t="shared" si="76"/>
        <v>1</v>
      </c>
    </row>
    <row r="595" spans="1:10" ht="20.100000000000001" customHeight="1" x14ac:dyDescent="0.25">
      <c r="C595" s="89">
        <f t="shared" si="76"/>
        <v>235</v>
      </c>
      <c r="D595" s="89">
        <f t="shared" si="76"/>
        <v>9</v>
      </c>
      <c r="E595" s="89">
        <f t="shared" si="76"/>
        <v>2</v>
      </c>
      <c r="F595" s="90">
        <f t="shared" si="76"/>
        <v>1</v>
      </c>
      <c r="G595" s="90">
        <f t="shared" si="76"/>
        <v>3</v>
      </c>
      <c r="H595" s="90">
        <f t="shared" si="76"/>
        <v>0</v>
      </c>
      <c r="I595" s="90">
        <f t="shared" si="76"/>
        <v>1</v>
      </c>
      <c r="J595" s="90">
        <f t="shared" si="76"/>
        <v>1</v>
      </c>
    </row>
    <row r="596" spans="1:10" ht="20.100000000000001" customHeight="1" x14ac:dyDescent="0.25">
      <c r="C596" s="89">
        <f t="shared" si="76"/>
        <v>101</v>
      </c>
      <c r="D596" s="89">
        <f t="shared" si="76"/>
        <v>2</v>
      </c>
      <c r="E596" s="89">
        <f t="shared" si="76"/>
        <v>1</v>
      </c>
      <c r="F596" s="90">
        <f t="shared" si="76"/>
        <v>0</v>
      </c>
      <c r="G596" s="90">
        <f t="shared" si="76"/>
        <v>2</v>
      </c>
      <c r="H596" s="90">
        <f t="shared" si="76"/>
        <v>1</v>
      </c>
      <c r="I596" s="90">
        <f t="shared" si="76"/>
        <v>0</v>
      </c>
      <c r="J596" s="90">
        <f t="shared" si="76"/>
        <v>1</v>
      </c>
    </row>
    <row r="597" spans="1:10" ht="20.100000000000001" customHeight="1" x14ac:dyDescent="0.25">
      <c r="C597" s="89">
        <f t="shared" si="76"/>
        <v>94</v>
      </c>
      <c r="D597" s="89">
        <f t="shared" si="76"/>
        <v>3</v>
      </c>
      <c r="E597" s="89">
        <f t="shared" si="76"/>
        <v>3</v>
      </c>
      <c r="F597" s="90">
        <f t="shared" si="76"/>
        <v>0</v>
      </c>
      <c r="G597" s="90">
        <f t="shared" si="76"/>
        <v>1</v>
      </c>
      <c r="H597" s="90">
        <f t="shared" si="76"/>
        <v>1</v>
      </c>
      <c r="I597" s="90">
        <f t="shared" si="76"/>
        <v>0</v>
      </c>
      <c r="J597" s="90">
        <f t="shared" si="76"/>
        <v>1</v>
      </c>
    </row>
    <row r="598" spans="1:10" ht="20.100000000000001" customHeight="1" x14ac:dyDescent="0.25">
      <c r="C598" s="89">
        <f t="shared" si="76"/>
        <v>95</v>
      </c>
      <c r="D598" s="89">
        <f t="shared" si="76"/>
        <v>3</v>
      </c>
      <c r="E598" s="89">
        <f t="shared" si="76"/>
        <v>3</v>
      </c>
      <c r="F598" s="90">
        <f t="shared" si="76"/>
        <v>0</v>
      </c>
      <c r="G598" s="90">
        <f t="shared" si="76"/>
        <v>1</v>
      </c>
      <c r="H598" s="90">
        <f t="shared" si="76"/>
        <v>1</v>
      </c>
      <c r="I598" s="90">
        <f t="shared" si="76"/>
        <v>0</v>
      </c>
      <c r="J598" s="90">
        <f t="shared" si="76"/>
        <v>1</v>
      </c>
    </row>
    <row r="599" spans="1:10" ht="20.100000000000001" customHeight="1" x14ac:dyDescent="0.25">
      <c r="C599" s="89">
        <f t="shared" si="76"/>
        <v>196</v>
      </c>
      <c r="D599" s="89">
        <f t="shared" si="76"/>
        <v>12</v>
      </c>
      <c r="E599" s="89">
        <f t="shared" si="76"/>
        <v>1</v>
      </c>
      <c r="F599" s="90">
        <f t="shared" si="76"/>
        <v>1</v>
      </c>
      <c r="G599" s="90">
        <f t="shared" si="76"/>
        <v>3</v>
      </c>
      <c r="H599" s="90">
        <f t="shared" si="76"/>
        <v>0</v>
      </c>
      <c r="I599" s="90">
        <f t="shared" si="76"/>
        <v>1</v>
      </c>
      <c r="J599" s="90">
        <f t="shared" si="76"/>
        <v>1</v>
      </c>
    </row>
    <row r="600" spans="1:10" ht="20.100000000000001" customHeight="1" x14ac:dyDescent="0.25">
      <c r="C600" s="89">
        <f t="shared" si="76"/>
        <v>147</v>
      </c>
      <c r="D600" s="89">
        <f t="shared" si="76"/>
        <v>2</v>
      </c>
      <c r="E600" s="89">
        <f t="shared" si="76"/>
        <v>3</v>
      </c>
      <c r="F600" s="90">
        <f t="shared" si="76"/>
        <v>1</v>
      </c>
      <c r="G600" s="90">
        <f t="shared" si="76"/>
        <v>1</v>
      </c>
      <c r="H600" s="90">
        <f t="shared" si="76"/>
        <v>0</v>
      </c>
      <c r="I600" s="90">
        <f t="shared" si="76"/>
        <v>1</v>
      </c>
      <c r="J600" s="90">
        <f t="shared" si="76"/>
        <v>1</v>
      </c>
    </row>
    <row r="601" spans="1:10" ht="20.100000000000001" customHeight="1" x14ac:dyDescent="0.25">
      <c r="C601" s="89">
        <f t="shared" ref="C601:J606" si="77">B42</f>
        <v>95</v>
      </c>
      <c r="D601" s="89">
        <f t="shared" si="77"/>
        <v>3</v>
      </c>
      <c r="E601" s="89">
        <f t="shared" si="77"/>
        <v>1</v>
      </c>
      <c r="F601" s="90">
        <f t="shared" si="77"/>
        <v>1</v>
      </c>
      <c r="G601" s="90">
        <f t="shared" si="77"/>
        <v>3</v>
      </c>
      <c r="H601" s="90">
        <f t="shared" si="77"/>
        <v>0</v>
      </c>
      <c r="I601" s="90">
        <f t="shared" si="77"/>
        <v>1</v>
      </c>
      <c r="J601" s="90">
        <f t="shared" si="77"/>
        <v>1</v>
      </c>
    </row>
    <row r="602" spans="1:10" ht="20.100000000000001" customHeight="1" x14ac:dyDescent="0.25">
      <c r="C602" s="89">
        <f t="shared" si="77"/>
        <v>121</v>
      </c>
      <c r="D602" s="89">
        <f t="shared" si="77"/>
        <v>3</v>
      </c>
      <c r="E602" s="89">
        <f t="shared" si="77"/>
        <v>3</v>
      </c>
      <c r="F602" s="90">
        <f t="shared" si="77"/>
        <v>1</v>
      </c>
      <c r="G602" s="90">
        <f t="shared" si="77"/>
        <v>1</v>
      </c>
      <c r="H602" s="90">
        <f t="shared" si="77"/>
        <v>1</v>
      </c>
      <c r="I602" s="90">
        <f t="shared" si="77"/>
        <v>0</v>
      </c>
      <c r="J602" s="90">
        <f t="shared" si="77"/>
        <v>2</v>
      </c>
    </row>
    <row r="603" spans="1:10" ht="20.100000000000001" customHeight="1" x14ac:dyDescent="0.25">
      <c r="C603" s="89">
        <f t="shared" si="77"/>
        <v>115</v>
      </c>
      <c r="D603" s="89">
        <f t="shared" si="77"/>
        <v>3</v>
      </c>
      <c r="E603" s="89">
        <f t="shared" si="77"/>
        <v>2</v>
      </c>
      <c r="F603" s="90">
        <f t="shared" si="77"/>
        <v>1</v>
      </c>
      <c r="G603" s="90">
        <f t="shared" si="77"/>
        <v>2</v>
      </c>
      <c r="H603" s="90">
        <f t="shared" si="77"/>
        <v>1</v>
      </c>
      <c r="I603" s="90">
        <f t="shared" si="77"/>
        <v>0</v>
      </c>
      <c r="J603" s="90">
        <f t="shared" si="77"/>
        <v>2</v>
      </c>
    </row>
    <row r="604" spans="1:10" ht="20.100000000000001" customHeight="1" x14ac:dyDescent="0.25">
      <c r="C604" s="89">
        <f t="shared" si="77"/>
        <v>94</v>
      </c>
      <c r="D604" s="89">
        <f t="shared" si="77"/>
        <v>3</v>
      </c>
      <c r="E604" s="89">
        <f t="shared" si="77"/>
        <v>2</v>
      </c>
      <c r="F604" s="90">
        <f t="shared" si="77"/>
        <v>1</v>
      </c>
      <c r="G604" s="90">
        <f t="shared" si="77"/>
        <v>3</v>
      </c>
      <c r="H604" s="90">
        <f t="shared" si="77"/>
        <v>1</v>
      </c>
      <c r="I604" s="90">
        <f t="shared" si="77"/>
        <v>0</v>
      </c>
      <c r="J604" s="90">
        <f t="shared" si="77"/>
        <v>2</v>
      </c>
    </row>
    <row r="605" spans="1:10" ht="20.100000000000001" customHeight="1" x14ac:dyDescent="0.25">
      <c r="C605" s="89">
        <f t="shared" si="77"/>
        <v>153</v>
      </c>
      <c r="D605" s="89">
        <f t="shared" si="77"/>
        <v>8</v>
      </c>
      <c r="E605" s="89">
        <f t="shared" si="77"/>
        <v>2</v>
      </c>
      <c r="F605" s="90">
        <f t="shared" si="77"/>
        <v>1</v>
      </c>
      <c r="G605" s="90">
        <f t="shared" si="77"/>
        <v>2</v>
      </c>
      <c r="H605" s="90">
        <f t="shared" si="77"/>
        <v>1</v>
      </c>
      <c r="I605" s="90">
        <f t="shared" si="77"/>
        <v>0</v>
      </c>
      <c r="J605" s="90">
        <f t="shared" si="77"/>
        <v>1</v>
      </c>
    </row>
    <row r="606" spans="1:10" ht="20.100000000000001" customHeight="1" x14ac:dyDescent="0.25">
      <c r="C606" s="89">
        <f t="shared" si="77"/>
        <v>147</v>
      </c>
      <c r="D606" s="89">
        <f t="shared" si="77"/>
        <v>5</v>
      </c>
      <c r="E606" s="89">
        <f t="shared" si="77"/>
        <v>3</v>
      </c>
      <c r="F606" s="90">
        <f t="shared" si="77"/>
        <v>1</v>
      </c>
      <c r="G606" s="90">
        <f t="shared" si="77"/>
        <v>1</v>
      </c>
      <c r="H606" s="90">
        <f t="shared" si="77"/>
        <v>1</v>
      </c>
      <c r="I606" s="90">
        <f t="shared" si="77"/>
        <v>0</v>
      </c>
      <c r="J606" s="90">
        <f t="shared" si="77"/>
        <v>1</v>
      </c>
    </row>
    <row r="607" spans="1:10" ht="20.100000000000001" customHeight="1" x14ac:dyDescent="0.25">
      <c r="C607" s="88"/>
    </row>
    <row r="608" spans="1:10" ht="20.100000000000001" customHeight="1" x14ac:dyDescent="0.25">
      <c r="A608" s="30" t="s">
        <v>98</v>
      </c>
      <c r="B608" s="16"/>
      <c r="C608" s="16"/>
      <c r="D608" s="16"/>
      <c r="E608" s="16"/>
      <c r="F608" s="16"/>
      <c r="G608" s="16"/>
      <c r="H608" s="16"/>
      <c r="I608" s="16"/>
      <c r="J608" s="16"/>
    </row>
    <row r="609" spans="1:159" ht="20.100000000000001" customHeight="1" x14ac:dyDescent="0.25">
      <c r="G609" s="208" t="s">
        <v>106</v>
      </c>
      <c r="H609" s="208"/>
      <c r="I609" s="208"/>
      <c r="J609" s="208"/>
      <c r="K609" s="207"/>
    </row>
    <row r="610" spans="1:159" ht="20.100000000000001" customHeight="1" x14ac:dyDescent="0.25">
      <c r="B610" s="1" t="s">
        <v>96</v>
      </c>
      <c r="C610" s="88">
        <f t="shared" ref="C610:J610" si="78">MIN(B12:B47)</f>
        <v>81</v>
      </c>
      <c r="D610" s="88">
        <f t="shared" si="78"/>
        <v>2</v>
      </c>
      <c r="E610" s="88">
        <f t="shared" si="78"/>
        <v>1</v>
      </c>
      <c r="F610" s="100">
        <f t="shared" si="78"/>
        <v>0</v>
      </c>
      <c r="G610" s="100">
        <f t="shared" si="78"/>
        <v>1</v>
      </c>
      <c r="H610" s="100">
        <f t="shared" si="78"/>
        <v>0</v>
      </c>
      <c r="I610" s="100">
        <f t="shared" si="78"/>
        <v>0</v>
      </c>
      <c r="J610" s="100">
        <f t="shared" si="78"/>
        <v>1</v>
      </c>
    </row>
    <row r="611" spans="1:159" ht="20.100000000000001" customHeight="1" x14ac:dyDescent="0.25">
      <c r="B611" s="17" t="s">
        <v>97</v>
      </c>
      <c r="C611" s="89">
        <f t="shared" ref="C611:J611" si="79">MAX(B12:B47)</f>
        <v>235</v>
      </c>
      <c r="D611" s="89">
        <f t="shared" si="79"/>
        <v>12</v>
      </c>
      <c r="E611" s="89">
        <f t="shared" si="79"/>
        <v>4</v>
      </c>
      <c r="F611" s="90">
        <f t="shared" si="79"/>
        <v>1</v>
      </c>
      <c r="G611" s="90">
        <f t="shared" si="79"/>
        <v>3</v>
      </c>
      <c r="H611" s="90">
        <f t="shared" si="79"/>
        <v>1</v>
      </c>
      <c r="I611" s="90">
        <f t="shared" si="79"/>
        <v>1</v>
      </c>
      <c r="J611" s="90">
        <f t="shared" si="79"/>
        <v>2</v>
      </c>
    </row>
    <row r="612" spans="1:159" ht="20.100000000000001" customHeight="1" x14ac:dyDescent="0.25">
      <c r="F612" s="12"/>
      <c r="G612" s="208" t="s">
        <v>104</v>
      </c>
      <c r="H612" s="208"/>
      <c r="I612" s="208"/>
      <c r="J612" s="208"/>
      <c r="K612" s="207"/>
    </row>
    <row r="613" spans="1:159" ht="20.100000000000001" customHeight="1" x14ac:dyDescent="0.25">
      <c r="F613" s="12"/>
      <c r="G613" s="207" t="s">
        <v>105</v>
      </c>
      <c r="H613" s="207"/>
      <c r="I613" s="207"/>
      <c r="J613" s="207"/>
      <c r="K613" s="207"/>
    </row>
    <row r="614" spans="1:159" ht="20.100000000000001" customHeight="1" x14ac:dyDescent="0.25">
      <c r="B614" s="1" t="s">
        <v>19</v>
      </c>
      <c r="C614" s="88">
        <f>C610*0.5</f>
        <v>40.5</v>
      </c>
      <c r="D614" s="88">
        <f>ROUNDUP(D610*0.5,0)</f>
        <v>1</v>
      </c>
      <c r="E614" s="88">
        <f t="shared" ref="E614:F614" si="80">ROUNDUP(E610*0.5,0)</f>
        <v>1</v>
      </c>
      <c r="F614" s="100">
        <f t="shared" si="80"/>
        <v>0</v>
      </c>
      <c r="G614" s="100">
        <f t="shared" ref="G614:H614" si="81">G610</f>
        <v>1</v>
      </c>
      <c r="H614" s="100">
        <f t="shared" si="81"/>
        <v>0</v>
      </c>
      <c r="I614" s="100">
        <f t="shared" ref="I614:J614" si="82">I610</f>
        <v>0</v>
      </c>
      <c r="J614" s="100">
        <f t="shared" si="82"/>
        <v>1</v>
      </c>
    </row>
    <row r="615" spans="1:159" ht="20.100000000000001" customHeight="1" x14ac:dyDescent="0.25">
      <c r="B615" s="17" t="s">
        <v>20</v>
      </c>
      <c r="C615" s="89">
        <f>C611*2</f>
        <v>470</v>
      </c>
      <c r="D615" s="89">
        <f t="shared" ref="D615:F615" si="83">D611*2</f>
        <v>24</v>
      </c>
      <c r="E615" s="89">
        <f t="shared" si="83"/>
        <v>8</v>
      </c>
      <c r="F615" s="90">
        <f t="shared" si="83"/>
        <v>2</v>
      </c>
      <c r="G615" s="90">
        <f t="shared" ref="G615:H615" si="84">G611</f>
        <v>3</v>
      </c>
      <c r="H615" s="90">
        <f t="shared" si="84"/>
        <v>1</v>
      </c>
      <c r="I615" s="90">
        <f t="shared" ref="I615:J615" si="85">I611</f>
        <v>1</v>
      </c>
      <c r="J615" s="90">
        <f t="shared" si="85"/>
        <v>2</v>
      </c>
    </row>
    <row r="618" spans="1:159" ht="20.100000000000001" customHeight="1" x14ac:dyDescent="0.25">
      <c r="A618" s="185" t="s">
        <v>58</v>
      </c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</row>
    <row r="620" spans="1:159" s="2" customFormat="1" ht="39.950000000000003" customHeight="1" x14ac:dyDescent="0.25">
      <c r="B620" s="23"/>
      <c r="C620" s="78" t="str">
        <f t="shared" ref="C620:H620" si="86">B10</f>
        <v>Área</v>
      </c>
      <c r="D620" s="78" t="str">
        <f t="shared" si="86"/>
        <v>Distância a vias de escoamento da produção</v>
      </c>
      <c r="E620" s="78" t="str">
        <f t="shared" si="86"/>
        <v>Distância ao centro consumidor</v>
      </c>
      <c r="F620" s="78" t="str">
        <f t="shared" si="86"/>
        <v>Topografia</v>
      </c>
      <c r="G620" s="78" t="str">
        <f t="shared" si="86"/>
        <v>Tipo de solo</v>
      </c>
      <c r="H620" s="78" t="str">
        <f t="shared" si="86"/>
        <v>Quantidade de água</v>
      </c>
      <c r="I620" s="78" t="str">
        <f>I10</f>
        <v>Nível dos acessos à propriedade</v>
      </c>
      <c r="K620" s="1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7"/>
      <c r="BL620" s="147"/>
      <c r="BM620" s="147"/>
      <c r="BN620" s="147"/>
      <c r="BO620" s="147"/>
      <c r="BP620" s="147"/>
      <c r="BQ620" s="147"/>
      <c r="BR620" s="147"/>
      <c r="BS620" s="147"/>
      <c r="BT620" s="147"/>
      <c r="BU620" s="147"/>
      <c r="BV620" s="147"/>
      <c r="BW620" s="147"/>
      <c r="BX620" s="147"/>
      <c r="BY620" s="147"/>
      <c r="BZ620" s="147"/>
      <c r="CA620" s="147"/>
      <c r="CB620" s="147"/>
      <c r="CC620" s="147"/>
      <c r="CD620" s="147"/>
      <c r="CE620" s="147"/>
      <c r="CF620" s="147"/>
      <c r="CG620" s="147"/>
      <c r="CH620" s="147"/>
      <c r="CI620" s="147"/>
      <c r="CJ620" s="147"/>
      <c r="CK620" s="147"/>
      <c r="CL620" s="147"/>
      <c r="CM620" s="147"/>
      <c r="CN620" s="147"/>
      <c r="CO620" s="147"/>
      <c r="CP620" s="147"/>
      <c r="CQ620" s="147"/>
      <c r="CR620" s="147"/>
      <c r="CS620" s="147"/>
      <c r="CT620" s="147"/>
      <c r="CU620" s="147"/>
      <c r="CV620" s="147"/>
      <c r="CW620" s="147"/>
      <c r="CX620" s="147"/>
      <c r="CY620" s="147"/>
      <c r="CZ620" s="147"/>
      <c r="DA620" s="147"/>
      <c r="DB620" s="147"/>
      <c r="DC620" s="147"/>
      <c r="DD620" s="147"/>
      <c r="DE620" s="147"/>
      <c r="DF620" s="147"/>
      <c r="DG620" s="147"/>
      <c r="DH620" s="147"/>
      <c r="DI620" s="147"/>
      <c r="DJ620" s="147"/>
      <c r="DK620" s="147"/>
      <c r="DL620" s="147"/>
      <c r="DM620" s="147"/>
      <c r="DN620" s="147"/>
      <c r="DO620" s="147"/>
      <c r="DP620" s="147"/>
      <c r="DQ620" s="147"/>
      <c r="DR620" s="147"/>
      <c r="DS620" s="147"/>
      <c r="DT620" s="147"/>
      <c r="DU620" s="147"/>
      <c r="DV620" s="147"/>
      <c r="DW620" s="147"/>
      <c r="DX620" s="147"/>
      <c r="DY620" s="147"/>
      <c r="DZ620" s="147"/>
      <c r="EA620" s="147"/>
      <c r="EB620" s="147"/>
      <c r="EC620" s="147"/>
      <c r="ED620" s="147"/>
      <c r="EE620" s="157"/>
      <c r="EF620" s="158"/>
      <c r="EG620" s="157"/>
      <c r="EH620" s="159"/>
      <c r="EI620" s="159"/>
      <c r="EJ620" s="159"/>
      <c r="EK620" s="159"/>
      <c r="EL620" s="159"/>
      <c r="EM620" s="159"/>
      <c r="EN620" s="159"/>
      <c r="EO620" s="147"/>
      <c r="EP620" s="158"/>
      <c r="EQ620" s="157"/>
      <c r="ER620" s="157"/>
      <c r="ES620" s="157"/>
      <c r="ET620" s="157"/>
      <c r="EU620" s="157"/>
      <c r="EV620" s="142"/>
      <c r="EW620" s="143"/>
      <c r="EX620" s="143"/>
      <c r="EY620" s="143"/>
      <c r="EZ620" s="143"/>
      <c r="FA620" s="143"/>
      <c r="FB620" s="143"/>
      <c r="FC620" s="143"/>
    </row>
    <row r="621" spans="1:159" ht="20.100000000000001" customHeight="1" x14ac:dyDescent="0.25">
      <c r="B621" s="17" t="s">
        <v>94</v>
      </c>
      <c r="C621" s="89">
        <f>B62</f>
        <v>95.3</v>
      </c>
      <c r="D621" s="89">
        <f>B63</f>
        <v>7</v>
      </c>
      <c r="E621" s="89">
        <f>B64</f>
        <v>3.5</v>
      </c>
      <c r="F621" s="90">
        <f>B65</f>
        <v>1</v>
      </c>
      <c r="G621" s="90">
        <f>B66</f>
        <v>1</v>
      </c>
      <c r="H621" s="90">
        <f>B67</f>
        <v>0</v>
      </c>
      <c r="I621" s="90">
        <f>B68</f>
        <v>1</v>
      </c>
    </row>
    <row r="622" spans="1:159" ht="20.100000000000001" customHeight="1" x14ac:dyDescent="0.25">
      <c r="B622" s="16" t="s">
        <v>45</v>
      </c>
      <c r="C622" s="36" t="str">
        <f t="shared" ref="C622:H622" si="87">IF(OR(C621&lt;C610,C621&gt;C611),"Extrapolou","Não extrapolou")</f>
        <v>Não extrapolou</v>
      </c>
      <c r="D622" s="36" t="str">
        <f t="shared" si="87"/>
        <v>Não extrapolou</v>
      </c>
      <c r="E622" s="36" t="str">
        <f t="shared" si="87"/>
        <v>Não extrapolou</v>
      </c>
      <c r="F622" s="36" t="str">
        <f t="shared" si="87"/>
        <v>Não extrapolou</v>
      </c>
      <c r="G622" s="36" t="str">
        <f t="shared" si="87"/>
        <v>Não extrapolou</v>
      </c>
      <c r="H622" s="36" t="str">
        <f t="shared" si="87"/>
        <v>Não extrapolou</v>
      </c>
      <c r="I622" s="36" t="str">
        <f>IF(OR(I621&lt;J610,I621&gt;J611),"Extrapolou","Não extrapolou")</f>
        <v>Não extrapolou</v>
      </c>
    </row>
    <row r="623" spans="1:159" ht="20.100000000000001" customHeight="1" x14ac:dyDescent="0.25">
      <c r="B623" s="17" t="s">
        <v>93</v>
      </c>
      <c r="C623" s="36" t="str">
        <f t="shared" ref="C623:H623" si="88">IF(OR(C621&lt;C614,C621&gt;C615),"Inadmissível","Admissível")</f>
        <v>Admissível</v>
      </c>
      <c r="D623" s="36" t="str">
        <f t="shared" si="88"/>
        <v>Admissível</v>
      </c>
      <c r="E623" s="36" t="str">
        <f t="shared" si="88"/>
        <v>Admissível</v>
      </c>
      <c r="F623" s="36" t="str">
        <f t="shared" si="88"/>
        <v>Admissível</v>
      </c>
      <c r="G623" s="36" t="str">
        <f t="shared" si="88"/>
        <v>Admissível</v>
      </c>
      <c r="H623" s="36" t="str">
        <f t="shared" si="88"/>
        <v>Admissível</v>
      </c>
      <c r="I623" s="36" t="str">
        <f>IF(OR(I621&lt;J614,I621&gt;J615),"Inadmissível","Admissível")</f>
        <v>Admissível</v>
      </c>
    </row>
    <row r="626" spans="1:11" ht="20.100000000000001" customHeight="1" x14ac:dyDescent="0.25">
      <c r="A626" s="185" t="s">
        <v>21</v>
      </c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</row>
    <row r="627" spans="1:11" ht="20.100000000000001" customHeight="1" x14ac:dyDescent="0.25">
      <c r="K627" s="14"/>
    </row>
    <row r="628" spans="1:11" ht="20.100000000000001" customHeight="1" x14ac:dyDescent="0.25">
      <c r="H628" s="13" t="s">
        <v>22</v>
      </c>
      <c r="I628" s="13" t="s">
        <v>94</v>
      </c>
      <c r="J628" s="13" t="s">
        <v>23</v>
      </c>
      <c r="K628" s="13" t="s">
        <v>24</v>
      </c>
    </row>
    <row r="629" spans="1:11" ht="20.100000000000001" customHeight="1" x14ac:dyDescent="0.25">
      <c r="H629" s="17" t="str">
        <f>B10</f>
        <v>Área</v>
      </c>
      <c r="I629" s="89">
        <f t="shared" ref="I629:I636" si="89">B62</f>
        <v>95.3</v>
      </c>
      <c r="J629" s="89">
        <f t="shared" ref="J629:J636" si="90">C112</f>
        <v>-92.010307748838386</v>
      </c>
      <c r="K629" s="89">
        <f t="shared" ref="K629:K636" si="91">I629*J629</f>
        <v>-8768.5823284642975</v>
      </c>
    </row>
    <row r="630" spans="1:11" ht="20.100000000000001" customHeight="1" x14ac:dyDescent="0.25">
      <c r="H630" s="1" t="str">
        <f>C10</f>
        <v>Distância a vias de escoamento da produção</v>
      </c>
      <c r="I630" s="90">
        <f t="shared" si="89"/>
        <v>7</v>
      </c>
      <c r="J630" s="89">
        <f t="shared" si="90"/>
        <v>-599.70202685965342</v>
      </c>
      <c r="K630" s="89">
        <f t="shared" si="91"/>
        <v>-4197.9141880175739</v>
      </c>
    </row>
    <row r="631" spans="1:11" ht="20.100000000000001" customHeight="1" x14ac:dyDescent="0.25">
      <c r="H631" s="17" t="str">
        <f>D10</f>
        <v>Distância ao centro consumidor</v>
      </c>
      <c r="I631" s="90">
        <f t="shared" si="89"/>
        <v>3.5</v>
      </c>
      <c r="J631" s="89">
        <f t="shared" si="90"/>
        <v>-1665.2230875537907</v>
      </c>
      <c r="K631" s="89">
        <f t="shared" si="91"/>
        <v>-5828.280806438268</v>
      </c>
    </row>
    <row r="632" spans="1:11" ht="20.100000000000001" customHeight="1" x14ac:dyDescent="0.25">
      <c r="H632" s="17" t="str">
        <f>E10</f>
        <v>Topografia</v>
      </c>
      <c r="I632" s="90">
        <f t="shared" si="89"/>
        <v>1</v>
      </c>
      <c r="J632" s="89">
        <f t="shared" si="90"/>
        <v>65082.858778963098</v>
      </c>
      <c r="K632" s="89">
        <f t="shared" si="91"/>
        <v>65082.858778963098</v>
      </c>
    </row>
    <row r="633" spans="1:11" ht="20.100000000000001" customHeight="1" x14ac:dyDescent="0.25">
      <c r="H633" s="17" t="str">
        <f>F10</f>
        <v>Tipo de solo</v>
      </c>
      <c r="I633" s="90">
        <f t="shared" si="89"/>
        <v>1</v>
      </c>
      <c r="J633" s="89">
        <f t="shared" si="90"/>
        <v>-406.67340097972192</v>
      </c>
      <c r="K633" s="89">
        <f t="shared" si="91"/>
        <v>-406.67340097972192</v>
      </c>
    </row>
    <row r="634" spans="1:11" ht="20.100000000000001" customHeight="1" x14ac:dyDescent="0.25">
      <c r="H634" s="17" t="str">
        <f>G10</f>
        <v>Quantidade de água</v>
      </c>
      <c r="I634" s="90">
        <f t="shared" si="89"/>
        <v>0</v>
      </c>
      <c r="J634" s="89">
        <f t="shared" si="90"/>
        <v>250042.67797437595</v>
      </c>
      <c r="K634" s="89">
        <f t="shared" si="91"/>
        <v>0</v>
      </c>
    </row>
    <row r="635" spans="1:11" ht="20.100000000000001" customHeight="1" x14ac:dyDescent="0.25">
      <c r="H635" s="17" t="str">
        <f>H10</f>
        <v>Localização</v>
      </c>
      <c r="I635" s="90">
        <f t="shared" si="89"/>
        <v>1</v>
      </c>
      <c r="J635" s="89">
        <f t="shared" si="90"/>
        <v>199999.49022545776</v>
      </c>
      <c r="K635" s="89">
        <f t="shared" si="91"/>
        <v>199999.49022545776</v>
      </c>
    </row>
    <row r="636" spans="1:11" ht="20.100000000000001" customHeight="1" x14ac:dyDescent="0.25">
      <c r="H636" s="17" t="str">
        <f>I10</f>
        <v>Nível dos acessos à propriedade</v>
      </c>
      <c r="I636" s="90">
        <f t="shared" si="89"/>
        <v>1</v>
      </c>
      <c r="J636" s="89">
        <f t="shared" si="90"/>
        <v>-24891.643540021963</v>
      </c>
      <c r="K636" s="89">
        <f t="shared" si="91"/>
        <v>-24891.643540021963</v>
      </c>
    </row>
    <row r="639" spans="1:11" ht="20.100000000000001" customHeight="1" x14ac:dyDescent="0.25">
      <c r="J639" s="16" t="s">
        <v>88</v>
      </c>
      <c r="K639" s="91">
        <f>SUM(K629:K636)</f>
        <v>220989.25474049902</v>
      </c>
    </row>
    <row r="640" spans="1:11" ht="20.100000000000001" customHeight="1" x14ac:dyDescent="0.25">
      <c r="K640" s="88"/>
    </row>
    <row r="641" spans="1:11" ht="20.100000000000001" customHeight="1" x14ac:dyDescent="0.25">
      <c r="J641" s="16" t="s">
        <v>5</v>
      </c>
      <c r="K641" s="91">
        <f>C111</f>
        <v>235050.63525333349</v>
      </c>
    </row>
    <row r="642" spans="1:11" ht="20.100000000000001" customHeight="1" x14ac:dyDescent="0.25">
      <c r="K642" s="88"/>
    </row>
    <row r="643" spans="1:11" ht="20.100000000000001" customHeight="1" x14ac:dyDescent="0.25">
      <c r="J643" s="16" t="s">
        <v>25</v>
      </c>
      <c r="K643" s="91">
        <f>K639+K641</f>
        <v>456039.8899938325</v>
      </c>
    </row>
    <row r="645" spans="1:11" ht="20.100000000000001" customHeight="1" x14ac:dyDescent="0.25">
      <c r="K645" s="14"/>
    </row>
    <row r="646" spans="1:11" ht="20.100000000000001" customHeight="1" x14ac:dyDescent="0.25">
      <c r="A646" s="185" t="s">
        <v>81</v>
      </c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</row>
    <row r="648" spans="1:11" ht="20.100000000000001" customHeight="1" x14ac:dyDescent="0.25">
      <c r="G648" s="16" t="s">
        <v>57</v>
      </c>
      <c r="H648" s="16" t="s">
        <v>82</v>
      </c>
      <c r="I648" s="16"/>
      <c r="J648" s="22" t="s">
        <v>84</v>
      </c>
      <c r="K648" s="22" t="s">
        <v>85</v>
      </c>
    </row>
    <row r="649" spans="1:11" ht="20.100000000000001" customHeight="1" x14ac:dyDescent="0.25">
      <c r="H649" s="1" t="s">
        <v>45</v>
      </c>
      <c r="I649" s="35"/>
      <c r="J649" s="124">
        <v>0.15</v>
      </c>
      <c r="K649" s="124">
        <v>0.2</v>
      </c>
    </row>
    <row r="650" spans="1:11" ht="20.100000000000001" customHeight="1" x14ac:dyDescent="0.25">
      <c r="H650" s="17" t="s">
        <v>86</v>
      </c>
      <c r="I650" s="89">
        <f>MIN(J12:J47)</f>
        <v>192000</v>
      </c>
      <c r="J650" s="89">
        <f>I650*(1-0.15)</f>
        <v>163200</v>
      </c>
      <c r="K650" s="89">
        <f>I650*(1-0.2)</f>
        <v>153600</v>
      </c>
    </row>
    <row r="651" spans="1:11" ht="20.100000000000001" customHeight="1" x14ac:dyDescent="0.25">
      <c r="H651" s="17" t="s">
        <v>87</v>
      </c>
      <c r="I651" s="89">
        <f>MAX(J12:J47)</f>
        <v>503000</v>
      </c>
      <c r="J651" s="89">
        <f>I651*(1+0.15)</f>
        <v>578450</v>
      </c>
      <c r="K651" s="89">
        <f>I651*(1+0.2)</f>
        <v>603600</v>
      </c>
    </row>
    <row r="653" spans="1:11" ht="20.100000000000001" customHeight="1" x14ac:dyDescent="0.25">
      <c r="H653" s="177" t="s">
        <v>25</v>
      </c>
      <c r="I653" s="177"/>
      <c r="J653" s="22" t="str">
        <f>IF(AND($K$643&gt;J650,$K$643&lt;J651),"Admitido","Inadmissível")</f>
        <v>Admitido</v>
      </c>
      <c r="K653" s="22" t="str">
        <f>IF(AND($K$643&gt;K650,$K$643&lt;K651),"Admitido","Inadmissível")</f>
        <v>Admitido</v>
      </c>
    </row>
    <row r="656" spans="1:11" ht="20.100000000000001" customHeight="1" x14ac:dyDescent="0.25">
      <c r="A656" s="185" t="s">
        <v>111</v>
      </c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</row>
    <row r="659" spans="1:9" ht="20.100000000000001" customHeight="1" x14ac:dyDescent="0.25">
      <c r="A659" s="210" t="s">
        <v>32</v>
      </c>
      <c r="B659" s="210"/>
      <c r="C659" s="210" t="s">
        <v>49</v>
      </c>
      <c r="D659" s="210"/>
      <c r="E659" s="210"/>
      <c r="I659" s="133"/>
    </row>
    <row r="660" spans="1:9" ht="20.100000000000001" customHeight="1" x14ac:dyDescent="0.25">
      <c r="A660" s="210"/>
      <c r="B660" s="210"/>
      <c r="C660" s="37" t="s">
        <v>50</v>
      </c>
      <c r="D660" s="37" t="s">
        <v>51</v>
      </c>
      <c r="E660" s="37" t="s">
        <v>52</v>
      </c>
      <c r="I660" s="100"/>
    </row>
    <row r="661" spans="1:9" ht="20.100000000000001" customHeight="1" x14ac:dyDescent="0.25">
      <c r="A661" s="175" t="s">
        <v>112</v>
      </c>
      <c r="B661" s="175"/>
      <c r="C661" s="211" t="s">
        <v>113</v>
      </c>
      <c r="D661" s="211" t="s">
        <v>114</v>
      </c>
      <c r="E661" s="211" t="s">
        <v>115</v>
      </c>
      <c r="I661" s="110"/>
    </row>
    <row r="662" spans="1:9" ht="20.100000000000001" customHeight="1" x14ac:dyDescent="0.25">
      <c r="A662" s="175"/>
      <c r="B662" s="175"/>
      <c r="C662" s="211"/>
      <c r="D662" s="211"/>
      <c r="E662" s="211"/>
      <c r="I662" s="88"/>
    </row>
    <row r="663" spans="1:9" ht="20.100000000000001" customHeight="1" x14ac:dyDescent="0.25">
      <c r="I663" s="88"/>
    </row>
    <row r="664" spans="1:9" ht="20.100000000000001" customHeight="1" x14ac:dyDescent="0.25">
      <c r="A664" s="16" t="s">
        <v>77</v>
      </c>
      <c r="B664" s="92">
        <v>0.8</v>
      </c>
      <c r="D664" s="16" t="s">
        <v>21</v>
      </c>
      <c r="E664" s="91">
        <f>K643</f>
        <v>456039.8899938325</v>
      </c>
      <c r="I664" s="88"/>
    </row>
    <row r="665" spans="1:9" ht="20.100000000000001" customHeight="1" x14ac:dyDescent="0.25">
      <c r="A665" s="17" t="s">
        <v>116</v>
      </c>
      <c r="B665" s="90">
        <f>B97</f>
        <v>27</v>
      </c>
      <c r="I665" s="88"/>
    </row>
    <row r="666" spans="1:9" ht="20.100000000000001" customHeight="1" x14ac:dyDescent="0.25">
      <c r="A666" s="17" t="s">
        <v>117</v>
      </c>
      <c r="B666" s="93">
        <f>_xlfn.T.INV.2T(1-B664,B665)</f>
        <v>1.3137029128292739</v>
      </c>
      <c r="D666" s="16" t="s">
        <v>19</v>
      </c>
      <c r="E666" s="91">
        <f>E664-B671</f>
        <v>455700.26917598624</v>
      </c>
    </row>
    <row r="667" spans="1:9" ht="20.100000000000001" customHeight="1" x14ac:dyDescent="0.25">
      <c r="B667" s="88"/>
      <c r="D667" s="16" t="s">
        <v>20</v>
      </c>
      <c r="E667" s="91">
        <f>E664+B671</f>
        <v>456379.51081167877</v>
      </c>
      <c r="I667" s="88"/>
    </row>
    <row r="668" spans="1:9" ht="20.100000000000001" customHeight="1" x14ac:dyDescent="0.25">
      <c r="A668" s="16" t="s">
        <v>1</v>
      </c>
      <c r="B668" s="91">
        <f>B99</f>
        <v>317.58271936466298</v>
      </c>
    </row>
    <row r="669" spans="1:9" ht="20.100000000000001" customHeight="1" x14ac:dyDescent="0.25">
      <c r="A669" s="16" t="s">
        <v>118</v>
      </c>
      <c r="B669" s="91">
        <f>Z117*B668</f>
        <v>258.52178185007347</v>
      </c>
      <c r="D669" s="16" t="s">
        <v>64</v>
      </c>
      <c r="E669" s="91">
        <f>B671*2</f>
        <v>679.2416356925113</v>
      </c>
      <c r="I669" s="88"/>
    </row>
    <row r="670" spans="1:9" ht="20.100000000000001" customHeight="1" x14ac:dyDescent="0.25">
      <c r="I670" s="88"/>
    </row>
    <row r="671" spans="1:9" ht="20.100000000000001" customHeight="1" x14ac:dyDescent="0.25">
      <c r="A671" s="16" t="s">
        <v>119</v>
      </c>
      <c r="B671" s="91">
        <f>B666*B669</f>
        <v>339.62081784625565</v>
      </c>
      <c r="D671" s="16" t="s">
        <v>120</v>
      </c>
      <c r="E671" s="94">
        <f>(E667-E666)/E664</f>
        <v>1.4894346977009506E-3</v>
      </c>
    </row>
    <row r="672" spans="1:9" ht="20.100000000000001" customHeight="1" x14ac:dyDescent="0.25">
      <c r="I672" s="88"/>
    </row>
    <row r="673" spans="1:25" ht="20.100000000000001" customHeight="1" x14ac:dyDescent="0.25">
      <c r="Y673" s="160"/>
    </row>
    <row r="674" spans="1:25" ht="20.100000000000001" customHeight="1" x14ac:dyDescent="0.25">
      <c r="A674" s="180" t="str" cm="1">
        <f t="array" ref="A674">_xlfn.IFS(E671&lt;=0.3,Y676,AND(E671&gt;0.3,E671&lt;=0.4),Y677,AND(E671&gt;0.4,E671&lt;=0.5),Y678,E671&gt;0.5,Y679)</f>
        <v>A amplitude do intervalo de confiança de 80% em torno da estimativa de tendência central é inferior a 30%; portanto, o laudo se enquadra no grau de fundamentação III da NBR 14653-2:2011 (Item 9.2.3, tabela 5).</v>
      </c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Y674" s="160"/>
    </row>
    <row r="675" spans="1:25" ht="20.100000000000001" customHeight="1" x14ac:dyDescent="0.25">
      <c r="A675" s="180" t="s">
        <v>139</v>
      </c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</row>
    <row r="676" spans="1:25" ht="20.100000000000001" customHeight="1" x14ac:dyDescent="0.25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Y676" s="153" t="s">
        <v>130</v>
      </c>
    </row>
    <row r="677" spans="1:25" ht="20.100000000000001" customHeight="1" x14ac:dyDescent="0.25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Y677" s="153" t="s">
        <v>131</v>
      </c>
    </row>
    <row r="678" spans="1:25" ht="20.100000000000001" customHeight="1" x14ac:dyDescent="0.25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Y678" s="153" t="s">
        <v>132</v>
      </c>
    </row>
    <row r="679" spans="1:25" ht="20.100000000000001" customHeight="1" x14ac:dyDescent="0.25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Y679" s="153" t="s">
        <v>133</v>
      </c>
    </row>
    <row r="681" spans="1:25" ht="20.100000000000001" customHeight="1" x14ac:dyDescent="0.25">
      <c r="A681" s="39" t="s">
        <v>82</v>
      </c>
      <c r="B681" s="216" t="s">
        <v>121</v>
      </c>
      <c r="C681" s="216"/>
      <c r="D681" s="216" t="s">
        <v>129</v>
      </c>
      <c r="E681" s="216"/>
      <c r="F681" s="216" t="s">
        <v>122</v>
      </c>
      <c r="G681" s="216"/>
    </row>
    <row r="682" spans="1:25" ht="20.100000000000001" customHeight="1" x14ac:dyDescent="0.25">
      <c r="A682" s="1" t="s">
        <v>123</v>
      </c>
      <c r="B682" s="217">
        <f>E666</f>
        <v>455700.26917598624</v>
      </c>
      <c r="C682" s="217"/>
      <c r="D682" s="217">
        <f>E664*(1-0.15)</f>
        <v>387633.90649475763</v>
      </c>
      <c r="E682" s="217"/>
      <c r="F682" s="217">
        <f>MAX(B682:D682)</f>
        <v>455700.26917598624</v>
      </c>
      <c r="G682" s="217"/>
    </row>
    <row r="683" spans="1:25" ht="20.100000000000001" customHeight="1" x14ac:dyDescent="0.25">
      <c r="A683" s="17" t="s">
        <v>124</v>
      </c>
      <c r="B683" s="217">
        <f>E667</f>
        <v>456379.51081167877</v>
      </c>
      <c r="C683" s="217"/>
      <c r="D683" s="217">
        <f>E664*(1+0.15)</f>
        <v>524445.87349290738</v>
      </c>
      <c r="E683" s="217"/>
      <c r="F683" s="217">
        <f>MIN(B683:D683)</f>
        <v>456379.51081167877</v>
      </c>
      <c r="G683" s="217"/>
      <c r="Y683" s="160"/>
    </row>
    <row r="685" spans="1:25" ht="20.100000000000001" customHeight="1" x14ac:dyDescent="0.25">
      <c r="F685" s="9"/>
    </row>
    <row r="686" spans="1:25" ht="20.100000000000001" customHeight="1" x14ac:dyDescent="0.25">
      <c r="C686" s="188">
        <f>E664</f>
        <v>456039.8899938325</v>
      </c>
      <c r="D686" s="188"/>
      <c r="E686" s="188"/>
      <c r="F686" s="188"/>
    </row>
    <row r="687" spans="1:25" ht="20.100000000000001" customHeight="1" x14ac:dyDescent="0.25">
      <c r="D687" s="40"/>
      <c r="F687" s="9"/>
      <c r="X687" s="209"/>
      <c r="Y687" s="209"/>
    </row>
    <row r="688" spans="1:25" ht="20.100000000000001" customHeight="1" x14ac:dyDescent="0.25">
      <c r="B688" s="125">
        <f>B682</f>
        <v>455700.26917598624</v>
      </c>
      <c r="C688" s="214" t="s">
        <v>121</v>
      </c>
      <c r="D688" s="214"/>
      <c r="E688" s="214"/>
      <c r="F688" s="214"/>
      <c r="G688" s="126">
        <f>B683</f>
        <v>456379.51081167877</v>
      </c>
      <c r="L688" s="146"/>
      <c r="M688" s="146"/>
      <c r="N688" s="146"/>
      <c r="O688" s="146"/>
      <c r="P688" s="146"/>
      <c r="Q688" s="146"/>
      <c r="R688" s="146"/>
    </row>
    <row r="689" spans="1:24" ht="20.100000000000001" customHeight="1" x14ac:dyDescent="0.25">
      <c r="B689" s="13" t="s">
        <v>125</v>
      </c>
      <c r="D689" s="40"/>
      <c r="F689" s="9"/>
      <c r="G689" s="13" t="s">
        <v>126</v>
      </c>
      <c r="L689" s="146"/>
      <c r="M689" s="146"/>
      <c r="N689" s="146"/>
      <c r="O689" s="146"/>
      <c r="P689" s="146"/>
      <c r="Q689" s="146"/>
      <c r="R689" s="146"/>
    </row>
    <row r="690" spans="1:24" ht="20.100000000000001" customHeight="1" x14ac:dyDescent="0.25">
      <c r="B690" s="125">
        <f>F682</f>
        <v>455700.26917598624</v>
      </c>
      <c r="C690" s="215" t="s">
        <v>122</v>
      </c>
      <c r="D690" s="215"/>
      <c r="E690" s="215"/>
      <c r="F690" s="215"/>
      <c r="G690" s="126">
        <f>F683</f>
        <v>456379.51081167877</v>
      </c>
      <c r="L690" s="146"/>
      <c r="M690" s="146"/>
      <c r="N690" s="146"/>
      <c r="O690" s="146"/>
      <c r="P690" s="146"/>
      <c r="Q690" s="146"/>
      <c r="R690" s="146"/>
    </row>
    <row r="691" spans="1:24" ht="20.100000000000001" customHeight="1" x14ac:dyDescent="0.25">
      <c r="B691" s="13" t="s">
        <v>127</v>
      </c>
      <c r="F691" s="9"/>
      <c r="G691" s="13" t="s">
        <v>128</v>
      </c>
      <c r="L691" s="146"/>
      <c r="M691" s="146"/>
      <c r="N691" s="146"/>
      <c r="O691" s="146"/>
      <c r="P691" s="146"/>
      <c r="Q691" s="146"/>
      <c r="R691" s="146"/>
    </row>
    <row r="692" spans="1:24" ht="20.100000000000001" customHeight="1" x14ac:dyDescent="0.25">
      <c r="F692" s="9"/>
      <c r="L692" s="146"/>
      <c r="M692" s="146"/>
      <c r="N692" s="146"/>
      <c r="O692" s="146"/>
      <c r="P692" s="146"/>
      <c r="Q692" s="146"/>
      <c r="R692" s="146"/>
      <c r="X692" s="160"/>
    </row>
    <row r="693" spans="1:24" ht="20.100000000000001" customHeight="1" x14ac:dyDescent="0.25">
      <c r="F693" s="9"/>
      <c r="L693" s="146"/>
      <c r="M693" s="146"/>
      <c r="N693" s="146"/>
      <c r="O693" s="146"/>
      <c r="P693" s="146"/>
      <c r="Q693" s="146"/>
      <c r="R693" s="146"/>
      <c r="X693" s="160"/>
    </row>
    <row r="694" spans="1:24" ht="20.100000000000001" customHeight="1" x14ac:dyDescent="0.25">
      <c r="F694" s="9"/>
      <c r="L694" s="146"/>
      <c r="M694" s="146"/>
      <c r="N694" s="146"/>
      <c r="O694" s="146"/>
      <c r="P694" s="146"/>
      <c r="Q694" s="146"/>
      <c r="R694" s="146"/>
      <c r="X694" s="160"/>
    </row>
    <row r="695" spans="1:24" ht="20.100000000000001" customHeight="1" x14ac:dyDescent="0.25">
      <c r="F695" s="9"/>
      <c r="L695" s="146"/>
      <c r="M695" s="146" t="s">
        <v>331</v>
      </c>
      <c r="N695" s="146" t="s">
        <v>332</v>
      </c>
      <c r="O695" s="146"/>
      <c r="P695" s="146"/>
      <c r="Q695" s="146"/>
      <c r="R695" s="146"/>
    </row>
    <row r="696" spans="1:24" ht="20.100000000000001" customHeight="1" x14ac:dyDescent="0.25">
      <c r="F696" s="9"/>
      <c r="L696" s="146"/>
      <c r="M696" s="146">
        <f>B683-B682</f>
        <v>679.24163569253869</v>
      </c>
      <c r="N696" s="146">
        <f>F683-F682</f>
        <v>679.24163569253869</v>
      </c>
      <c r="O696" s="146"/>
      <c r="P696" s="146"/>
      <c r="Q696" s="146"/>
      <c r="R696" s="146"/>
      <c r="X696" s="149"/>
    </row>
    <row r="697" spans="1:24" ht="20.100000000000001" customHeight="1" x14ac:dyDescent="0.25">
      <c r="F697" s="9"/>
      <c r="L697" s="146"/>
      <c r="M697" s="146"/>
      <c r="N697" s="146"/>
      <c r="O697" s="146"/>
      <c r="P697" s="146"/>
      <c r="Q697" s="146"/>
      <c r="R697" s="146"/>
    </row>
    <row r="698" spans="1:24" ht="20.100000000000001" customHeight="1" x14ac:dyDescent="0.25">
      <c r="F698" s="9"/>
      <c r="L698" s="146"/>
      <c r="M698" s="146"/>
      <c r="N698" s="146"/>
      <c r="O698" s="146"/>
      <c r="P698" s="146"/>
      <c r="Q698" s="146"/>
      <c r="R698" s="146"/>
    </row>
    <row r="699" spans="1:24" ht="20.100000000000001" customHeight="1" x14ac:dyDescent="0.25">
      <c r="F699" s="9"/>
      <c r="L699" s="146"/>
      <c r="M699" s="146"/>
      <c r="N699" s="146"/>
      <c r="O699" s="146"/>
      <c r="P699" s="146"/>
      <c r="Q699" s="146"/>
      <c r="R699" s="146"/>
    </row>
    <row r="700" spans="1:24" ht="20.100000000000001" customHeight="1" x14ac:dyDescent="0.25">
      <c r="L700" s="146"/>
      <c r="M700" s="146"/>
      <c r="N700" s="146"/>
      <c r="O700" s="146"/>
      <c r="P700" s="146"/>
      <c r="Q700" s="146"/>
      <c r="R700" s="146"/>
    </row>
    <row r="701" spans="1:24" ht="20.100000000000001" customHeight="1" x14ac:dyDescent="0.25">
      <c r="A701" s="218" t="s">
        <v>26</v>
      </c>
      <c r="B701" s="218"/>
      <c r="C701" s="218"/>
      <c r="D701" s="218"/>
      <c r="E701" s="218"/>
      <c r="F701" s="218"/>
      <c r="G701" s="218"/>
      <c r="H701" s="218"/>
      <c r="I701" s="218"/>
      <c r="J701" s="218"/>
      <c r="K701" s="218"/>
      <c r="L701" s="146"/>
      <c r="M701" s="146"/>
      <c r="N701" s="146"/>
      <c r="O701" s="146"/>
      <c r="P701" s="146"/>
      <c r="Q701" s="146"/>
      <c r="R701" s="146"/>
    </row>
    <row r="702" spans="1:24" ht="20.100000000000001" customHeight="1" x14ac:dyDescent="0.25">
      <c r="A702" s="212" t="s">
        <v>31</v>
      </c>
      <c r="B702" s="212"/>
      <c r="C702" s="212"/>
      <c r="D702" s="212"/>
      <c r="E702" s="212"/>
      <c r="F702" s="212"/>
      <c r="G702" s="212"/>
      <c r="H702" s="212"/>
      <c r="I702" s="212"/>
      <c r="J702" s="212"/>
      <c r="K702" s="212"/>
      <c r="L702" s="146"/>
      <c r="M702" s="146"/>
      <c r="N702" s="146"/>
      <c r="O702" s="146"/>
      <c r="P702" s="146"/>
      <c r="Q702" s="146"/>
      <c r="R702" s="146"/>
    </row>
    <row r="703" spans="1:24" ht="20.100000000000001" customHeight="1" x14ac:dyDescent="0.25">
      <c r="D703" s="25"/>
      <c r="E703" s="25"/>
      <c r="F703" s="25"/>
      <c r="G703" s="25"/>
      <c r="H703" s="25"/>
      <c r="I703" s="25"/>
      <c r="J703" s="25"/>
      <c r="K703" s="25"/>
      <c r="L703" s="146"/>
      <c r="M703" s="146"/>
      <c r="N703" s="146"/>
      <c r="O703" s="146"/>
      <c r="P703" s="146"/>
      <c r="Q703" s="146"/>
      <c r="R703" s="146"/>
    </row>
    <row r="704" spans="1:24" ht="20.100000000000001" customHeight="1" x14ac:dyDescent="0.25">
      <c r="J704" s="16" t="s">
        <v>27</v>
      </c>
      <c r="K704" s="95">
        <v>4</v>
      </c>
      <c r="L704" s="213" t="str">
        <f>IF(K706&gt;0.01,"Reduzir o número de casas decimais","")</f>
        <v/>
      </c>
      <c r="M704" s="213"/>
      <c r="N704" s="213"/>
      <c r="O704" s="146"/>
      <c r="P704" s="146"/>
      <c r="Q704" s="146"/>
      <c r="R704" s="146"/>
    </row>
    <row r="705" spans="1:18" ht="20.100000000000001" customHeight="1" x14ac:dyDescent="0.25">
      <c r="J705" s="17" t="s">
        <v>90</v>
      </c>
      <c r="K705" s="89">
        <f>K708-K643</f>
        <v>3960.1100061674952</v>
      </c>
      <c r="L705" s="146"/>
      <c r="M705" s="146"/>
      <c r="N705" s="146"/>
      <c r="O705" s="146"/>
      <c r="P705" s="146"/>
      <c r="Q705" s="146"/>
      <c r="R705" s="146"/>
    </row>
    <row r="706" spans="1:18" ht="20.100000000000001" customHeight="1" x14ac:dyDescent="0.25">
      <c r="J706" s="17" t="s">
        <v>29</v>
      </c>
      <c r="K706" s="96">
        <f>K705/K643</f>
        <v>8.6836921353986192E-3</v>
      </c>
    </row>
    <row r="707" spans="1:18" ht="20.100000000000001" customHeight="1" x14ac:dyDescent="0.25">
      <c r="K707" s="88"/>
    </row>
    <row r="708" spans="1:18" ht="20.100000000000001" customHeight="1" x14ac:dyDescent="0.25">
      <c r="J708" s="30" t="s">
        <v>30</v>
      </c>
      <c r="K708" s="97">
        <f>ROUNDUP(K643,-K704)</f>
        <v>460000</v>
      </c>
    </row>
    <row r="710" spans="1:18" ht="20.100000000000001" customHeight="1" x14ac:dyDescent="0.25">
      <c r="M710" s="3"/>
      <c r="N710" s="3"/>
    </row>
    <row r="711" spans="1:18" ht="20.100000000000001" customHeight="1" x14ac:dyDescent="0.25">
      <c r="A711" s="172" t="s">
        <v>161</v>
      </c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</row>
    <row r="712" spans="1:18" ht="20.100000000000001" customHeight="1" x14ac:dyDescent="0.25">
      <c r="A712" s="172" t="s">
        <v>369</v>
      </c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</row>
    <row r="713" spans="1:18" ht="20.100000000000001" customHeight="1" x14ac:dyDescent="0.25">
      <c r="A713" s="172" t="s">
        <v>333</v>
      </c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</row>
    <row r="714" spans="1:18" ht="20.100000000000001" customHeight="1" x14ac:dyDescent="0.25">
      <c r="A714" s="172" t="s">
        <v>162</v>
      </c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</row>
    <row r="715" spans="1:18" ht="20.100000000000001" customHeight="1" x14ac:dyDescent="0.25">
      <c r="A715" s="172" t="s">
        <v>163</v>
      </c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</row>
    <row r="716" spans="1:18" ht="20.100000000000001" customHeight="1" x14ac:dyDescent="0.25">
      <c r="A716" s="172" t="s">
        <v>172</v>
      </c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</row>
    <row r="717" spans="1:18" ht="20.100000000000001" customHeight="1" x14ac:dyDescent="0.25">
      <c r="A717" s="172" t="s">
        <v>370</v>
      </c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</row>
    <row r="718" spans="1:18" ht="20.100000000000001" customHeight="1" x14ac:dyDescent="0.25">
      <c r="A718" s="172" t="s">
        <v>166</v>
      </c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</row>
    <row r="719" spans="1:18" ht="20.100000000000001" customHeight="1" x14ac:dyDescent="0.25">
      <c r="A719" s="172" t="s">
        <v>164</v>
      </c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</row>
    <row r="720" spans="1:18" ht="20.100000000000001" customHeight="1" x14ac:dyDescent="0.25">
      <c r="A720" s="172" t="s">
        <v>173</v>
      </c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</row>
    <row r="740" spans="3:42" ht="20.100000000000001" customHeight="1" x14ac:dyDescent="0.25">
      <c r="C740" s="172"/>
      <c r="D740" s="172"/>
      <c r="E740" s="172"/>
      <c r="F740" s="172"/>
      <c r="G740" s="172"/>
      <c r="H740" s="172"/>
      <c r="R740" s="172"/>
      <c r="S740" s="172"/>
      <c r="T740" s="172"/>
      <c r="U740" s="172"/>
      <c r="V740" s="172"/>
      <c r="W740" s="172"/>
      <c r="AE740" s="196" t="str">
        <f>CONCATENATE("Nível máximo de significância para a rejeição da hipótese nula do coeficiente regressor: ",AL749)</f>
        <v>Nível máximo de significância para a rejeição da hipótese nula do coeficiente regressor: Padronizado</v>
      </c>
      <c r="AF740" s="196"/>
      <c r="AG740" s="196"/>
      <c r="AH740" s="196"/>
      <c r="AI740" s="196"/>
      <c r="AJ740" s="196"/>
      <c r="AK740" s="196"/>
      <c r="AL740" s="196"/>
      <c r="AM740" s="196"/>
    </row>
    <row r="741" spans="3:42" ht="20.100000000000001" customHeight="1" x14ac:dyDescent="0.25">
      <c r="AE741" s="146" t="s">
        <v>156</v>
      </c>
    </row>
    <row r="746" spans="3:42" ht="20.100000000000001" customHeight="1" x14ac:dyDescent="0.25"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152"/>
      <c r="W746" s="152"/>
      <c r="X746" s="152"/>
      <c r="Y746" s="152"/>
      <c r="Z746" s="152"/>
      <c r="AA746" s="152"/>
      <c r="AB746" s="152"/>
      <c r="AC746" s="152"/>
      <c r="AD746" s="152"/>
      <c r="AE746" s="152" t="s">
        <v>61</v>
      </c>
      <c r="AF746" s="152" t="s">
        <v>61</v>
      </c>
      <c r="AG746" s="152"/>
      <c r="AH746" s="152"/>
      <c r="AI746" s="152"/>
      <c r="AJ746" s="152" t="s">
        <v>61</v>
      </c>
      <c r="AK746" s="152" t="s">
        <v>61</v>
      </c>
      <c r="AL746" s="152" t="s">
        <v>61</v>
      </c>
      <c r="AM746" s="152" t="s">
        <v>61</v>
      </c>
      <c r="AN746" s="152"/>
      <c r="AO746" s="152" t="s">
        <v>61</v>
      </c>
      <c r="AP746" s="152" t="s">
        <v>61</v>
      </c>
    </row>
    <row r="748" spans="3:42" ht="20.100000000000001" customHeight="1" x14ac:dyDescent="0.25">
      <c r="H748" s="129"/>
      <c r="I748" s="129"/>
      <c r="J748" s="129"/>
      <c r="AE748" s="146" t="s">
        <v>62</v>
      </c>
      <c r="AF748" s="146">
        <v>0</v>
      </c>
    </row>
    <row r="749" spans="3:42" ht="20.100000000000001" customHeight="1" x14ac:dyDescent="0.25">
      <c r="AE749" s="146" t="s">
        <v>63</v>
      </c>
      <c r="AF749" s="146">
        <v>1</v>
      </c>
      <c r="AL749" s="146" t="s">
        <v>155</v>
      </c>
      <c r="AM749" s="146">
        <v>1450</v>
      </c>
    </row>
    <row r="750" spans="3:42" ht="20.100000000000001" customHeight="1" x14ac:dyDescent="0.25">
      <c r="AE750" s="146" t="s">
        <v>64</v>
      </c>
      <c r="AF750" s="146">
        <v>4</v>
      </c>
      <c r="AL750" s="146" t="s">
        <v>68</v>
      </c>
      <c r="AM750" s="146">
        <v>1</v>
      </c>
    </row>
    <row r="751" spans="3:42" ht="20.100000000000001" customHeight="1" x14ac:dyDescent="0.25">
      <c r="H751" s="10"/>
      <c r="I751" s="10"/>
      <c r="J751" s="10"/>
      <c r="W751" s="161"/>
      <c r="AE751" s="146" t="s">
        <v>65</v>
      </c>
      <c r="AF751" s="146">
        <f>AF748-(AF750*AF749)</f>
        <v>-4</v>
      </c>
      <c r="AL751" s="146" t="s">
        <v>76</v>
      </c>
      <c r="AM751" s="161">
        <v>0.3</v>
      </c>
      <c r="AN751" s="161"/>
    </row>
    <row r="752" spans="3:42" ht="20.100000000000001" customHeight="1" x14ac:dyDescent="0.25">
      <c r="H752" s="10"/>
      <c r="I752" s="10"/>
      <c r="J752" s="10"/>
      <c r="W752" s="161"/>
      <c r="AE752" s="146" t="s">
        <v>66</v>
      </c>
      <c r="AF752" s="146">
        <f>AF748+(AF749*AF750)</f>
        <v>4</v>
      </c>
      <c r="AL752" s="146" t="s">
        <v>77</v>
      </c>
      <c r="AM752" s="161">
        <f>1-AM751</f>
        <v>0.7</v>
      </c>
      <c r="AN752" s="161"/>
    </row>
    <row r="753" spans="3:68" ht="20.100000000000001" customHeight="1" x14ac:dyDescent="0.25">
      <c r="H753" s="10"/>
      <c r="I753" s="10"/>
      <c r="J753" s="10"/>
      <c r="W753" s="161"/>
      <c r="AE753" s="146" t="s">
        <v>69</v>
      </c>
      <c r="AF753" s="146">
        <v>2000</v>
      </c>
      <c r="AL753" s="146" t="s">
        <v>19</v>
      </c>
      <c r="AM753" s="161">
        <f>AM751/2</f>
        <v>0.15</v>
      </c>
      <c r="AN753" s="161"/>
    </row>
    <row r="754" spans="3:68" ht="20.100000000000001" customHeight="1" x14ac:dyDescent="0.25">
      <c r="H754" s="10"/>
      <c r="I754" s="10"/>
      <c r="J754" s="10"/>
      <c r="W754" s="161"/>
      <c r="AE754" s="146" t="s">
        <v>67</v>
      </c>
      <c r="AF754" s="146">
        <f>(AF752-AF751)/AF753</f>
        <v>4.0000000000000001E-3</v>
      </c>
      <c r="AL754" s="146" t="s">
        <v>20</v>
      </c>
      <c r="AM754" s="161">
        <f>AM752+AM753</f>
        <v>0.85</v>
      </c>
      <c r="AN754" s="161"/>
    </row>
    <row r="755" spans="3:68" ht="20.100000000000001" customHeight="1" x14ac:dyDescent="0.25">
      <c r="AO755" s="146" t="s">
        <v>74</v>
      </c>
      <c r="AP755" s="146" t="s">
        <v>78</v>
      </c>
    </row>
    <row r="756" spans="3:68" ht="20.100000000000001" customHeight="1" x14ac:dyDescent="0.25">
      <c r="AE756" s="146" t="s">
        <v>69</v>
      </c>
      <c r="AF756" s="146" t="s">
        <v>28</v>
      </c>
      <c r="AJ756" s="146" t="s">
        <v>144</v>
      </c>
      <c r="AK756" s="146" t="s">
        <v>75</v>
      </c>
      <c r="AL756" s="146" t="s">
        <v>71</v>
      </c>
      <c r="AM756" s="146" t="s">
        <v>72</v>
      </c>
      <c r="AN756" s="146" t="s">
        <v>73</v>
      </c>
      <c r="AO756" s="146" t="s">
        <v>70</v>
      </c>
      <c r="AQ756" s="146" t="s">
        <v>74</v>
      </c>
    </row>
    <row r="757" spans="3:68" ht="20.100000000000001" customHeight="1" x14ac:dyDescent="0.25">
      <c r="C757" s="12"/>
      <c r="E757" s="130"/>
      <c r="F757" s="130"/>
      <c r="R757" s="12"/>
      <c r="T757" s="145"/>
      <c r="U757" s="130"/>
      <c r="AE757" s="146">
        <v>0</v>
      </c>
      <c r="AF757" s="146">
        <f t="shared" ref="AF757:AF820" si="92">AF$751+(AE757*AF$754)</f>
        <v>-4</v>
      </c>
      <c r="AJ757" s="146">
        <f t="shared" ref="AJ757:AJ820" si="93">_xlfn.NORM.DIST(AF757,AF$748,AF$749,0)</f>
        <v>1.3383022576488537E-4</v>
      </c>
      <c r="AK757" s="146">
        <f t="shared" ref="AK757:AK820" si="94">_xlfn.NORM.DIST(AF757,AF$748,AF$749,1)</f>
        <v>3.1671241833119857E-5</v>
      </c>
      <c r="AL757" s="146">
        <f>IF(OR(AK757&lt;$AM$753,AK757&gt;$AM$754),AJ757,"")</f>
        <v>1.3383022576488537E-4</v>
      </c>
      <c r="AM757" s="146" t="str">
        <f>IF(AND(AK757&gt;$AM$753,AK757&lt;$AM$754),AJ757,"")</f>
        <v/>
      </c>
      <c r="AN757" s="146" t="str">
        <f t="shared" ref="AN757:AN820" si="95">IF(AJ757=MAX(AJ$757:AJ$2757),AJ757,"")</f>
        <v/>
      </c>
      <c r="AO757" s="146">
        <f t="shared" ref="AO757:AO820" si="96">_xlfn.NORM.DIST(AE757,AM$749,AM$750,0)</f>
        <v>0</v>
      </c>
      <c r="AP757" s="146" t="str">
        <f t="shared" ref="AP757:AP820" si="97">IF(AO757=MAX(AO$757:AO$2757),AJ757,"")</f>
        <v/>
      </c>
      <c r="AQ757" s="146" t="str">
        <f t="shared" ref="AQ757:AQ820" si="98">IF(AP757=MIN(AP$757:AP$2757),AP757,"")</f>
        <v/>
      </c>
    </row>
    <row r="758" spans="3:68" ht="20.100000000000001" customHeight="1" x14ac:dyDescent="0.25">
      <c r="C758" s="12"/>
      <c r="E758" s="130"/>
      <c r="F758" s="130"/>
      <c r="R758" s="12"/>
      <c r="T758" s="130"/>
      <c r="U758" s="130"/>
      <c r="AE758" s="146">
        <v>1</v>
      </c>
      <c r="AF758" s="146">
        <f t="shared" si="92"/>
        <v>-3.996</v>
      </c>
      <c r="AJ758" s="146">
        <f t="shared" si="93"/>
        <v>1.3598764346857444E-4</v>
      </c>
      <c r="AK758" s="146">
        <f t="shared" si="94"/>
        <v>3.2210866790657701E-5</v>
      </c>
      <c r="AL758" s="146">
        <f t="shared" ref="AL758:AL821" si="99">IF(OR(AK758&lt;$AM$753,AK758&gt;$AM$754),AJ758,"")</f>
        <v>1.3598764346857444E-4</v>
      </c>
      <c r="AM758" s="146" t="str">
        <f t="shared" ref="AM758:AM821" si="100">IF(AND(AK758&gt;$AM$753,AK758&lt;$AM$754),AJ758,"")</f>
        <v/>
      </c>
      <c r="AN758" s="146" t="str">
        <f t="shared" si="95"/>
        <v/>
      </c>
      <c r="AO758" s="146">
        <f t="shared" si="96"/>
        <v>0</v>
      </c>
      <c r="AP758" s="146" t="str">
        <f t="shared" si="97"/>
        <v/>
      </c>
      <c r="AQ758" s="146" t="str">
        <f t="shared" si="98"/>
        <v/>
      </c>
    </row>
    <row r="759" spans="3:68" ht="20.100000000000001" customHeight="1" x14ac:dyDescent="0.25">
      <c r="C759" s="12"/>
      <c r="E759" s="130"/>
      <c r="F759" s="130"/>
      <c r="R759" s="12"/>
      <c r="T759" s="130"/>
      <c r="U759" s="130"/>
      <c r="AE759" s="146">
        <v>2</v>
      </c>
      <c r="AF759" s="146">
        <f t="shared" si="92"/>
        <v>-3.992</v>
      </c>
      <c r="AJ759" s="146">
        <f t="shared" si="93"/>
        <v>1.3817762908630173E-4</v>
      </c>
      <c r="AK759" s="146">
        <f t="shared" si="94"/>
        <v>3.2759186404502981E-5</v>
      </c>
      <c r="AL759" s="146">
        <f t="shared" si="99"/>
        <v>1.3817762908630173E-4</v>
      </c>
      <c r="AM759" s="146" t="str">
        <f t="shared" si="100"/>
        <v/>
      </c>
      <c r="AN759" s="146" t="str">
        <f t="shared" si="95"/>
        <v/>
      </c>
      <c r="AO759" s="146">
        <f t="shared" si="96"/>
        <v>0</v>
      </c>
      <c r="AP759" s="146" t="str">
        <f t="shared" si="97"/>
        <v/>
      </c>
      <c r="AQ759" s="146" t="str">
        <f t="shared" si="98"/>
        <v/>
      </c>
    </row>
    <row r="760" spans="3:68" ht="20.100000000000001" customHeight="1" x14ac:dyDescent="0.25">
      <c r="C760" s="12"/>
      <c r="E760" s="130"/>
      <c r="F760" s="130"/>
      <c r="R760" s="12"/>
      <c r="T760" s="130"/>
      <c r="U760" s="130"/>
      <c r="AE760" s="146">
        <v>3</v>
      </c>
      <c r="AF760" s="146">
        <f t="shared" si="92"/>
        <v>-3.988</v>
      </c>
      <c r="AJ760" s="146">
        <f t="shared" si="93"/>
        <v>1.4040063645821442E-4</v>
      </c>
      <c r="AK760" s="146">
        <f t="shared" si="94"/>
        <v>3.3316331852099976E-5</v>
      </c>
      <c r="AL760" s="146">
        <f t="shared" si="99"/>
        <v>1.4040063645821442E-4</v>
      </c>
      <c r="AM760" s="146" t="str">
        <f t="shared" si="100"/>
        <v/>
      </c>
      <c r="AN760" s="146" t="str">
        <f t="shared" si="95"/>
        <v/>
      </c>
      <c r="AO760" s="146">
        <f t="shared" si="96"/>
        <v>0</v>
      </c>
      <c r="AP760" s="146" t="str">
        <f t="shared" si="97"/>
        <v/>
      </c>
      <c r="AQ760" s="146" t="str">
        <f t="shared" si="98"/>
        <v/>
      </c>
    </row>
    <row r="761" spans="3:68" ht="20.100000000000001" customHeight="1" x14ac:dyDescent="0.25">
      <c r="C761" s="12"/>
      <c r="E761" s="130"/>
      <c r="F761" s="130"/>
      <c r="R761" s="12"/>
      <c r="T761" s="130"/>
      <c r="U761" s="130"/>
      <c r="AE761" s="146">
        <v>4</v>
      </c>
      <c r="AF761" s="146">
        <f t="shared" si="92"/>
        <v>-3.984</v>
      </c>
      <c r="AJ761" s="146">
        <f t="shared" si="93"/>
        <v>1.4265712513176652E-4</v>
      </c>
      <c r="AK761" s="146">
        <f t="shared" si="94"/>
        <v>3.3882436137647771E-5</v>
      </c>
      <c r="AL761" s="146">
        <f t="shared" si="99"/>
        <v>1.4265712513176652E-4</v>
      </c>
      <c r="AM761" s="146" t="str">
        <f t="shared" si="100"/>
        <v/>
      </c>
      <c r="AN761" s="146" t="str">
        <f t="shared" si="95"/>
        <v/>
      </c>
      <c r="AO761" s="146">
        <f t="shared" si="96"/>
        <v>0</v>
      </c>
      <c r="AP761" s="146" t="str">
        <f t="shared" si="97"/>
        <v/>
      </c>
      <c r="AQ761" s="146" t="str">
        <f t="shared" si="98"/>
        <v/>
      </c>
    </row>
    <row r="762" spans="3:68" ht="20.100000000000001" customHeight="1" x14ac:dyDescent="0.25">
      <c r="C762" s="12"/>
      <c r="E762" s="130"/>
      <c r="F762" s="130"/>
      <c r="R762" s="12"/>
      <c r="T762" s="130"/>
      <c r="U762" s="130"/>
      <c r="AE762" s="146">
        <v>5</v>
      </c>
      <c r="AF762" s="146">
        <f t="shared" si="92"/>
        <v>-3.98</v>
      </c>
      <c r="AJ762" s="146">
        <f t="shared" si="93"/>
        <v>1.4494756042389106E-4</v>
      </c>
      <c r="AK762" s="146">
        <f t="shared" si="94"/>
        <v>3.4457634115053068E-5</v>
      </c>
      <c r="AL762" s="146">
        <f t="shared" si="99"/>
        <v>1.4494756042389106E-4</v>
      </c>
      <c r="AM762" s="146" t="str">
        <f t="shared" si="100"/>
        <v/>
      </c>
      <c r="AN762" s="146" t="str">
        <f t="shared" si="95"/>
        <v/>
      </c>
      <c r="AO762" s="146">
        <f t="shared" si="96"/>
        <v>0</v>
      </c>
      <c r="AP762" s="146" t="str">
        <f t="shared" si="97"/>
        <v/>
      </c>
      <c r="AQ762" s="146" t="str">
        <f t="shared" si="98"/>
        <v/>
      </c>
    </row>
    <row r="763" spans="3:68" ht="20.100000000000001" customHeight="1" x14ac:dyDescent="0.25">
      <c r="C763" s="12"/>
      <c r="E763" s="130"/>
      <c r="F763" s="130"/>
      <c r="R763" s="12"/>
      <c r="T763" s="130"/>
      <c r="U763" s="130"/>
      <c r="AE763" s="146">
        <v>6</v>
      </c>
      <c r="AF763" s="146">
        <f t="shared" si="92"/>
        <v>-3.976</v>
      </c>
      <c r="AJ763" s="146">
        <f t="shared" si="93"/>
        <v>1.4727241348370685E-4</v>
      </c>
      <c r="AK763" s="146">
        <f t="shared" si="94"/>
        <v>3.5042062511133837E-5</v>
      </c>
      <c r="AL763" s="146">
        <f t="shared" si="99"/>
        <v>1.4727241348370685E-4</v>
      </c>
      <c r="AM763" s="146" t="str">
        <f t="shared" si="100"/>
        <v/>
      </c>
      <c r="AN763" s="146" t="str">
        <f t="shared" si="95"/>
        <v/>
      </c>
      <c r="AO763" s="146">
        <f t="shared" si="96"/>
        <v>0</v>
      </c>
      <c r="AP763" s="146" t="str">
        <f t="shared" si="97"/>
        <v/>
      </c>
      <c r="AQ763" s="146" t="str">
        <f t="shared" si="98"/>
        <v/>
      </c>
      <c r="AZ763" s="150"/>
      <c r="BA763" s="155"/>
      <c r="BB763" s="162"/>
      <c r="BC763" s="162"/>
      <c r="BD763" s="162"/>
      <c r="BE763" s="162"/>
      <c r="BF763" s="156"/>
      <c r="BG763" s="156"/>
      <c r="BH763" s="156"/>
      <c r="BJ763" s="150"/>
      <c r="BK763" s="155"/>
      <c r="BL763" s="155"/>
      <c r="BM763" s="155"/>
      <c r="BN763" s="155"/>
      <c r="BO763" s="155"/>
      <c r="BP763" s="155"/>
    </row>
    <row r="764" spans="3:68" ht="20.100000000000001" customHeight="1" x14ac:dyDescent="0.25">
      <c r="C764" s="12"/>
      <c r="E764" s="130"/>
      <c r="F764" s="130"/>
      <c r="R764" s="12"/>
      <c r="T764" s="130"/>
      <c r="U764" s="130"/>
      <c r="AE764" s="146">
        <v>7</v>
      </c>
      <c r="AF764" s="146">
        <f t="shared" si="92"/>
        <v>-3.972</v>
      </c>
      <c r="AJ764" s="146">
        <f t="shared" si="93"/>
        <v>1.4963216135576216E-4</v>
      </c>
      <c r="AK764" s="146">
        <f t="shared" si="94"/>
        <v>3.5635859949074102E-5</v>
      </c>
      <c r="AL764" s="146">
        <f t="shared" si="99"/>
        <v>1.4963216135576216E-4</v>
      </c>
      <c r="AM764" s="146" t="str">
        <f t="shared" si="100"/>
        <v/>
      </c>
      <c r="AN764" s="146" t="str">
        <f t="shared" si="95"/>
        <v/>
      </c>
      <c r="AO764" s="146">
        <f t="shared" si="96"/>
        <v>0</v>
      </c>
      <c r="AP764" s="146" t="str">
        <f t="shared" si="97"/>
        <v/>
      </c>
      <c r="AQ764" s="146" t="str">
        <f t="shared" si="98"/>
        <v/>
      </c>
      <c r="AZ764" s="150"/>
      <c r="BA764" s="155"/>
      <c r="BB764" s="162"/>
      <c r="BC764" s="162"/>
      <c r="BD764" s="162"/>
      <c r="BE764" s="162"/>
      <c r="BF764" s="156"/>
      <c r="BG764" s="156"/>
      <c r="BH764" s="156"/>
      <c r="BJ764" s="150"/>
      <c r="BK764" s="155"/>
      <c r="BL764" s="155"/>
      <c r="BM764" s="155"/>
      <c r="BN764" s="155"/>
      <c r="BO764" s="155"/>
      <c r="BP764" s="155"/>
    </row>
    <row r="765" spans="3:68" ht="20.100000000000001" customHeight="1" x14ac:dyDescent="0.25">
      <c r="C765" s="12"/>
      <c r="E765" s="130"/>
      <c r="F765" s="130"/>
      <c r="R765" s="12"/>
      <c r="T765" s="130"/>
      <c r="U765" s="130"/>
      <c r="AE765" s="146">
        <v>8</v>
      </c>
      <c r="AF765" s="146">
        <f t="shared" si="92"/>
        <v>-3.968</v>
      </c>
      <c r="AJ765" s="146">
        <f t="shared" si="93"/>
        <v>1.5202728704381778E-4</v>
      </c>
      <c r="AK765" s="146">
        <f t="shared" si="94"/>
        <v>3.6239166972133497E-5</v>
      </c>
      <c r="AL765" s="146">
        <f t="shared" si="99"/>
        <v>1.5202728704381778E-4</v>
      </c>
      <c r="AM765" s="146" t="str">
        <f t="shared" si="100"/>
        <v/>
      </c>
      <c r="AN765" s="146" t="str">
        <f t="shared" si="95"/>
        <v/>
      </c>
      <c r="AO765" s="146">
        <f t="shared" si="96"/>
        <v>0</v>
      </c>
      <c r="AP765" s="146" t="str">
        <f t="shared" si="97"/>
        <v/>
      </c>
      <c r="AQ765" s="146" t="str">
        <f t="shared" si="98"/>
        <v/>
      </c>
      <c r="AZ765" s="150"/>
      <c r="BA765" s="155"/>
      <c r="BB765" s="162"/>
      <c r="BC765" s="162"/>
      <c r="BD765" s="162"/>
      <c r="BE765" s="162"/>
      <c r="BF765" s="156"/>
      <c r="BG765" s="156"/>
      <c r="BH765" s="156"/>
      <c r="BJ765" s="150"/>
      <c r="BK765" s="155"/>
      <c r="BL765" s="155"/>
      <c r="BM765" s="155"/>
      <c r="BN765" s="155"/>
      <c r="BO765" s="155"/>
      <c r="BP765" s="155"/>
    </row>
    <row r="766" spans="3:68" ht="20.100000000000001" customHeight="1" x14ac:dyDescent="0.25">
      <c r="C766" s="12"/>
      <c r="E766" s="130"/>
      <c r="F766" s="130"/>
      <c r="R766" s="12"/>
      <c r="T766" s="130"/>
      <c r="U766" s="130"/>
      <c r="AE766" s="146">
        <v>9</v>
      </c>
      <c r="AF766" s="146">
        <f t="shared" si="92"/>
        <v>-3.964</v>
      </c>
      <c r="AJ766" s="146">
        <f t="shared" si="93"/>
        <v>1.544582795751724E-4</v>
      </c>
      <c r="AK766" s="146">
        <f t="shared" si="94"/>
        <v>3.685212606761184E-5</v>
      </c>
      <c r="AL766" s="146">
        <f t="shared" si="99"/>
        <v>1.544582795751724E-4</v>
      </c>
      <c r="AM766" s="146" t="str">
        <f t="shared" si="100"/>
        <v/>
      </c>
      <c r="AN766" s="146" t="str">
        <f t="shared" si="95"/>
        <v/>
      </c>
      <c r="AO766" s="146">
        <f t="shared" si="96"/>
        <v>0</v>
      </c>
      <c r="AP766" s="146" t="str">
        <f t="shared" si="97"/>
        <v/>
      </c>
      <c r="AQ766" s="146" t="str">
        <f t="shared" si="98"/>
        <v/>
      </c>
      <c r="AZ766" s="150"/>
      <c r="BA766" s="155"/>
      <c r="BB766" s="162"/>
      <c r="BC766" s="162"/>
      <c r="BD766" s="162"/>
      <c r="BE766" s="162"/>
      <c r="BF766" s="156"/>
      <c r="BG766" s="156"/>
      <c r="BH766" s="156"/>
      <c r="BJ766" s="150"/>
      <c r="BK766" s="155"/>
      <c r="BL766" s="155"/>
      <c r="BM766" s="155"/>
      <c r="BN766" s="155"/>
      <c r="BO766" s="155"/>
      <c r="BP766" s="155"/>
    </row>
    <row r="767" spans="3:68" ht="20.100000000000001" customHeight="1" x14ac:dyDescent="0.25">
      <c r="C767" s="12"/>
      <c r="E767" s="130"/>
      <c r="F767" s="130"/>
      <c r="R767" s="12"/>
      <c r="T767" s="130"/>
      <c r="U767" s="130"/>
      <c r="AE767" s="146">
        <v>10</v>
      </c>
      <c r="AF767" s="146">
        <f t="shared" si="92"/>
        <v>-3.96</v>
      </c>
      <c r="AJ767" s="146">
        <f t="shared" si="93"/>
        <v>1.5692563406553226E-4</v>
      </c>
      <c r="AK767" s="146">
        <f t="shared" si="94"/>
        <v>3.747488169107341E-5</v>
      </c>
      <c r="AL767" s="146">
        <f t="shared" si="99"/>
        <v>1.5692563406553226E-4</v>
      </c>
      <c r="AM767" s="146" t="str">
        <f t="shared" si="100"/>
        <v/>
      </c>
      <c r="AN767" s="146" t="str">
        <f t="shared" si="95"/>
        <v/>
      </c>
      <c r="AO767" s="146">
        <f t="shared" si="96"/>
        <v>0</v>
      </c>
      <c r="AP767" s="146" t="str">
        <f t="shared" si="97"/>
        <v/>
      </c>
      <c r="AQ767" s="146" t="str">
        <f t="shared" si="98"/>
        <v/>
      </c>
      <c r="AZ767" s="150"/>
      <c r="BA767" s="155"/>
      <c r="BB767" s="162"/>
      <c r="BC767" s="162"/>
      <c r="BD767" s="162"/>
      <c r="BE767" s="162"/>
      <c r="BF767" s="156"/>
      <c r="BG767" s="156"/>
      <c r="BH767" s="156"/>
      <c r="BJ767" s="150"/>
      <c r="BK767" s="155"/>
      <c r="BL767" s="155"/>
      <c r="BM767" s="155"/>
      <c r="BN767" s="155"/>
      <c r="BO767" s="155"/>
      <c r="BP767" s="155"/>
    </row>
    <row r="768" spans="3:68" ht="20.100000000000001" customHeight="1" x14ac:dyDescent="0.25">
      <c r="C768" s="12"/>
      <c r="E768" s="130"/>
      <c r="F768" s="130"/>
      <c r="R768" s="12"/>
      <c r="T768" s="130"/>
      <c r="U768" s="130"/>
      <c r="AE768" s="146">
        <v>11</v>
      </c>
      <c r="AF768" s="146">
        <f t="shared" si="92"/>
        <v>-3.956</v>
      </c>
      <c r="AJ768" s="146">
        <f t="shared" si="93"/>
        <v>1.594298517844273E-4</v>
      </c>
      <c r="AK768" s="146">
        <f t="shared" si="94"/>
        <v>3.8107580290831079E-5</v>
      </c>
      <c r="AL768" s="146">
        <f t="shared" si="99"/>
        <v>1.594298517844273E-4</v>
      </c>
      <c r="AM768" s="146" t="str">
        <f t="shared" si="100"/>
        <v/>
      </c>
      <c r="AN768" s="146" t="str">
        <f t="shared" si="95"/>
        <v/>
      </c>
      <c r="AO768" s="146">
        <f t="shared" si="96"/>
        <v>0</v>
      </c>
      <c r="AP768" s="146" t="str">
        <f t="shared" si="97"/>
        <v/>
      </c>
      <c r="AQ768" s="146" t="str">
        <f t="shared" si="98"/>
        <v/>
      </c>
      <c r="AZ768" s="150"/>
      <c r="BA768" s="155"/>
      <c r="BB768" s="162"/>
      <c r="BC768" s="162"/>
      <c r="BD768" s="162"/>
      <c r="BE768" s="162"/>
      <c r="BF768" s="156"/>
      <c r="BG768" s="156"/>
      <c r="BH768" s="156"/>
      <c r="BJ768" s="150"/>
      <c r="BK768" s="155"/>
      <c r="BL768" s="155"/>
      <c r="BM768" s="155"/>
      <c r="BN768" s="155"/>
      <c r="BO768" s="155"/>
      <c r="BP768" s="155"/>
    </row>
    <row r="769" spans="3:68" ht="20.100000000000001" customHeight="1" x14ac:dyDescent="0.25">
      <c r="C769" s="12"/>
      <c r="E769" s="130"/>
      <c r="F769" s="130"/>
      <c r="R769" s="12"/>
      <c r="T769" s="130"/>
      <c r="U769" s="130"/>
      <c r="AE769" s="146">
        <v>12</v>
      </c>
      <c r="AF769" s="146">
        <f t="shared" si="92"/>
        <v>-3.952</v>
      </c>
      <c r="AJ769" s="146">
        <f t="shared" si="93"/>
        <v>1.6197144022117723E-4</v>
      </c>
      <c r="AK769" s="146">
        <f t="shared" si="94"/>
        <v>3.8750370332693202E-5</v>
      </c>
      <c r="AL769" s="146">
        <f t="shared" si="99"/>
        <v>1.6197144022117723E-4</v>
      </c>
      <c r="AM769" s="146" t="str">
        <f t="shared" si="100"/>
        <v/>
      </c>
      <c r="AN769" s="146" t="str">
        <f t="shared" si="95"/>
        <v/>
      </c>
      <c r="AO769" s="146">
        <f t="shared" si="96"/>
        <v>0</v>
      </c>
      <c r="AP769" s="146" t="str">
        <f t="shared" si="97"/>
        <v/>
      </c>
      <c r="AQ769" s="146" t="str">
        <f t="shared" si="98"/>
        <v/>
      </c>
      <c r="AZ769" s="150"/>
      <c r="BA769" s="155"/>
      <c r="BB769" s="162"/>
      <c r="BC769" s="162"/>
      <c r="BD769" s="162"/>
      <c r="BE769" s="162"/>
      <c r="BF769" s="156"/>
      <c r="BG769" s="156"/>
      <c r="BH769" s="156"/>
      <c r="BJ769" s="150"/>
      <c r="BK769" s="155"/>
      <c r="BL769" s="155"/>
      <c r="BM769" s="155"/>
      <c r="BN769" s="155"/>
      <c r="BO769" s="155"/>
      <c r="BP769" s="155"/>
    </row>
    <row r="770" spans="3:68" ht="20.100000000000001" customHeight="1" x14ac:dyDescent="0.25">
      <c r="C770" s="12"/>
      <c r="E770" s="130"/>
      <c r="F770" s="130"/>
      <c r="R770" s="12"/>
      <c r="T770" s="130"/>
      <c r="U770" s="130"/>
      <c r="AE770" s="146">
        <v>13</v>
      </c>
      <c r="AF770" s="146">
        <f t="shared" si="92"/>
        <v>-3.948</v>
      </c>
      <c r="AJ770" s="146">
        <f t="shared" si="93"/>
        <v>1.6455091315140881E-4</v>
      </c>
      <c r="AK770" s="146">
        <f t="shared" si="94"/>
        <v>3.9403402324976057E-5</v>
      </c>
      <c r="AL770" s="146">
        <f t="shared" si="99"/>
        <v>1.6455091315140881E-4</v>
      </c>
      <c r="AM770" s="146" t="str">
        <f t="shared" si="100"/>
        <v/>
      </c>
      <c r="AN770" s="146" t="str">
        <f t="shared" si="95"/>
        <v/>
      </c>
      <c r="AO770" s="146">
        <f t="shared" si="96"/>
        <v>0</v>
      </c>
      <c r="AP770" s="146" t="str">
        <f t="shared" si="97"/>
        <v/>
      </c>
      <c r="AQ770" s="146" t="str">
        <f t="shared" si="98"/>
        <v/>
      </c>
      <c r="AZ770" s="150"/>
      <c r="BA770" s="155"/>
      <c r="BB770" s="162"/>
      <c r="BC770" s="162"/>
      <c r="BD770" s="162"/>
      <c r="BE770" s="162"/>
      <c r="BF770" s="156"/>
      <c r="BG770" s="156"/>
      <c r="BJ770" s="150"/>
      <c r="BK770" s="155"/>
      <c r="BL770" s="155"/>
      <c r="BM770" s="155"/>
      <c r="BN770" s="155"/>
      <c r="BO770" s="155"/>
      <c r="BP770" s="155"/>
    </row>
    <row r="771" spans="3:68" ht="20.100000000000001" customHeight="1" x14ac:dyDescent="0.25">
      <c r="C771" s="12"/>
      <c r="E771" s="130"/>
      <c r="F771" s="130"/>
      <c r="R771" s="12"/>
      <c r="T771" s="130"/>
      <c r="U771" s="130"/>
      <c r="AE771" s="146">
        <v>14</v>
      </c>
      <c r="AF771" s="146">
        <f t="shared" si="92"/>
        <v>-3.944</v>
      </c>
      <c r="AJ771" s="146">
        <f t="shared" si="93"/>
        <v>1.671687907041271E-4</v>
      </c>
      <c r="AK771" s="146">
        <f t="shared" si="94"/>
        <v>4.0066828843782472E-5</v>
      </c>
      <c r="AL771" s="146">
        <f t="shared" si="99"/>
        <v>1.671687907041271E-4</v>
      </c>
      <c r="AM771" s="146" t="str">
        <f t="shared" si="100"/>
        <v/>
      </c>
      <c r="AN771" s="146" t="str">
        <f t="shared" si="95"/>
        <v/>
      </c>
      <c r="AO771" s="146">
        <f t="shared" si="96"/>
        <v>0</v>
      </c>
      <c r="AP771" s="146" t="str">
        <f t="shared" si="97"/>
        <v/>
      </c>
      <c r="AQ771" s="146" t="str">
        <f t="shared" si="98"/>
        <v/>
      </c>
      <c r="AY771" s="155"/>
      <c r="AZ771" s="150"/>
      <c r="BA771" s="155"/>
      <c r="BB771" s="162"/>
      <c r="BC771" s="162"/>
      <c r="BD771" s="162"/>
      <c r="BE771" s="162"/>
      <c r="BF771" s="156"/>
      <c r="BG771" s="156"/>
      <c r="BH771" s="156"/>
      <c r="BJ771" s="150"/>
      <c r="BK771" s="155"/>
      <c r="BL771" s="155"/>
      <c r="BM771" s="155"/>
      <c r="BN771" s="155"/>
      <c r="BO771" s="155"/>
      <c r="BP771" s="155"/>
    </row>
    <row r="772" spans="3:68" ht="20.100000000000001" customHeight="1" x14ac:dyDescent="0.25">
      <c r="C772" s="12"/>
      <c r="E772" s="130"/>
      <c r="F772" s="130"/>
      <c r="R772" s="12"/>
      <c r="T772" s="130"/>
      <c r="U772" s="130"/>
      <c r="AE772" s="146">
        <v>15</v>
      </c>
      <c r="AF772" s="146">
        <f t="shared" si="92"/>
        <v>-3.94</v>
      </c>
      <c r="AJ772" s="146">
        <f t="shared" si="93"/>
        <v>1.6982559942934359E-4</v>
      </c>
      <c r="AK772" s="146">
        <f t="shared" si="94"/>
        <v>4.0740804558550716E-5</v>
      </c>
      <c r="AL772" s="146">
        <f t="shared" si="99"/>
        <v>1.6982559942934359E-4</v>
      </c>
      <c r="AM772" s="146" t="str">
        <f t="shared" si="100"/>
        <v/>
      </c>
      <c r="AN772" s="146" t="str">
        <f t="shared" si="95"/>
        <v/>
      </c>
      <c r="AO772" s="146">
        <f t="shared" si="96"/>
        <v>0</v>
      </c>
      <c r="AP772" s="146" t="str">
        <f t="shared" si="97"/>
        <v/>
      </c>
      <c r="AQ772" s="146" t="str">
        <f t="shared" si="98"/>
        <v/>
      </c>
      <c r="AY772" s="155"/>
      <c r="AZ772" s="150"/>
      <c r="BA772" s="155"/>
      <c r="BB772" s="162"/>
      <c r="BC772" s="162"/>
      <c r="BD772" s="162"/>
      <c r="BE772" s="162"/>
      <c r="BF772" s="156"/>
      <c r="BG772" s="156"/>
      <c r="BH772" s="156"/>
      <c r="BJ772" s="150"/>
      <c r="BK772" s="155"/>
      <c r="BL772" s="155"/>
      <c r="BM772" s="155"/>
      <c r="BN772" s="155"/>
      <c r="BO772" s="155"/>
      <c r="BP772" s="155"/>
    </row>
    <row r="773" spans="3:68" ht="20.100000000000001" customHeight="1" x14ac:dyDescent="0.25">
      <c r="C773" s="12"/>
      <c r="E773" s="130"/>
      <c r="F773" s="130"/>
      <c r="R773" s="12"/>
      <c r="T773" s="130"/>
      <c r="U773" s="130"/>
      <c r="AE773" s="146">
        <v>16</v>
      </c>
      <c r="AF773" s="146">
        <f t="shared" si="92"/>
        <v>-3.9359999999999999</v>
      </c>
      <c r="AJ773" s="146">
        <f t="shared" si="93"/>
        <v>1.7252187236626288E-4</v>
      </c>
      <c r="AK773" s="146">
        <f t="shared" si="94"/>
        <v>4.1425486257874641E-5</v>
      </c>
      <c r="AL773" s="146">
        <f t="shared" si="99"/>
        <v>1.7252187236626288E-4</v>
      </c>
      <c r="AM773" s="146" t="str">
        <f t="shared" si="100"/>
        <v/>
      </c>
      <c r="AN773" s="146" t="str">
        <f t="shared" si="95"/>
        <v/>
      </c>
      <c r="AO773" s="146">
        <f t="shared" si="96"/>
        <v>0</v>
      </c>
      <c r="AP773" s="146" t="str">
        <f t="shared" si="97"/>
        <v/>
      </c>
      <c r="AQ773" s="146" t="str">
        <f t="shared" si="98"/>
        <v/>
      </c>
      <c r="AY773" s="155"/>
      <c r="AZ773" s="150"/>
      <c r="BA773" s="155"/>
      <c r="BB773" s="162"/>
      <c r="BC773" s="162"/>
      <c r="BD773" s="162"/>
      <c r="BE773" s="162"/>
      <c r="BF773" s="156"/>
      <c r="BG773" s="156"/>
      <c r="BH773" s="156"/>
      <c r="BJ773" s="150"/>
      <c r="BK773" s="155"/>
      <c r="BL773" s="155"/>
      <c r="BM773" s="155"/>
      <c r="BN773" s="155"/>
      <c r="BO773" s="155"/>
      <c r="BP773" s="155"/>
    </row>
    <row r="774" spans="3:68" ht="20.100000000000001" customHeight="1" x14ac:dyDescent="0.25">
      <c r="C774" s="12"/>
      <c r="E774" s="130"/>
      <c r="F774" s="130"/>
      <c r="R774" s="12"/>
      <c r="T774" s="130"/>
      <c r="U774" s="130"/>
      <c r="AE774" s="146">
        <v>17</v>
      </c>
      <c r="AF774" s="146">
        <f t="shared" si="92"/>
        <v>-3.9319999999999999</v>
      </c>
      <c r="AJ774" s="146">
        <f t="shared" si="93"/>
        <v>1.7525814911202982E-4</v>
      </c>
      <c r="AK774" s="146">
        <f t="shared" si="94"/>
        <v>4.2121032875598028E-5</v>
      </c>
      <c r="AL774" s="146">
        <f t="shared" si="99"/>
        <v>1.7525814911202982E-4</v>
      </c>
      <c r="AM774" s="146" t="str">
        <f t="shared" si="100"/>
        <v/>
      </c>
      <c r="AN774" s="146" t="str">
        <f t="shared" si="95"/>
        <v/>
      </c>
      <c r="AO774" s="146">
        <f t="shared" si="96"/>
        <v>0</v>
      </c>
      <c r="AP774" s="146" t="str">
        <f t="shared" si="97"/>
        <v/>
      </c>
      <c r="AQ774" s="146" t="str">
        <f t="shared" si="98"/>
        <v/>
      </c>
      <c r="AY774" s="155"/>
      <c r="AZ774" s="150"/>
      <c r="BA774" s="155"/>
      <c r="BB774" s="162"/>
      <c r="BC774" s="162"/>
      <c r="BD774" s="162"/>
      <c r="BE774" s="162"/>
      <c r="BF774" s="156"/>
      <c r="BG774" s="156"/>
      <c r="BH774" s="156"/>
      <c r="BJ774" s="150"/>
      <c r="BK774" s="155"/>
      <c r="BL774" s="155"/>
      <c r="BM774" s="155"/>
      <c r="BN774" s="155"/>
      <c r="BO774" s="155"/>
      <c r="BP774" s="155"/>
    </row>
    <row r="775" spans="3:68" ht="20.100000000000001" customHeight="1" x14ac:dyDescent="0.25">
      <c r="C775" s="12"/>
      <c r="E775" s="130"/>
      <c r="F775" s="130"/>
      <c r="R775" s="12"/>
      <c r="T775" s="130"/>
      <c r="U775" s="130"/>
      <c r="AE775" s="146">
        <v>18</v>
      </c>
      <c r="AF775" s="146">
        <f t="shared" si="92"/>
        <v>-3.9279999999999999</v>
      </c>
      <c r="AJ775" s="146">
        <f t="shared" si="93"/>
        <v>1.7803497589104022E-4</v>
      </c>
      <c r="AK775" s="146">
        <f t="shared" si="94"/>
        <v>4.2827605517184267E-5</v>
      </c>
      <c r="AL775" s="146">
        <f t="shared" si="99"/>
        <v>1.7803497589104022E-4</v>
      </c>
      <c r="AM775" s="146" t="str">
        <f t="shared" si="100"/>
        <v/>
      </c>
      <c r="AN775" s="146" t="str">
        <f t="shared" si="95"/>
        <v/>
      </c>
      <c r="AO775" s="146">
        <f t="shared" si="96"/>
        <v>0</v>
      </c>
      <c r="AP775" s="146" t="str">
        <f t="shared" si="97"/>
        <v/>
      </c>
      <c r="AQ775" s="146" t="str">
        <f t="shared" si="98"/>
        <v/>
      </c>
      <c r="AY775" s="155"/>
      <c r="AZ775" s="150"/>
      <c r="BA775" s="155"/>
      <c r="BB775" s="162"/>
      <c r="BC775" s="162"/>
      <c r="BD775" s="162"/>
      <c r="BE775" s="162"/>
      <c r="BF775" s="156"/>
      <c r="BG775" s="156"/>
      <c r="BH775" s="156"/>
      <c r="BJ775" s="150"/>
      <c r="BK775" s="155"/>
      <c r="BL775" s="155"/>
      <c r="BM775" s="155"/>
      <c r="BN775" s="155"/>
      <c r="BO775" s="155"/>
      <c r="BP775" s="155"/>
    </row>
    <row r="776" spans="3:68" ht="20.100000000000001" customHeight="1" x14ac:dyDescent="0.25">
      <c r="C776" s="12"/>
      <c r="E776" s="130"/>
      <c r="F776" s="130"/>
      <c r="R776" s="12"/>
      <c r="T776" s="130"/>
      <c r="U776" s="130"/>
      <c r="AE776" s="146">
        <v>19</v>
      </c>
      <c r="AF776" s="146">
        <f t="shared" si="92"/>
        <v>-3.9239999999999999</v>
      </c>
      <c r="AJ776" s="146">
        <f t="shared" si="93"/>
        <v>1.8085290562481758E-4</v>
      </c>
      <c r="AK776" s="146">
        <f t="shared" si="94"/>
        <v>4.3545367486365296E-5</v>
      </c>
      <c r="AL776" s="146">
        <f t="shared" si="99"/>
        <v>1.8085290562481758E-4</v>
      </c>
      <c r="AM776" s="146" t="str">
        <f t="shared" si="100"/>
        <v/>
      </c>
      <c r="AN776" s="146" t="str">
        <f t="shared" si="95"/>
        <v/>
      </c>
      <c r="AO776" s="146">
        <f t="shared" si="96"/>
        <v>0</v>
      </c>
      <c r="AP776" s="146" t="str">
        <f t="shared" si="97"/>
        <v/>
      </c>
      <c r="AQ776" s="146" t="str">
        <f t="shared" si="98"/>
        <v/>
      </c>
      <c r="AY776" s="155"/>
      <c r="AZ776" s="150"/>
      <c r="BA776" s="155"/>
      <c r="BB776" s="162"/>
      <c r="BC776" s="162"/>
      <c r="BD776" s="162"/>
      <c r="BE776" s="162"/>
      <c r="BF776" s="156"/>
      <c r="BG776" s="156"/>
      <c r="BH776" s="156"/>
      <c r="BJ776" s="150"/>
      <c r="BK776" s="155"/>
      <c r="BL776" s="155"/>
      <c r="BM776" s="155"/>
      <c r="BN776" s="155"/>
      <c r="BO776" s="155"/>
      <c r="BP776" s="155"/>
    </row>
    <row r="777" spans="3:68" ht="20.100000000000001" customHeight="1" x14ac:dyDescent="0.25">
      <c r="C777" s="12"/>
      <c r="E777" s="130"/>
      <c r="F777" s="130"/>
      <c r="R777" s="12"/>
      <c r="T777" s="130"/>
      <c r="U777" s="130"/>
      <c r="AE777" s="146">
        <v>20</v>
      </c>
      <c r="AF777" s="146">
        <f t="shared" si="92"/>
        <v>-3.92</v>
      </c>
      <c r="AJ777" s="146">
        <f t="shared" si="93"/>
        <v>1.8371249800245711E-4</v>
      </c>
      <c r="AK777" s="146">
        <f t="shared" si="94"/>
        <v>4.4274484312070743E-5</v>
      </c>
      <c r="AL777" s="146">
        <f t="shared" si="99"/>
        <v>1.8371249800245711E-4</v>
      </c>
      <c r="AM777" s="146" t="str">
        <f t="shared" si="100"/>
        <v/>
      </c>
      <c r="AN777" s="146" t="str">
        <f t="shared" si="95"/>
        <v/>
      </c>
      <c r="AO777" s="146">
        <f t="shared" si="96"/>
        <v>0</v>
      </c>
      <c r="AP777" s="146" t="str">
        <f t="shared" si="97"/>
        <v/>
      </c>
      <c r="AQ777" s="146" t="str">
        <f t="shared" si="98"/>
        <v/>
      </c>
      <c r="AY777" s="155"/>
      <c r="AZ777" s="150"/>
      <c r="BA777" s="155"/>
      <c r="BB777" s="162"/>
      <c r="BC777" s="162"/>
      <c r="BD777" s="162"/>
      <c r="BE777" s="162"/>
      <c r="BF777" s="156"/>
      <c r="BG777" s="156"/>
      <c r="BH777" s="156"/>
      <c r="BK777" s="146">
        <v>0</v>
      </c>
      <c r="BM777" s="146" t="s">
        <v>69</v>
      </c>
      <c r="BN777" s="146">
        <v>5000</v>
      </c>
      <c r="BP777" s="146" t="s">
        <v>71</v>
      </c>
    </row>
    <row r="778" spans="3:68" ht="20.100000000000001" customHeight="1" x14ac:dyDescent="0.25">
      <c r="C778" s="12"/>
      <c r="E778" s="130"/>
      <c r="F778" s="130"/>
      <c r="R778" s="12"/>
      <c r="T778" s="130"/>
      <c r="U778" s="130"/>
      <c r="AE778" s="146">
        <v>21</v>
      </c>
      <c r="AF778" s="146">
        <f t="shared" si="92"/>
        <v>-3.9159999999999999</v>
      </c>
      <c r="AJ778" s="146">
        <f t="shared" si="93"/>
        <v>1.8661431955163842E-4</v>
      </c>
      <c r="AK778" s="146">
        <f t="shared" si="94"/>
        <v>4.5015123775639825E-5</v>
      </c>
      <c r="AL778" s="146">
        <f t="shared" si="99"/>
        <v>1.8661431955163842E-4</v>
      </c>
      <c r="AM778" s="146" t="str">
        <f t="shared" si="100"/>
        <v/>
      </c>
      <c r="AN778" s="146" t="str">
        <f t="shared" si="95"/>
        <v/>
      </c>
      <c r="AO778" s="146">
        <f t="shared" si="96"/>
        <v>0</v>
      </c>
      <c r="AP778" s="146" t="str">
        <f t="shared" si="97"/>
        <v/>
      </c>
      <c r="AQ778" s="146" t="str">
        <f t="shared" si="98"/>
        <v/>
      </c>
      <c r="AY778" s="155"/>
      <c r="AZ778" s="150"/>
      <c r="BA778" s="155"/>
      <c r="BB778" s="162"/>
      <c r="BC778" s="162"/>
      <c r="BD778" s="162"/>
      <c r="BE778" s="162"/>
      <c r="BF778" s="156"/>
      <c r="BG778" s="156"/>
      <c r="BH778" s="156"/>
      <c r="BK778" s="146">
        <v>32</v>
      </c>
      <c r="BM778" s="146" t="s">
        <v>67</v>
      </c>
      <c r="BN778" s="146">
        <f>(BK778-BK777)/BN777</f>
        <v>6.4000000000000003E-3</v>
      </c>
      <c r="BP778" s="146" t="s">
        <v>72</v>
      </c>
    </row>
    <row r="779" spans="3:68" ht="20.100000000000001" customHeight="1" x14ac:dyDescent="0.25">
      <c r="C779" s="12"/>
      <c r="E779" s="130"/>
      <c r="F779" s="130"/>
      <c r="R779" s="12"/>
      <c r="T779" s="130"/>
      <c r="U779" s="130"/>
      <c r="AE779" s="146">
        <v>22</v>
      </c>
      <c r="AF779" s="146">
        <f t="shared" si="92"/>
        <v>-3.9119999999999999</v>
      </c>
      <c r="AJ779" s="146">
        <f t="shared" si="93"/>
        <v>1.8955894371021315E-4</v>
      </c>
      <c r="AK779" s="146">
        <f t="shared" si="94"/>
        <v>4.5767455938319316E-5</v>
      </c>
      <c r="AL779" s="146">
        <f t="shared" si="99"/>
        <v>1.8955894371021315E-4</v>
      </c>
      <c r="AM779" s="146" t="str">
        <f t="shared" si="100"/>
        <v/>
      </c>
      <c r="AN779" s="146" t="str">
        <f t="shared" si="95"/>
        <v/>
      </c>
      <c r="AO779" s="146">
        <f t="shared" si="96"/>
        <v>0</v>
      </c>
      <c r="AP779" s="146" t="str">
        <f t="shared" si="97"/>
        <v/>
      </c>
      <c r="AQ779" s="146" t="str">
        <f t="shared" si="98"/>
        <v/>
      </c>
      <c r="AY779" s="155"/>
      <c r="AZ779" s="150"/>
      <c r="BA779" s="155"/>
      <c r="BB779" s="162"/>
      <c r="BC779" s="162"/>
      <c r="BD779" s="162"/>
      <c r="BE779" s="162"/>
      <c r="BF779" s="156"/>
      <c r="BG779" s="156"/>
      <c r="BH779" s="156"/>
    </row>
    <row r="780" spans="3:68" ht="20.100000000000001" customHeight="1" x14ac:dyDescent="0.25">
      <c r="C780" s="12"/>
      <c r="E780" s="130"/>
      <c r="F780" s="130"/>
      <c r="R780" s="12"/>
      <c r="T780" s="130"/>
      <c r="U780" s="130"/>
      <c r="AE780" s="146">
        <v>23</v>
      </c>
      <c r="AF780" s="146">
        <f t="shared" si="92"/>
        <v>-3.9079999999999999</v>
      </c>
      <c r="AJ780" s="146">
        <f t="shared" si="93"/>
        <v>1.9254695089836367E-4</v>
      </c>
      <c r="AK780" s="146">
        <f t="shared" si="94"/>
        <v>4.6531653169047453E-5</v>
      </c>
      <c r="AL780" s="146">
        <f t="shared" si="99"/>
        <v>1.9254695089836367E-4</v>
      </c>
      <c r="AM780" s="146" t="str">
        <f t="shared" si="100"/>
        <v/>
      </c>
      <c r="AN780" s="146" t="str">
        <f t="shared" si="95"/>
        <v/>
      </c>
      <c r="AO780" s="146">
        <f t="shared" si="96"/>
        <v>0</v>
      </c>
      <c r="AP780" s="146" t="str">
        <f t="shared" si="97"/>
        <v/>
      </c>
      <c r="AQ780" s="146" t="str">
        <f t="shared" si="98"/>
        <v/>
      </c>
      <c r="AY780" s="155"/>
      <c r="AZ780" s="150"/>
      <c r="BA780" s="155"/>
      <c r="BB780" s="162"/>
      <c r="BC780" s="162"/>
      <c r="BD780" s="162"/>
      <c r="BE780" s="162"/>
      <c r="BF780" s="156"/>
      <c r="BG780" s="156"/>
      <c r="BJ780" s="146" t="s">
        <v>340</v>
      </c>
      <c r="BK780" s="146" t="s">
        <v>103</v>
      </c>
      <c r="BL780" s="146" t="s">
        <v>341</v>
      </c>
      <c r="BM780" s="146" t="s">
        <v>345</v>
      </c>
      <c r="BN780" s="146" t="s">
        <v>344</v>
      </c>
      <c r="BO780" s="146" t="s">
        <v>346</v>
      </c>
    </row>
    <row r="781" spans="3:68" ht="20.100000000000001" customHeight="1" x14ac:dyDescent="0.25">
      <c r="C781" s="12"/>
      <c r="E781" s="130"/>
      <c r="F781" s="130"/>
      <c r="R781" s="12"/>
      <c r="T781" s="130"/>
      <c r="U781" s="130"/>
      <c r="AE781" s="146">
        <v>24</v>
      </c>
      <c r="AF781" s="146">
        <f t="shared" si="92"/>
        <v>-3.9039999999999999</v>
      </c>
      <c r="AJ781" s="146">
        <f t="shared" si="93"/>
        <v>1.9557892859133955E-4</v>
      </c>
      <c r="AK781" s="146">
        <f t="shared" si="94"/>
        <v>4.7307890172529228E-5</v>
      </c>
      <c r="AL781" s="146">
        <f t="shared" si="99"/>
        <v>1.9557892859133955E-4</v>
      </c>
      <c r="AM781" s="146" t="str">
        <f t="shared" si="100"/>
        <v/>
      </c>
      <c r="AN781" s="146" t="str">
        <f t="shared" si="95"/>
        <v/>
      </c>
      <c r="AO781" s="146">
        <f t="shared" si="96"/>
        <v>0</v>
      </c>
      <c r="AP781" s="146" t="str">
        <f t="shared" si="97"/>
        <v/>
      </c>
      <c r="AQ781" s="146" t="str">
        <f t="shared" si="98"/>
        <v/>
      </c>
      <c r="AY781" s="155"/>
      <c r="AZ781" s="150"/>
      <c r="BA781" s="155"/>
      <c r="BB781" s="162"/>
      <c r="BC781" s="162"/>
      <c r="BD781" s="162"/>
      <c r="BE781" s="162"/>
      <c r="BF781" s="156"/>
      <c r="BG781" s="156"/>
      <c r="BJ781" s="146">
        <v>1</v>
      </c>
      <c r="BK781" s="146">
        <v>0</v>
      </c>
      <c r="BL781" s="146">
        <f>_xlfn.CHISQ.DIST.RT(BK781,7)</f>
        <v>1</v>
      </c>
      <c r="BM781" s="146">
        <f>BL781-BL782</f>
        <v>1.5896439720108901E-10</v>
      </c>
      <c r="BN781" s="146" t="str">
        <f>IF($BL781&lt;(1-$BH$785),$BM781,"")</f>
        <v/>
      </c>
      <c r="BO781" s="146" t="str">
        <f t="shared" ref="BO781:BO844" si="101">IF($BL781&lt;(1-$BH$793),$BM781,"")</f>
        <v/>
      </c>
    </row>
    <row r="782" spans="3:68" ht="20.100000000000001" customHeight="1" x14ac:dyDescent="0.25">
      <c r="C782" s="12"/>
      <c r="E782" s="130"/>
      <c r="F782" s="130"/>
      <c r="R782" s="12"/>
      <c r="T782" s="130"/>
      <c r="U782" s="130"/>
      <c r="AE782" s="146">
        <v>25</v>
      </c>
      <c r="AF782" s="146">
        <f t="shared" si="92"/>
        <v>-3.9</v>
      </c>
      <c r="AJ782" s="146">
        <f t="shared" si="93"/>
        <v>1.9865547139277272E-4</v>
      </c>
      <c r="AK782" s="146">
        <f t="shared" si="94"/>
        <v>4.8096344017602614E-5</v>
      </c>
      <c r="AL782" s="146">
        <f t="shared" si="99"/>
        <v>1.9865547139277272E-4</v>
      </c>
      <c r="AM782" s="146" t="str">
        <f t="shared" si="100"/>
        <v/>
      </c>
      <c r="AN782" s="146" t="str">
        <f t="shared" si="95"/>
        <v/>
      </c>
      <c r="AO782" s="146">
        <f t="shared" si="96"/>
        <v>0</v>
      </c>
      <c r="AP782" s="146" t="str">
        <f t="shared" si="97"/>
        <v/>
      </c>
      <c r="AQ782" s="146" t="str">
        <f t="shared" si="98"/>
        <v/>
      </c>
      <c r="AY782" s="155"/>
      <c r="AZ782" s="150"/>
      <c r="BA782" s="155"/>
      <c r="BB782" s="162"/>
      <c r="BC782" s="162"/>
      <c r="BD782" s="162"/>
      <c r="BE782" s="162"/>
      <c r="BF782" s="156"/>
      <c r="BG782" s="156"/>
      <c r="BH782" s="149" t="s">
        <v>338</v>
      </c>
      <c r="BJ782" s="146">
        <v>2</v>
      </c>
      <c r="BK782" s="146">
        <f t="shared" ref="BK782:BK845" si="102">BK781+$BN$778</f>
        <v>6.4000000000000003E-3</v>
      </c>
      <c r="BL782" s="146">
        <f t="shared" ref="BL782:BL845" si="103">_xlfn.CHISQ.DIST.RT(BK782,7)</f>
        <v>0.9999999998410356</v>
      </c>
      <c r="BM782" s="146">
        <f t="shared" ref="BM782:BM845" si="104">BL782-BL783</f>
        <v>1.6350425458000473E-9</v>
      </c>
      <c r="BN782" s="146" t="str">
        <f t="shared" ref="BN782:BN845" si="105">IF(BL782&lt;(1-$BH$785),BM782,"")</f>
        <v/>
      </c>
      <c r="BO782" s="146" t="str">
        <f t="shared" si="101"/>
        <v/>
      </c>
    </row>
    <row r="783" spans="3:68" ht="20.100000000000001" customHeight="1" x14ac:dyDescent="0.25">
      <c r="C783" s="12"/>
      <c r="E783" s="130"/>
      <c r="F783" s="130"/>
      <c r="R783" s="12"/>
      <c r="T783" s="130"/>
      <c r="U783" s="130"/>
      <c r="AE783" s="146">
        <v>26</v>
      </c>
      <c r="AF783" s="146">
        <f t="shared" si="92"/>
        <v>-3.8959999999999999</v>
      </c>
      <c r="AJ783" s="146">
        <f t="shared" si="93"/>
        <v>2.0177718110857127E-4</v>
      </c>
      <c r="AK783" s="146">
        <f t="shared" si="94"/>
        <v>4.8897194165900415E-5</v>
      </c>
      <c r="AL783" s="146">
        <f t="shared" si="99"/>
        <v>2.0177718110857127E-4</v>
      </c>
      <c r="AM783" s="146" t="str">
        <f t="shared" si="100"/>
        <v/>
      </c>
      <c r="AN783" s="146" t="str">
        <f t="shared" si="95"/>
        <v/>
      </c>
      <c r="AO783" s="146">
        <f t="shared" si="96"/>
        <v>0</v>
      </c>
      <c r="AP783" s="146" t="str">
        <f t="shared" si="97"/>
        <v/>
      </c>
      <c r="AQ783" s="146" t="str">
        <f t="shared" si="98"/>
        <v/>
      </c>
      <c r="AY783" s="155"/>
      <c r="AZ783" s="150"/>
      <c r="BA783" s="155"/>
      <c r="BB783" s="162"/>
      <c r="BC783" s="162"/>
      <c r="BD783" s="162"/>
      <c r="BE783" s="162"/>
      <c r="BF783" s="156"/>
      <c r="BG783" s="156"/>
      <c r="BH783" s="163">
        <v>0.05</v>
      </c>
      <c r="BJ783" s="146">
        <v>3</v>
      </c>
      <c r="BK783" s="146">
        <f t="shared" si="102"/>
        <v>1.2800000000000001E-2</v>
      </c>
      <c r="BL783" s="146">
        <f t="shared" si="103"/>
        <v>0.99999999820599306</v>
      </c>
      <c r="BM783" s="146">
        <f t="shared" si="104"/>
        <v>5.6031180806215275E-9</v>
      </c>
      <c r="BN783" s="146" t="str">
        <f t="shared" si="105"/>
        <v/>
      </c>
      <c r="BO783" s="146" t="str">
        <f t="shared" si="101"/>
        <v/>
      </c>
    </row>
    <row r="784" spans="3:68" ht="20.100000000000001" customHeight="1" x14ac:dyDescent="0.25">
      <c r="C784" s="12"/>
      <c r="E784" s="130"/>
      <c r="F784" s="130"/>
      <c r="R784" s="12"/>
      <c r="T784" s="130"/>
      <c r="U784" s="130"/>
      <c r="AE784" s="146">
        <v>27</v>
      </c>
      <c r="AF784" s="146">
        <f t="shared" si="92"/>
        <v>-3.8919999999999999</v>
      </c>
      <c r="AJ784" s="146">
        <f t="shared" si="93"/>
        <v>2.049446668213977E-4</v>
      </c>
      <c r="AK784" s="146">
        <f t="shared" si="94"/>
        <v>4.9710622500807219E-5</v>
      </c>
      <c r="AL784" s="146">
        <f t="shared" si="99"/>
        <v>2.049446668213977E-4</v>
      </c>
      <c r="AM784" s="146" t="str">
        <f t="shared" si="100"/>
        <v/>
      </c>
      <c r="AN784" s="146" t="str">
        <f t="shared" si="95"/>
        <v/>
      </c>
      <c r="AO784" s="146">
        <f t="shared" si="96"/>
        <v>0</v>
      </c>
      <c r="AP784" s="146" t="str">
        <f t="shared" si="97"/>
        <v/>
      </c>
      <c r="AQ784" s="146" t="str">
        <f t="shared" si="98"/>
        <v/>
      </c>
      <c r="AY784" s="155"/>
      <c r="AZ784" s="150"/>
      <c r="BA784" s="155"/>
      <c r="BB784" s="162"/>
      <c r="BC784" s="162"/>
      <c r="BD784" s="162"/>
      <c r="BE784" s="162"/>
      <c r="BF784" s="156"/>
      <c r="BG784" s="156"/>
      <c r="BH784" s="149" t="s">
        <v>339</v>
      </c>
      <c r="BJ784" s="146">
        <v>4</v>
      </c>
      <c r="BK784" s="146">
        <f t="shared" si="102"/>
        <v>1.9200000000000002E-2</v>
      </c>
      <c r="BL784" s="146">
        <f t="shared" si="103"/>
        <v>0.99999999260287498</v>
      </c>
      <c r="BM784" s="146">
        <f t="shared" si="104"/>
        <v>1.2799003079599913E-8</v>
      </c>
      <c r="BN784" s="146" t="str">
        <f t="shared" si="105"/>
        <v/>
      </c>
      <c r="BO784" s="146" t="str">
        <f t="shared" si="101"/>
        <v/>
      </c>
    </row>
    <row r="785" spans="3:67" ht="20.100000000000001" customHeight="1" x14ac:dyDescent="0.25">
      <c r="C785" s="12"/>
      <c r="E785" s="130"/>
      <c r="F785" s="130"/>
      <c r="R785" s="12"/>
      <c r="T785" s="130"/>
      <c r="U785" s="130"/>
      <c r="AE785" s="146">
        <v>28</v>
      </c>
      <c r="AF785" s="146">
        <f t="shared" si="92"/>
        <v>-3.8879999999999999</v>
      </c>
      <c r="AJ785" s="146">
        <f t="shared" si="93"/>
        <v>2.0815854496572918E-4</v>
      </c>
      <c r="AK785" s="146">
        <f t="shared" si="94"/>
        <v>5.053681335671687E-5</v>
      </c>
      <c r="AL785" s="146">
        <f t="shared" si="99"/>
        <v>2.0815854496572918E-4</v>
      </c>
      <c r="AM785" s="146" t="str">
        <f t="shared" si="100"/>
        <v/>
      </c>
      <c r="AN785" s="146" t="str">
        <f t="shared" si="95"/>
        <v/>
      </c>
      <c r="AO785" s="146">
        <f t="shared" si="96"/>
        <v>0</v>
      </c>
      <c r="AP785" s="146" t="str">
        <f t="shared" si="97"/>
        <v/>
      </c>
      <c r="AQ785" s="146" t="str">
        <f t="shared" si="98"/>
        <v/>
      </c>
      <c r="AY785" s="155"/>
      <c r="AZ785" s="150"/>
      <c r="BA785" s="155"/>
      <c r="BB785" s="162"/>
      <c r="BC785" s="162"/>
      <c r="BD785" s="162"/>
      <c r="BE785" s="162"/>
      <c r="BF785" s="156"/>
      <c r="BG785" s="156"/>
      <c r="BH785" s="163">
        <f>1-BH783</f>
        <v>0.95</v>
      </c>
      <c r="BJ785" s="146">
        <v>5</v>
      </c>
      <c r="BK785" s="146">
        <f t="shared" si="102"/>
        <v>2.5600000000000001E-2</v>
      </c>
      <c r="BL785" s="146">
        <f t="shared" si="103"/>
        <v>0.9999999798038719</v>
      </c>
      <c r="BM785" s="146">
        <f t="shared" si="104"/>
        <v>2.3795788228753167E-8</v>
      </c>
      <c r="BN785" s="146" t="str">
        <f t="shared" si="105"/>
        <v/>
      </c>
      <c r="BO785" s="146" t="str">
        <f t="shared" si="101"/>
        <v/>
      </c>
    </row>
    <row r="786" spans="3:67" ht="20.100000000000001" customHeight="1" x14ac:dyDescent="0.25">
      <c r="C786" s="12"/>
      <c r="E786" s="130"/>
      <c r="F786" s="130"/>
      <c r="R786" s="12"/>
      <c r="T786" s="130"/>
      <c r="U786" s="130"/>
      <c r="AE786" s="146">
        <v>29</v>
      </c>
      <c r="AF786" s="146">
        <f t="shared" si="92"/>
        <v>-3.8839999999999999</v>
      </c>
      <c r="AJ786" s="146">
        <f t="shared" si="93"/>
        <v>2.1141943940350616E-4</v>
      </c>
      <c r="AK786" s="146">
        <f t="shared" si="94"/>
        <v>5.1375953548590872E-5</v>
      </c>
      <c r="AL786" s="146">
        <f t="shared" si="99"/>
        <v>2.1141943940350616E-4</v>
      </c>
      <c r="AM786" s="146" t="str">
        <f t="shared" si="100"/>
        <v/>
      </c>
      <c r="AN786" s="146" t="str">
        <f t="shared" si="95"/>
        <v/>
      </c>
      <c r="AO786" s="146">
        <f t="shared" si="96"/>
        <v>0</v>
      </c>
      <c r="AP786" s="146" t="str">
        <f t="shared" si="97"/>
        <v/>
      </c>
      <c r="AQ786" s="146" t="str">
        <f t="shared" si="98"/>
        <v/>
      </c>
      <c r="AY786" s="155"/>
      <c r="AZ786" s="150"/>
      <c r="BA786" s="155"/>
      <c r="BB786" s="162"/>
      <c r="BC786" s="162"/>
      <c r="BD786" s="162"/>
      <c r="BE786" s="162"/>
      <c r="BF786" s="156"/>
      <c r="BG786" s="156"/>
      <c r="BH786" s="149" t="s">
        <v>342</v>
      </c>
      <c r="BJ786" s="146">
        <v>6</v>
      </c>
      <c r="BK786" s="146">
        <f t="shared" si="102"/>
        <v>3.2000000000000001E-2</v>
      </c>
      <c r="BL786" s="146">
        <f t="shared" si="103"/>
        <v>0.99999995600808367</v>
      </c>
      <c r="BM786" s="146">
        <f t="shared" si="104"/>
        <v>3.9074811275519039E-8</v>
      </c>
      <c r="BN786" s="146" t="str">
        <f t="shared" si="105"/>
        <v/>
      </c>
      <c r="BO786" s="146" t="str">
        <f t="shared" si="101"/>
        <v/>
      </c>
    </row>
    <row r="787" spans="3:67" ht="20.100000000000001" customHeight="1" x14ac:dyDescent="0.25">
      <c r="C787" s="12"/>
      <c r="E787" s="130"/>
      <c r="F787" s="130"/>
      <c r="R787" s="12"/>
      <c r="T787" s="130"/>
      <c r="U787" s="130"/>
      <c r="AE787" s="146">
        <v>30</v>
      </c>
      <c r="AF787" s="146">
        <f t="shared" si="92"/>
        <v>-3.88</v>
      </c>
      <c r="AJ787" s="146">
        <f t="shared" si="93"/>
        <v>2.1472798150036704E-4</v>
      </c>
      <c r="AK787" s="146">
        <f t="shared" si="94"/>
        <v>5.2228232401820074E-5</v>
      </c>
      <c r="AL787" s="146">
        <f t="shared" si="99"/>
        <v>2.1472798150036704E-4</v>
      </c>
      <c r="AM787" s="146" t="str">
        <f t="shared" si="100"/>
        <v/>
      </c>
      <c r="AN787" s="146" t="str">
        <f t="shared" si="95"/>
        <v/>
      </c>
      <c r="AO787" s="146">
        <f t="shared" si="96"/>
        <v>0</v>
      </c>
      <c r="AP787" s="146" t="str">
        <f t="shared" si="97"/>
        <v/>
      </c>
      <c r="AQ787" s="146" t="str">
        <f t="shared" si="98"/>
        <v/>
      </c>
      <c r="AY787" s="155"/>
      <c r="AZ787" s="150"/>
      <c r="BA787" s="155"/>
      <c r="BB787" s="162"/>
      <c r="BC787" s="162"/>
      <c r="BD787" s="162"/>
      <c r="BE787" s="162"/>
      <c r="BF787" s="156"/>
      <c r="BG787" s="156"/>
      <c r="BH787" s="163">
        <f>BH785</f>
        <v>0.95</v>
      </c>
      <c r="BJ787" s="146">
        <v>7</v>
      </c>
      <c r="BK787" s="146">
        <f t="shared" si="102"/>
        <v>3.8400000000000004E-2</v>
      </c>
      <c r="BL787" s="146">
        <f t="shared" si="103"/>
        <v>0.99999991693327239</v>
      </c>
      <c r="BM787" s="146">
        <f t="shared" si="104"/>
        <v>5.9055126566676108E-8</v>
      </c>
      <c r="BN787" s="146" t="str">
        <f t="shared" si="105"/>
        <v/>
      </c>
      <c r="BO787" s="146" t="str">
        <f t="shared" si="101"/>
        <v/>
      </c>
    </row>
    <row r="788" spans="3:67" ht="20.100000000000001" customHeight="1" x14ac:dyDescent="0.25">
      <c r="C788" s="12"/>
      <c r="E788" s="130"/>
      <c r="F788" s="130"/>
      <c r="R788" s="12"/>
      <c r="T788" s="130"/>
      <c r="U788" s="130"/>
      <c r="AE788" s="146">
        <v>31</v>
      </c>
      <c r="AF788" s="146">
        <f t="shared" si="92"/>
        <v>-3.8759999999999999</v>
      </c>
      <c r="AJ788" s="146">
        <f t="shared" si="93"/>
        <v>2.1808481020247429E-4</v>
      </c>
      <c r="AK788" s="146">
        <f t="shared" si="94"/>
        <v>5.3093841782393697E-5</v>
      </c>
      <c r="AL788" s="146">
        <f t="shared" si="99"/>
        <v>2.1808481020247429E-4</v>
      </c>
      <c r="AM788" s="146" t="str">
        <f t="shared" si="100"/>
        <v/>
      </c>
      <c r="AN788" s="146" t="str">
        <f t="shared" si="95"/>
        <v/>
      </c>
      <c r="AO788" s="146">
        <f t="shared" si="96"/>
        <v>0</v>
      </c>
      <c r="AP788" s="146" t="str">
        <f t="shared" si="97"/>
        <v/>
      </c>
      <c r="AQ788" s="146" t="str">
        <f t="shared" si="98"/>
        <v/>
      </c>
      <c r="AY788" s="155"/>
      <c r="AZ788" s="150"/>
      <c r="BA788" s="155"/>
      <c r="BB788" s="162"/>
      <c r="BC788" s="162"/>
      <c r="BD788" s="162"/>
      <c r="BE788" s="162"/>
      <c r="BF788" s="156"/>
      <c r="BG788" s="156"/>
      <c r="BJ788" s="146">
        <v>8</v>
      </c>
      <c r="BK788" s="146">
        <f t="shared" si="102"/>
        <v>4.4800000000000006E-2</v>
      </c>
      <c r="BL788" s="146">
        <f t="shared" si="103"/>
        <v>0.99999985787814583</v>
      </c>
      <c r="BM788" s="146">
        <f t="shared" si="104"/>
        <v>8.4109512354935134E-8</v>
      </c>
      <c r="BN788" s="146" t="str">
        <f t="shared" si="105"/>
        <v/>
      </c>
      <c r="BO788" s="146" t="str">
        <f t="shared" si="101"/>
        <v/>
      </c>
    </row>
    <row r="789" spans="3:67" ht="20.100000000000001" customHeight="1" x14ac:dyDescent="0.25">
      <c r="C789" s="12"/>
      <c r="E789" s="130"/>
      <c r="F789" s="130"/>
      <c r="R789" s="12"/>
      <c r="T789" s="130"/>
      <c r="U789" s="130"/>
      <c r="AE789" s="146">
        <v>32</v>
      </c>
      <c r="AF789" s="146">
        <f t="shared" si="92"/>
        <v>-3.8719999999999999</v>
      </c>
      <c r="AJ789" s="146">
        <f t="shared" si="93"/>
        <v>2.2149057211393126E-4</v>
      </c>
      <c r="AK789" s="146">
        <f t="shared" si="94"/>
        <v>5.3972976127375237E-5</v>
      </c>
      <c r="AL789" s="146">
        <f t="shared" si="99"/>
        <v>2.2149057211393126E-4</v>
      </c>
      <c r="AM789" s="146" t="str">
        <f t="shared" si="100"/>
        <v/>
      </c>
      <c r="AN789" s="146" t="str">
        <f t="shared" si="95"/>
        <v/>
      </c>
      <c r="AO789" s="146">
        <f t="shared" si="96"/>
        <v>0</v>
      </c>
      <c r="AP789" s="146" t="str">
        <f t="shared" si="97"/>
        <v/>
      </c>
      <c r="AQ789" s="146" t="str">
        <f t="shared" si="98"/>
        <v/>
      </c>
      <c r="AY789" s="155"/>
      <c r="AZ789" s="150"/>
      <c r="BA789" s="155"/>
      <c r="BB789" s="162"/>
      <c r="BC789" s="162"/>
      <c r="BD789" s="162"/>
      <c r="BE789" s="162"/>
      <c r="BF789" s="156"/>
      <c r="BG789" s="156"/>
      <c r="BH789" s="149" t="s">
        <v>79</v>
      </c>
      <c r="BJ789" s="146">
        <v>9</v>
      </c>
      <c r="BK789" s="146">
        <f t="shared" si="102"/>
        <v>5.1200000000000009E-2</v>
      </c>
      <c r="BL789" s="146">
        <f t="shared" si="103"/>
        <v>0.99999977376863347</v>
      </c>
      <c r="BM789" s="146">
        <f t="shared" si="104"/>
        <v>1.1457439441642236E-7</v>
      </c>
      <c r="BN789" s="146" t="str">
        <f t="shared" si="105"/>
        <v/>
      </c>
      <c r="BO789" s="146" t="str">
        <f t="shared" si="101"/>
        <v/>
      </c>
    </row>
    <row r="790" spans="3:67" ht="20.100000000000001" customHeight="1" x14ac:dyDescent="0.25">
      <c r="C790" s="12"/>
      <c r="E790" s="130"/>
      <c r="F790" s="130"/>
      <c r="R790" s="12"/>
      <c r="T790" s="130"/>
      <c r="U790" s="130"/>
      <c r="AE790" s="146">
        <v>33</v>
      </c>
      <c r="AF790" s="146">
        <f t="shared" si="92"/>
        <v>-3.8679999999999999</v>
      </c>
      <c r="AJ790" s="146">
        <f t="shared" si="93"/>
        <v>2.2494592157479312E-4</v>
      </c>
      <c r="AK790" s="146">
        <f t="shared" si="94"/>
        <v>5.4865832475690464E-5</v>
      </c>
      <c r="AL790" s="146">
        <f t="shared" si="99"/>
        <v>2.2494592157479312E-4</v>
      </c>
      <c r="AM790" s="146" t="str">
        <f t="shared" si="100"/>
        <v/>
      </c>
      <c r="AN790" s="146" t="str">
        <f t="shared" si="95"/>
        <v/>
      </c>
      <c r="AO790" s="146">
        <f t="shared" si="96"/>
        <v>0</v>
      </c>
      <c r="AP790" s="146" t="str">
        <f t="shared" si="97"/>
        <v/>
      </c>
      <c r="AQ790" s="146" t="str">
        <f t="shared" si="98"/>
        <v/>
      </c>
      <c r="AY790" s="155"/>
      <c r="AZ790" s="150"/>
      <c r="BA790" s="155"/>
      <c r="BB790" s="162"/>
      <c r="BC790" s="162"/>
      <c r="BD790" s="162"/>
      <c r="BE790" s="162"/>
      <c r="BF790" s="156"/>
      <c r="BG790" s="156"/>
      <c r="BH790" s="163">
        <f>F105</f>
        <v>1.6941181894187246E-67</v>
      </c>
      <c r="BJ790" s="146">
        <v>10</v>
      </c>
      <c r="BK790" s="146">
        <f t="shared" si="102"/>
        <v>5.7600000000000012E-2</v>
      </c>
      <c r="BL790" s="146">
        <f t="shared" si="103"/>
        <v>0.99999965919423905</v>
      </c>
      <c r="BM790" s="146">
        <f t="shared" si="104"/>
        <v>1.5075653569951442E-7</v>
      </c>
      <c r="BN790" s="146" t="str">
        <f t="shared" si="105"/>
        <v/>
      </c>
      <c r="BO790" s="146" t="str">
        <f t="shared" si="101"/>
        <v/>
      </c>
    </row>
    <row r="791" spans="3:67" ht="20.100000000000001" customHeight="1" x14ac:dyDescent="0.25">
      <c r="C791" s="12"/>
      <c r="E791" s="130"/>
      <c r="F791" s="130"/>
      <c r="R791" s="12"/>
      <c r="T791" s="130"/>
      <c r="U791" s="130"/>
      <c r="AE791" s="146">
        <v>34</v>
      </c>
      <c r="AF791" s="146">
        <f t="shared" si="92"/>
        <v>-3.8639999999999999</v>
      </c>
      <c r="AJ791" s="146">
        <f t="shared" si="93"/>
        <v>2.2845152073967242E-4</v>
      </c>
      <c r="AK791" s="146">
        <f t="shared" si="94"/>
        <v>5.5772610499228035E-5</v>
      </c>
      <c r="AL791" s="146">
        <f t="shared" si="99"/>
        <v>2.2845152073967242E-4</v>
      </c>
      <c r="AM791" s="146" t="str">
        <f t="shared" si="100"/>
        <v/>
      </c>
      <c r="AN791" s="146" t="str">
        <f t="shared" si="95"/>
        <v/>
      </c>
      <c r="AO791" s="146">
        <f t="shared" si="96"/>
        <v>0</v>
      </c>
      <c r="AP791" s="146" t="str">
        <f t="shared" si="97"/>
        <v/>
      </c>
      <c r="AQ791" s="146" t="str">
        <f t="shared" si="98"/>
        <v/>
      </c>
      <c r="AY791" s="155"/>
      <c r="AZ791" s="150"/>
      <c r="BA791" s="155"/>
      <c r="BB791" s="162"/>
      <c r="BC791" s="162"/>
      <c r="BD791" s="162"/>
      <c r="BE791" s="162"/>
      <c r="BF791" s="156"/>
      <c r="BG791" s="156"/>
      <c r="BJ791" s="146">
        <v>11</v>
      </c>
      <c r="BK791" s="146">
        <f t="shared" si="102"/>
        <v>6.4000000000000015E-2</v>
      </c>
      <c r="BL791" s="146">
        <f t="shared" si="103"/>
        <v>0.99999950843770335</v>
      </c>
      <c r="BM791" s="146">
        <f t="shared" si="104"/>
        <v>1.9293781561291468E-7</v>
      </c>
      <c r="BN791" s="146" t="str">
        <f t="shared" si="105"/>
        <v/>
      </c>
      <c r="BO791" s="146" t="str">
        <f t="shared" si="101"/>
        <v/>
      </c>
    </row>
    <row r="792" spans="3:67" ht="20.100000000000001" customHeight="1" x14ac:dyDescent="0.25">
      <c r="C792" s="12"/>
      <c r="E792" s="130"/>
      <c r="F792" s="130"/>
      <c r="R792" s="12"/>
      <c r="T792" s="130"/>
      <c r="U792" s="130"/>
      <c r="AE792" s="146">
        <v>35</v>
      </c>
      <c r="AF792" s="146">
        <f t="shared" si="92"/>
        <v>-3.86</v>
      </c>
      <c r="AJ792" s="146">
        <f t="shared" si="93"/>
        <v>2.3200803965694238E-4</v>
      </c>
      <c r="AK792" s="146">
        <f t="shared" si="94"/>
        <v>5.6693512534256526E-5</v>
      </c>
      <c r="AL792" s="146">
        <f t="shared" si="99"/>
        <v>2.3200803965694238E-4</v>
      </c>
      <c r="AM792" s="146" t="str">
        <f t="shared" si="100"/>
        <v/>
      </c>
      <c r="AN792" s="146" t="str">
        <f t="shared" si="95"/>
        <v/>
      </c>
      <c r="AO792" s="146">
        <f t="shared" si="96"/>
        <v>0</v>
      </c>
      <c r="AP792" s="146" t="str">
        <f t="shared" si="97"/>
        <v/>
      </c>
      <c r="AQ792" s="146" t="str">
        <f t="shared" si="98"/>
        <v/>
      </c>
      <c r="AY792" s="155"/>
      <c r="AZ792" s="150"/>
      <c r="BA792" s="155"/>
      <c r="BB792" s="162"/>
      <c r="BC792" s="162"/>
      <c r="BD792" s="162"/>
      <c r="BE792" s="162"/>
      <c r="BF792" s="156"/>
      <c r="BG792" s="156"/>
      <c r="BH792" s="149" t="s">
        <v>343</v>
      </c>
      <c r="BJ792" s="146">
        <v>12</v>
      </c>
      <c r="BK792" s="146">
        <f t="shared" si="102"/>
        <v>7.0400000000000018E-2</v>
      </c>
      <c r="BL792" s="146">
        <f t="shared" si="103"/>
        <v>0.99999931549988774</v>
      </c>
      <c r="BM792" s="146">
        <f t="shared" si="104"/>
        <v>2.4137879062191558E-7</v>
      </c>
      <c r="BN792" s="146" t="str">
        <f t="shared" si="105"/>
        <v/>
      </c>
      <c r="BO792" s="146" t="str">
        <f t="shared" si="101"/>
        <v/>
      </c>
    </row>
    <row r="793" spans="3:67" ht="20.100000000000001" customHeight="1" x14ac:dyDescent="0.25">
      <c r="C793" s="12"/>
      <c r="E793" s="130"/>
      <c r="F793" s="130"/>
      <c r="R793" s="12"/>
      <c r="T793" s="130"/>
      <c r="U793" s="130"/>
      <c r="AE793" s="146">
        <v>36</v>
      </c>
      <c r="AF793" s="146">
        <f t="shared" si="92"/>
        <v>-3.8559999999999999</v>
      </c>
      <c r="AJ793" s="146">
        <f t="shared" si="93"/>
        <v>2.3561615634853757E-4</v>
      </c>
      <c r="AK793" s="146">
        <f t="shared" si="94"/>
        <v>5.7628743613158094E-5</v>
      </c>
      <c r="AL793" s="146">
        <f t="shared" si="99"/>
        <v>2.3561615634853757E-4</v>
      </c>
      <c r="AM793" s="146" t="str">
        <f t="shared" si="100"/>
        <v/>
      </c>
      <c r="AN793" s="146" t="str">
        <f t="shared" si="95"/>
        <v/>
      </c>
      <c r="AO793" s="146">
        <f t="shared" si="96"/>
        <v>0</v>
      </c>
      <c r="AP793" s="146" t="str">
        <f t="shared" si="97"/>
        <v/>
      </c>
      <c r="AQ793" s="146" t="str">
        <f t="shared" si="98"/>
        <v/>
      </c>
      <c r="AY793" s="155"/>
      <c r="AZ793" s="150"/>
      <c r="BA793" s="155"/>
      <c r="BB793" s="162"/>
      <c r="BC793" s="162"/>
      <c r="BD793" s="162"/>
      <c r="BE793" s="162"/>
      <c r="BF793" s="156"/>
      <c r="BG793" s="156"/>
      <c r="BH793" s="163">
        <f>1-BH790</f>
        <v>1</v>
      </c>
      <c r="BJ793" s="146">
        <v>13</v>
      </c>
      <c r="BK793" s="146">
        <f t="shared" si="102"/>
        <v>7.6800000000000021E-2</v>
      </c>
      <c r="BL793" s="146">
        <f t="shared" si="103"/>
        <v>0.99999907412109712</v>
      </c>
      <c r="BM793" s="146">
        <f t="shared" si="104"/>
        <v>2.9632144338265221E-7</v>
      </c>
      <c r="BN793" s="146" t="str">
        <f t="shared" si="105"/>
        <v/>
      </c>
      <c r="BO793" s="146" t="str">
        <f t="shared" si="101"/>
        <v/>
      </c>
    </row>
    <row r="794" spans="3:67" ht="20.100000000000001" customHeight="1" x14ac:dyDescent="0.25">
      <c r="C794" s="12"/>
      <c r="E794" s="130"/>
      <c r="F794" s="130"/>
      <c r="R794" s="12"/>
      <c r="T794" s="130"/>
      <c r="U794" s="130"/>
      <c r="AE794" s="146">
        <v>37</v>
      </c>
      <c r="AF794" s="146">
        <f t="shared" si="92"/>
        <v>-3.8519999999999999</v>
      </c>
      <c r="AJ794" s="146">
        <f t="shared" si="93"/>
        <v>2.3927655689035554E-4</v>
      </c>
      <c r="AK794" s="146">
        <f t="shared" si="94"/>
        <v>5.8578511496483664E-5</v>
      </c>
      <c r="AL794" s="146">
        <f t="shared" si="99"/>
        <v>2.3927655689035554E-4</v>
      </c>
      <c r="AM794" s="146" t="str">
        <f t="shared" si="100"/>
        <v/>
      </c>
      <c r="AN794" s="146" t="str">
        <f t="shared" si="95"/>
        <v/>
      </c>
      <c r="AO794" s="146">
        <f t="shared" si="96"/>
        <v>0</v>
      </c>
      <c r="AP794" s="146" t="str">
        <f t="shared" si="97"/>
        <v/>
      </c>
      <c r="AQ794" s="146" t="str">
        <f t="shared" si="98"/>
        <v/>
      </c>
      <c r="AY794" s="155"/>
      <c r="AZ794" s="150"/>
      <c r="BA794" s="155"/>
      <c r="BB794" s="162"/>
      <c r="BC794" s="162"/>
      <c r="BD794" s="162"/>
      <c r="BE794" s="162"/>
      <c r="BF794" s="156"/>
      <c r="BG794" s="156"/>
      <c r="BH794" s="156"/>
      <c r="BJ794" s="146">
        <v>14</v>
      </c>
      <c r="BK794" s="146">
        <f t="shared" si="102"/>
        <v>8.3200000000000024E-2</v>
      </c>
      <c r="BL794" s="146">
        <f t="shared" si="103"/>
        <v>0.99999877779965374</v>
      </c>
      <c r="BM794" s="146">
        <f t="shared" si="104"/>
        <v>3.5799135678082905E-7</v>
      </c>
      <c r="BN794" s="146" t="str">
        <f t="shared" si="105"/>
        <v/>
      </c>
      <c r="BO794" s="146" t="str">
        <f t="shared" si="101"/>
        <v/>
      </c>
    </row>
    <row r="795" spans="3:67" ht="20.100000000000001" customHeight="1" x14ac:dyDescent="0.25">
      <c r="C795" s="12"/>
      <c r="E795" s="130"/>
      <c r="F795" s="130"/>
      <c r="R795" s="12"/>
      <c r="T795" s="130"/>
      <c r="U795" s="130"/>
      <c r="AE795" s="146">
        <v>38</v>
      </c>
      <c r="AF795" s="146">
        <f t="shared" si="92"/>
        <v>-3.8479999999999999</v>
      </c>
      <c r="AJ795" s="146">
        <f t="shared" si="93"/>
        <v>2.4298993549326024E-4</v>
      </c>
      <c r="AK795" s="146">
        <f t="shared" si="94"/>
        <v>5.9543026705330651E-5</v>
      </c>
      <c r="AL795" s="146">
        <f t="shared" si="99"/>
        <v>2.4298993549326024E-4</v>
      </c>
      <c r="AM795" s="146" t="str">
        <f t="shared" si="100"/>
        <v/>
      </c>
      <c r="AN795" s="146" t="str">
        <f t="shared" si="95"/>
        <v/>
      </c>
      <c r="AO795" s="146">
        <f t="shared" si="96"/>
        <v>0</v>
      </c>
      <c r="AP795" s="146" t="str">
        <f t="shared" si="97"/>
        <v/>
      </c>
      <c r="AQ795" s="146" t="str">
        <f t="shared" si="98"/>
        <v/>
      </c>
      <c r="AY795" s="155"/>
      <c r="AZ795" s="150"/>
      <c r="BA795" s="155"/>
      <c r="BB795" s="162"/>
      <c r="BC795" s="162"/>
      <c r="BD795" s="162"/>
      <c r="BE795" s="162"/>
      <c r="BF795" s="156"/>
      <c r="BG795" s="156"/>
      <c r="BH795" s="156"/>
      <c r="BJ795" s="146">
        <v>15</v>
      </c>
      <c r="BK795" s="146">
        <f t="shared" si="102"/>
        <v>8.9600000000000027E-2</v>
      </c>
      <c r="BL795" s="146">
        <f t="shared" si="103"/>
        <v>0.99999841980829696</v>
      </c>
      <c r="BM795" s="146">
        <f t="shared" si="104"/>
        <v>4.265994730801026E-7</v>
      </c>
      <c r="BN795" s="146" t="str">
        <f t="shared" si="105"/>
        <v/>
      </c>
      <c r="BO795" s="146" t="str">
        <f t="shared" si="101"/>
        <v/>
      </c>
    </row>
    <row r="796" spans="3:67" ht="20.100000000000001" customHeight="1" x14ac:dyDescent="0.25">
      <c r="C796" s="12"/>
      <c r="E796" s="130"/>
      <c r="F796" s="130"/>
      <c r="R796" s="12"/>
      <c r="T796" s="130"/>
      <c r="U796" s="130"/>
      <c r="AE796" s="146">
        <v>39</v>
      </c>
      <c r="AF796" s="146">
        <f t="shared" si="92"/>
        <v>-3.8439999999999999</v>
      </c>
      <c r="AJ796" s="146">
        <f t="shared" si="93"/>
        <v>2.4675699458468858E-4</v>
      </c>
      <c r="AK796" s="146">
        <f t="shared" si="94"/>
        <v>6.0522502554045553E-5</v>
      </c>
      <c r="AL796" s="146">
        <f t="shared" si="99"/>
        <v>2.4675699458468858E-4</v>
      </c>
      <c r="AM796" s="146" t="str">
        <f t="shared" si="100"/>
        <v/>
      </c>
      <c r="AN796" s="146" t="str">
        <f t="shared" si="95"/>
        <v/>
      </c>
      <c r="AO796" s="146">
        <f t="shared" si="96"/>
        <v>0</v>
      </c>
      <c r="AP796" s="146" t="str">
        <f t="shared" si="97"/>
        <v/>
      </c>
      <c r="AQ796" s="146" t="str">
        <f t="shared" si="98"/>
        <v/>
      </c>
      <c r="AY796" s="155"/>
      <c r="AZ796" s="150"/>
      <c r="BA796" s="155"/>
      <c r="BB796" s="162"/>
      <c r="BC796" s="162"/>
      <c r="BD796" s="162"/>
      <c r="BE796" s="162"/>
      <c r="BF796" s="156"/>
      <c r="BG796" s="156"/>
      <c r="BH796" s="156"/>
      <c r="BJ796" s="146">
        <v>16</v>
      </c>
      <c r="BK796" s="146">
        <f t="shared" si="102"/>
        <v>9.600000000000003E-2</v>
      </c>
      <c r="BL796" s="146">
        <f t="shared" si="103"/>
        <v>0.99999799320882388</v>
      </c>
      <c r="BM796" s="146">
        <f t="shared" si="104"/>
        <v>5.0234354409539606E-7</v>
      </c>
      <c r="BN796" s="146" t="str">
        <f t="shared" si="105"/>
        <v/>
      </c>
      <c r="BO796" s="146" t="str">
        <f t="shared" si="101"/>
        <v/>
      </c>
    </row>
    <row r="797" spans="3:67" ht="20.100000000000001" customHeight="1" x14ac:dyDescent="0.25">
      <c r="C797" s="12"/>
      <c r="E797" s="130"/>
      <c r="F797" s="130"/>
      <c r="R797" s="12"/>
      <c r="T797" s="130"/>
      <c r="U797" s="130"/>
      <c r="AE797" s="146">
        <v>40</v>
      </c>
      <c r="AF797" s="146">
        <f t="shared" si="92"/>
        <v>-3.84</v>
      </c>
      <c r="AJ797" s="146">
        <f t="shared" si="93"/>
        <v>2.5057844489086075E-4</v>
      </c>
      <c r="AK797" s="146">
        <f t="shared" si="94"/>
        <v>6.1517155183255203E-5</v>
      </c>
      <c r="AL797" s="146">
        <f t="shared" si="99"/>
        <v>2.5057844489086075E-4</v>
      </c>
      <c r="AM797" s="146" t="str">
        <f t="shared" si="100"/>
        <v/>
      </c>
      <c r="AN797" s="146" t="str">
        <f t="shared" si="95"/>
        <v/>
      </c>
      <c r="AO797" s="146">
        <f t="shared" si="96"/>
        <v>0</v>
      </c>
      <c r="AP797" s="146" t="str">
        <f t="shared" si="97"/>
        <v/>
      </c>
      <c r="AQ797" s="146" t="str">
        <f t="shared" si="98"/>
        <v/>
      </c>
      <c r="AY797" s="155"/>
      <c r="AZ797" s="150"/>
      <c r="BA797" s="155"/>
      <c r="BB797" s="162"/>
      <c r="BC797" s="162"/>
      <c r="BD797" s="162"/>
      <c r="BE797" s="162"/>
      <c r="BF797" s="156"/>
      <c r="BG797" s="156"/>
      <c r="BH797" s="156"/>
      <c r="BJ797" s="146">
        <v>17</v>
      </c>
      <c r="BK797" s="146">
        <f t="shared" si="102"/>
        <v>0.10240000000000003</v>
      </c>
      <c r="BL797" s="146">
        <f t="shared" si="103"/>
        <v>0.99999749086527978</v>
      </c>
      <c r="BM797" s="146">
        <f t="shared" si="104"/>
        <v>5.8540934477768758E-7</v>
      </c>
      <c r="BN797" s="146" t="str">
        <f t="shared" si="105"/>
        <v/>
      </c>
      <c r="BO797" s="146" t="str">
        <f t="shared" si="101"/>
        <v/>
      </c>
    </row>
    <row r="798" spans="3:67" ht="20.100000000000001" customHeight="1" x14ac:dyDescent="0.25">
      <c r="C798" s="12"/>
      <c r="E798" s="130"/>
      <c r="F798" s="130"/>
      <c r="R798" s="12"/>
      <c r="T798" s="130"/>
      <c r="U798" s="130"/>
      <c r="AE798" s="146">
        <v>41</v>
      </c>
      <c r="AF798" s="146">
        <f t="shared" si="92"/>
        <v>-3.8359999999999999</v>
      </c>
      <c r="AJ798" s="146">
        <f t="shared" si="93"/>
        <v>2.5445500551959862E-4</v>
      </c>
      <c r="AK798" s="146">
        <f t="shared" si="94"/>
        <v>6.2527203593226323E-5</v>
      </c>
      <c r="AL798" s="146">
        <f t="shared" si="99"/>
        <v>2.5445500551959862E-4</v>
      </c>
      <c r="AM798" s="146" t="str">
        <f t="shared" si="100"/>
        <v/>
      </c>
      <c r="AN798" s="146" t="str">
        <f t="shared" si="95"/>
        <v/>
      </c>
      <c r="AO798" s="146">
        <f t="shared" si="96"/>
        <v>0</v>
      </c>
      <c r="AP798" s="146" t="str">
        <f t="shared" si="97"/>
        <v/>
      </c>
      <c r="AQ798" s="146" t="str">
        <f t="shared" si="98"/>
        <v/>
      </c>
      <c r="AY798" s="155"/>
      <c r="AZ798" s="150"/>
      <c r="BA798" s="155"/>
      <c r="BB798" s="162"/>
      <c r="BC798" s="162"/>
      <c r="BD798" s="162"/>
      <c r="BE798" s="162"/>
      <c r="BF798" s="156"/>
      <c r="BG798" s="156"/>
      <c r="BH798" s="156"/>
      <c r="BJ798" s="146">
        <v>18</v>
      </c>
      <c r="BK798" s="146">
        <f t="shared" si="102"/>
        <v>0.10880000000000004</v>
      </c>
      <c r="BL798" s="146">
        <f t="shared" si="103"/>
        <v>0.999996905455935</v>
      </c>
      <c r="BM798" s="146">
        <f t="shared" si="104"/>
        <v>6.7597170017030805E-7</v>
      </c>
      <c r="BN798" s="146" t="str">
        <f t="shared" si="105"/>
        <v/>
      </c>
      <c r="BO798" s="146" t="str">
        <f t="shared" si="101"/>
        <v/>
      </c>
    </row>
    <row r="799" spans="3:67" ht="20.100000000000001" customHeight="1" x14ac:dyDescent="0.25">
      <c r="C799" s="12"/>
      <c r="E799" s="130"/>
      <c r="F799" s="130"/>
      <c r="O799" s="2"/>
      <c r="P799" s="2"/>
      <c r="Q799" s="2"/>
      <c r="R799" s="12"/>
      <c r="T799" s="130"/>
      <c r="U799" s="130"/>
      <c r="AB799" s="147"/>
      <c r="AC799" s="147"/>
      <c r="AD799" s="147"/>
      <c r="AE799" s="146">
        <v>42</v>
      </c>
      <c r="AF799" s="146">
        <f t="shared" si="92"/>
        <v>-3.8319999999999999</v>
      </c>
      <c r="AJ799" s="146">
        <f t="shared" si="93"/>
        <v>2.5838740404374953E-4</v>
      </c>
      <c r="AK799" s="146">
        <f t="shared" si="94"/>
        <v>6.3552869677559342E-5</v>
      </c>
      <c r="AL799" s="146">
        <f t="shared" si="99"/>
        <v>2.5838740404374953E-4</v>
      </c>
      <c r="AM799" s="146" t="str">
        <f t="shared" si="100"/>
        <v/>
      </c>
      <c r="AN799" s="146" t="str">
        <f t="shared" si="95"/>
        <v/>
      </c>
      <c r="AO799" s="146">
        <f t="shared" si="96"/>
        <v>0</v>
      </c>
      <c r="AP799" s="146" t="str">
        <f t="shared" si="97"/>
        <v/>
      </c>
      <c r="AQ799" s="146" t="str">
        <f t="shared" si="98"/>
        <v/>
      </c>
      <c r="AY799" s="155"/>
      <c r="AZ799" s="150"/>
      <c r="BA799" s="155"/>
      <c r="BB799" s="162"/>
      <c r="BC799" s="162"/>
      <c r="BD799" s="162"/>
      <c r="BE799" s="162"/>
      <c r="BF799" s="156"/>
      <c r="BG799" s="156"/>
      <c r="BH799" s="147"/>
      <c r="BI799" s="147"/>
      <c r="BJ799" s="146">
        <v>19</v>
      </c>
      <c r="BK799" s="146">
        <f t="shared" si="102"/>
        <v>0.11520000000000004</v>
      </c>
      <c r="BL799" s="146">
        <f t="shared" si="103"/>
        <v>0.99999622948423483</v>
      </c>
      <c r="BM799" s="146">
        <f t="shared" si="104"/>
        <v>7.7419536903544639E-7</v>
      </c>
      <c r="BN799" s="146" t="str">
        <f t="shared" si="105"/>
        <v/>
      </c>
      <c r="BO799" s="146" t="str">
        <f t="shared" si="101"/>
        <v/>
      </c>
    </row>
    <row r="800" spans="3:67" ht="20.100000000000001" customHeight="1" x14ac:dyDescent="0.25">
      <c r="C800" s="12"/>
      <c r="E800" s="130"/>
      <c r="F800" s="130"/>
      <c r="O800" s="2"/>
      <c r="P800" s="2"/>
      <c r="Q800" s="2"/>
      <c r="R800" s="12"/>
      <c r="T800" s="130"/>
      <c r="U800" s="130"/>
      <c r="AB800" s="147"/>
      <c r="AC800" s="147"/>
      <c r="AD800" s="147"/>
      <c r="AE800" s="146">
        <v>43</v>
      </c>
      <c r="AF800" s="146">
        <f t="shared" si="92"/>
        <v>-3.8279999999999998</v>
      </c>
      <c r="AJ800" s="146">
        <f t="shared" si="93"/>
        <v>2.6237637658522018E-4</v>
      </c>
      <c r="AK800" s="146">
        <f t="shared" si="94"/>
        <v>6.4594378257215614E-5</v>
      </c>
      <c r="AL800" s="146">
        <f t="shared" si="99"/>
        <v>2.6237637658522018E-4</v>
      </c>
      <c r="AM800" s="146" t="str">
        <f t="shared" si="100"/>
        <v/>
      </c>
      <c r="AN800" s="146" t="str">
        <f t="shared" si="95"/>
        <v/>
      </c>
      <c r="AO800" s="146">
        <f t="shared" si="96"/>
        <v>0</v>
      </c>
      <c r="AP800" s="146" t="str">
        <f t="shared" si="97"/>
        <v/>
      </c>
      <c r="AQ800" s="146" t="str">
        <f t="shared" si="98"/>
        <v/>
      </c>
      <c r="AY800" s="155"/>
      <c r="AZ800" s="150"/>
      <c r="BA800" s="155"/>
      <c r="BB800" s="162"/>
      <c r="BC800" s="162"/>
      <c r="BD800" s="162"/>
      <c r="BE800" s="162"/>
      <c r="BF800" s="156"/>
      <c r="BG800" s="156"/>
      <c r="BH800" s="147"/>
      <c r="BI800" s="147"/>
      <c r="BJ800" s="146">
        <v>20</v>
      </c>
      <c r="BK800" s="146">
        <f t="shared" si="102"/>
        <v>0.12160000000000004</v>
      </c>
      <c r="BL800" s="146">
        <f t="shared" si="103"/>
        <v>0.9999954552888658</v>
      </c>
      <c r="BM800" s="146">
        <f t="shared" si="104"/>
        <v>8.8023580613327823E-7</v>
      </c>
      <c r="BN800" s="146" t="str">
        <f t="shared" si="105"/>
        <v/>
      </c>
      <c r="BO800" s="146" t="str">
        <f t="shared" si="101"/>
        <v/>
      </c>
    </row>
    <row r="801" spans="3:67" ht="20.100000000000001" customHeight="1" x14ac:dyDescent="0.25">
      <c r="C801" s="12"/>
      <c r="E801" s="130"/>
      <c r="F801" s="130"/>
      <c r="O801" s="2"/>
      <c r="P801" s="2"/>
      <c r="Q801" s="2"/>
      <c r="R801" s="12"/>
      <c r="T801" s="130"/>
      <c r="U801" s="130"/>
      <c r="AB801" s="147"/>
      <c r="AC801" s="147"/>
      <c r="AD801" s="147"/>
      <c r="AE801" s="146">
        <v>44</v>
      </c>
      <c r="AF801" s="146">
        <f t="shared" si="92"/>
        <v>-3.8239999999999998</v>
      </c>
      <c r="AJ801" s="146">
        <f t="shared" si="93"/>
        <v>2.6642266789962096E-4</v>
      </c>
      <c r="AK801" s="146">
        <f t="shared" si="94"/>
        <v>6.5651957114884092E-5</v>
      </c>
      <c r="AL801" s="146">
        <f t="shared" si="99"/>
        <v>2.6642266789962096E-4</v>
      </c>
      <c r="AM801" s="146" t="str">
        <f t="shared" si="100"/>
        <v/>
      </c>
      <c r="AN801" s="146" t="str">
        <f t="shared" si="95"/>
        <v/>
      </c>
      <c r="AO801" s="146">
        <f t="shared" si="96"/>
        <v>0</v>
      </c>
      <c r="AP801" s="146" t="str">
        <f t="shared" si="97"/>
        <v/>
      </c>
      <c r="AQ801" s="146" t="str">
        <f t="shared" si="98"/>
        <v/>
      </c>
      <c r="AY801" s="155"/>
      <c r="AZ801" s="150"/>
      <c r="BA801" s="155"/>
      <c r="BB801" s="162"/>
      <c r="BC801" s="162"/>
      <c r="BD801" s="162"/>
      <c r="BE801" s="162"/>
      <c r="BF801" s="156"/>
      <c r="BG801" s="156"/>
      <c r="BH801" s="147"/>
      <c r="BI801" s="147"/>
      <c r="BJ801" s="146">
        <v>21</v>
      </c>
      <c r="BK801" s="146">
        <f t="shared" si="102"/>
        <v>0.12800000000000003</v>
      </c>
      <c r="BL801" s="146">
        <f t="shared" si="103"/>
        <v>0.99999457505305966</v>
      </c>
      <c r="BM801" s="146">
        <f t="shared" si="104"/>
        <v>9.9423982979907066E-7</v>
      </c>
      <c r="BN801" s="146" t="str">
        <f t="shared" si="105"/>
        <v/>
      </c>
      <c r="BO801" s="146" t="str">
        <f t="shared" si="101"/>
        <v/>
      </c>
    </row>
    <row r="802" spans="3:67" ht="20.100000000000001" customHeight="1" x14ac:dyDescent="0.25">
      <c r="C802" s="12"/>
      <c r="E802" s="130"/>
      <c r="F802" s="130"/>
      <c r="O802" s="2"/>
      <c r="P802" s="2"/>
      <c r="Q802" s="2"/>
      <c r="R802" s="12"/>
      <c r="T802" s="130"/>
      <c r="U802" s="130"/>
      <c r="AB802" s="147"/>
      <c r="AC802" s="147"/>
      <c r="AD802" s="147"/>
      <c r="AE802" s="146">
        <v>45</v>
      </c>
      <c r="AF802" s="146">
        <f t="shared" si="92"/>
        <v>-3.82</v>
      </c>
      <c r="AJ802" s="146">
        <f t="shared" si="93"/>
        <v>2.70527031461521E-4</v>
      </c>
      <c r="AK802" s="146">
        <f t="shared" si="94"/>
        <v>6.6725837029684654E-5</v>
      </c>
      <c r="AL802" s="146">
        <f t="shared" si="99"/>
        <v>2.70527031461521E-4</v>
      </c>
      <c r="AM802" s="146" t="str">
        <f t="shared" si="100"/>
        <v/>
      </c>
      <c r="AN802" s="146" t="str">
        <f t="shared" si="95"/>
        <v/>
      </c>
      <c r="AO802" s="146">
        <f t="shared" si="96"/>
        <v>0</v>
      </c>
      <c r="AP802" s="146" t="str">
        <f t="shared" si="97"/>
        <v/>
      </c>
      <c r="AQ802" s="146" t="str">
        <f t="shared" si="98"/>
        <v/>
      </c>
      <c r="AY802" s="155"/>
      <c r="AZ802" s="150"/>
      <c r="BA802" s="155"/>
      <c r="BB802" s="162"/>
      <c r="BC802" s="162"/>
      <c r="BD802" s="162"/>
      <c r="BE802" s="162"/>
      <c r="BF802" s="156"/>
      <c r="BG802" s="156"/>
      <c r="BH802" s="147"/>
      <c r="BI802" s="147"/>
      <c r="BJ802" s="146">
        <v>22</v>
      </c>
      <c r="BK802" s="146">
        <f t="shared" si="102"/>
        <v>0.13440000000000002</v>
      </c>
      <c r="BL802" s="146">
        <f t="shared" si="103"/>
        <v>0.99999358081322987</v>
      </c>
      <c r="BM802" s="146">
        <f t="shared" si="104"/>
        <v>1.1163462104724076E-6</v>
      </c>
      <c r="BN802" s="146" t="str">
        <f t="shared" si="105"/>
        <v/>
      </c>
      <c r="BO802" s="146" t="str">
        <f t="shared" si="101"/>
        <v/>
      </c>
    </row>
    <row r="803" spans="3:67" ht="20.100000000000001" customHeight="1" x14ac:dyDescent="0.25">
      <c r="C803" s="12"/>
      <c r="E803" s="130"/>
      <c r="F803" s="130"/>
      <c r="O803" s="2"/>
      <c r="P803" s="2"/>
      <c r="Q803" s="2"/>
      <c r="R803" s="12"/>
      <c r="T803" s="130"/>
      <c r="U803" s="130"/>
      <c r="AB803" s="147"/>
      <c r="AC803" s="147"/>
      <c r="AD803" s="147"/>
      <c r="AE803" s="146">
        <v>46</v>
      </c>
      <c r="AF803" s="146">
        <f t="shared" si="92"/>
        <v>-3.8159999999999998</v>
      </c>
      <c r="AJ803" s="146">
        <f t="shared" si="93"/>
        <v>2.7469022955031567E-4</v>
      </c>
      <c r="AK803" s="146">
        <f t="shared" si="94"/>
        <v>6.7816251812216968E-5</v>
      </c>
      <c r="AL803" s="146">
        <f t="shared" si="99"/>
        <v>2.7469022955031567E-4</v>
      </c>
      <c r="AM803" s="146" t="str">
        <f t="shared" si="100"/>
        <v/>
      </c>
      <c r="AN803" s="146" t="str">
        <f t="shared" si="95"/>
        <v/>
      </c>
      <c r="AO803" s="146">
        <f t="shared" si="96"/>
        <v>0</v>
      </c>
      <c r="AP803" s="146" t="str">
        <f t="shared" si="97"/>
        <v/>
      </c>
      <c r="AQ803" s="146" t="str">
        <f t="shared" si="98"/>
        <v/>
      </c>
      <c r="AY803" s="155"/>
      <c r="AZ803" s="150"/>
      <c r="BA803" s="155"/>
      <c r="BB803" s="162"/>
      <c r="BC803" s="162"/>
      <c r="BD803" s="162"/>
      <c r="BE803" s="162"/>
      <c r="BF803" s="156"/>
      <c r="BG803" s="156"/>
      <c r="BH803" s="147"/>
      <c r="BI803" s="147"/>
      <c r="BJ803" s="146">
        <v>23</v>
      </c>
      <c r="BK803" s="146">
        <f t="shared" si="102"/>
        <v>0.14080000000000001</v>
      </c>
      <c r="BL803" s="146">
        <f t="shared" si="103"/>
        <v>0.99999246446701939</v>
      </c>
      <c r="BM803" s="146">
        <f t="shared" si="104"/>
        <v>1.2466861908366766E-6</v>
      </c>
      <c r="BN803" s="146" t="str">
        <f t="shared" si="105"/>
        <v/>
      </c>
      <c r="BO803" s="146" t="str">
        <f t="shared" si="101"/>
        <v/>
      </c>
    </row>
    <row r="804" spans="3:67" ht="20.100000000000001" customHeight="1" x14ac:dyDescent="0.25">
      <c r="C804" s="12"/>
      <c r="E804" s="130"/>
      <c r="F804" s="130"/>
      <c r="O804" s="2"/>
      <c r="P804" s="2"/>
      <c r="Q804" s="2"/>
      <c r="R804" s="12"/>
      <c r="T804" s="130"/>
      <c r="U804" s="130"/>
      <c r="AB804" s="147"/>
      <c r="AC804" s="147"/>
      <c r="AD804" s="147"/>
      <c r="AE804" s="146">
        <v>47</v>
      </c>
      <c r="AF804" s="146">
        <f t="shared" si="92"/>
        <v>-3.8119999999999998</v>
      </c>
      <c r="AJ804" s="146">
        <f t="shared" si="93"/>
        <v>2.7891303333670801E-4</v>
      </c>
      <c r="AK804" s="146">
        <f t="shared" si="94"/>
        <v>6.8923438339951702E-5</v>
      </c>
      <c r="AL804" s="146">
        <f t="shared" si="99"/>
        <v>2.7891303333670801E-4</v>
      </c>
      <c r="AM804" s="146" t="str">
        <f t="shared" si="100"/>
        <v/>
      </c>
      <c r="AN804" s="146" t="str">
        <f t="shared" si="95"/>
        <v/>
      </c>
      <c r="AO804" s="146">
        <f t="shared" si="96"/>
        <v>0</v>
      </c>
      <c r="AP804" s="146" t="str">
        <f t="shared" si="97"/>
        <v/>
      </c>
      <c r="AQ804" s="146" t="str">
        <f t="shared" si="98"/>
        <v/>
      </c>
      <c r="AY804" s="155"/>
      <c r="AZ804" s="150"/>
      <c r="BA804" s="155"/>
      <c r="BB804" s="162"/>
      <c r="BC804" s="162"/>
      <c r="BD804" s="162"/>
      <c r="BE804" s="162"/>
      <c r="BF804" s="156"/>
      <c r="BG804" s="156"/>
      <c r="BH804" s="147"/>
      <c r="BI804" s="147"/>
      <c r="BJ804" s="146">
        <v>24</v>
      </c>
      <c r="BK804" s="146">
        <f t="shared" si="102"/>
        <v>0.1472</v>
      </c>
      <c r="BL804" s="146">
        <f t="shared" si="103"/>
        <v>0.99999121778082856</v>
      </c>
      <c r="BM804" s="146">
        <f t="shared" si="104"/>
        <v>1.3853839520017175E-6</v>
      </c>
      <c r="BN804" s="146" t="str">
        <f t="shared" si="105"/>
        <v/>
      </c>
      <c r="BO804" s="146" t="str">
        <f t="shared" si="101"/>
        <v/>
      </c>
    </row>
    <row r="805" spans="3:67" ht="20.100000000000001" customHeight="1" x14ac:dyDescent="0.25">
      <c r="C805" s="12"/>
      <c r="E805" s="130"/>
      <c r="F805" s="130"/>
      <c r="O805" s="2"/>
      <c r="P805" s="2"/>
      <c r="Q805" s="2"/>
      <c r="R805" s="12"/>
      <c r="T805" s="130"/>
      <c r="U805" s="130"/>
      <c r="AB805" s="147"/>
      <c r="AC805" s="147"/>
      <c r="AD805" s="147"/>
      <c r="AE805" s="146">
        <v>48</v>
      </c>
      <c r="AF805" s="146">
        <f t="shared" si="92"/>
        <v>-3.8079999999999998</v>
      </c>
      <c r="AJ805" s="146">
        <f t="shared" si="93"/>
        <v>2.8319622296980597E-4</v>
      </c>
      <c r="AK805" s="146">
        <f t="shared" si="94"/>
        <v>7.0047636592969923E-5</v>
      </c>
      <c r="AL805" s="146">
        <f t="shared" si="99"/>
        <v>2.8319622296980597E-4</v>
      </c>
      <c r="AM805" s="146" t="str">
        <f t="shared" si="100"/>
        <v/>
      </c>
      <c r="AN805" s="146" t="str">
        <f t="shared" si="95"/>
        <v/>
      </c>
      <c r="AO805" s="146">
        <f t="shared" si="96"/>
        <v>0</v>
      </c>
      <c r="AP805" s="146" t="str">
        <f t="shared" si="97"/>
        <v/>
      </c>
      <c r="AQ805" s="146" t="str">
        <f t="shared" si="98"/>
        <v/>
      </c>
      <c r="AY805" s="155"/>
      <c r="AZ805" s="150"/>
      <c r="BA805" s="155"/>
      <c r="BB805" s="162"/>
      <c r="BC805" s="162"/>
      <c r="BD805" s="162"/>
      <c r="BE805" s="162"/>
      <c r="BF805" s="156"/>
      <c r="BG805" s="156"/>
      <c r="BH805" s="147"/>
      <c r="BI805" s="147"/>
      <c r="BJ805" s="146">
        <v>25</v>
      </c>
      <c r="BK805" s="146">
        <f t="shared" si="102"/>
        <v>0.15359999999999999</v>
      </c>
      <c r="BL805" s="146">
        <f t="shared" si="103"/>
        <v>0.99998983239687655</v>
      </c>
      <c r="BM805" s="146">
        <f t="shared" si="104"/>
        <v>1.5325570303925673E-6</v>
      </c>
      <c r="BN805" s="146" t="str">
        <f t="shared" si="105"/>
        <v/>
      </c>
      <c r="BO805" s="146" t="str">
        <f t="shared" si="101"/>
        <v/>
      </c>
    </row>
    <row r="806" spans="3:67" ht="20.100000000000001" customHeight="1" x14ac:dyDescent="0.25">
      <c r="C806" s="12"/>
      <c r="E806" s="130"/>
      <c r="F806" s="130"/>
      <c r="O806" s="2"/>
      <c r="P806" s="2"/>
      <c r="Q806" s="2"/>
      <c r="R806" s="12"/>
      <c r="T806" s="130"/>
      <c r="U806" s="130"/>
      <c r="AB806" s="147"/>
      <c r="AC806" s="147"/>
      <c r="AD806" s="147"/>
      <c r="AE806" s="146">
        <v>49</v>
      </c>
      <c r="AF806" s="146">
        <f t="shared" si="92"/>
        <v>-3.8039999999999998</v>
      </c>
      <c r="AJ806" s="146">
        <f t="shared" si="93"/>
        <v>2.8754058766483344E-4</v>
      </c>
      <c r="AK806" s="146">
        <f t="shared" si="94"/>
        <v>7.1189089690052408E-5</v>
      </c>
      <c r="AL806" s="146">
        <f t="shared" si="99"/>
        <v>2.8754058766483344E-4</v>
      </c>
      <c r="AM806" s="146" t="str">
        <f t="shared" si="100"/>
        <v/>
      </c>
      <c r="AN806" s="146" t="str">
        <f t="shared" si="95"/>
        <v/>
      </c>
      <c r="AO806" s="146">
        <f t="shared" si="96"/>
        <v>0</v>
      </c>
      <c r="AP806" s="146" t="str">
        <f t="shared" si="97"/>
        <v/>
      </c>
      <c r="AQ806" s="146" t="str">
        <f t="shared" si="98"/>
        <v/>
      </c>
      <c r="AY806" s="155"/>
      <c r="AZ806" s="150"/>
      <c r="BA806" s="155"/>
      <c r="BB806" s="162"/>
      <c r="BC806" s="162"/>
      <c r="BD806" s="162"/>
      <c r="BE806" s="162"/>
      <c r="BF806" s="156"/>
      <c r="BG806" s="156"/>
      <c r="BH806" s="147"/>
      <c r="BI806" s="147"/>
      <c r="BJ806" s="146">
        <v>26</v>
      </c>
      <c r="BK806" s="146">
        <f t="shared" si="102"/>
        <v>0.15999999999999998</v>
      </c>
      <c r="BL806" s="146">
        <f t="shared" si="103"/>
        <v>0.99998829983984616</v>
      </c>
      <c r="BM806" s="146">
        <f t="shared" si="104"/>
        <v>1.688316695114267E-6</v>
      </c>
      <c r="BN806" s="146" t="str">
        <f t="shared" si="105"/>
        <v/>
      </c>
      <c r="BO806" s="146" t="str">
        <f t="shared" si="101"/>
        <v/>
      </c>
    </row>
    <row r="807" spans="3:67" ht="20.100000000000001" customHeight="1" x14ac:dyDescent="0.25">
      <c r="C807" s="12"/>
      <c r="E807" s="130"/>
      <c r="F807" s="130"/>
      <c r="O807" s="2"/>
      <c r="P807" s="2"/>
      <c r="Q807" s="2"/>
      <c r="R807" s="12"/>
      <c r="T807" s="130"/>
      <c r="U807" s="130"/>
      <c r="AB807" s="147"/>
      <c r="AC807" s="147"/>
      <c r="AD807" s="147"/>
      <c r="AE807" s="146">
        <v>50</v>
      </c>
      <c r="AF807" s="146">
        <f t="shared" si="92"/>
        <v>-3.8</v>
      </c>
      <c r="AJ807" s="146">
        <f t="shared" si="93"/>
        <v>2.9194692579146027E-4</v>
      </c>
      <c r="AK807" s="146">
        <f t="shared" si="94"/>
        <v>7.234804392511999E-5</v>
      </c>
      <c r="AL807" s="146">
        <f t="shared" si="99"/>
        <v>2.9194692579146027E-4</v>
      </c>
      <c r="AM807" s="146" t="str">
        <f t="shared" si="100"/>
        <v/>
      </c>
      <c r="AN807" s="146" t="str">
        <f t="shared" si="95"/>
        <v/>
      </c>
      <c r="AO807" s="146">
        <f t="shared" si="96"/>
        <v>0</v>
      </c>
      <c r="AP807" s="146" t="str">
        <f t="shared" si="97"/>
        <v/>
      </c>
      <c r="AQ807" s="146" t="str">
        <f t="shared" si="98"/>
        <v/>
      </c>
      <c r="AY807" s="155"/>
      <c r="AZ807" s="150"/>
      <c r="BA807" s="155"/>
      <c r="BB807" s="162"/>
      <c r="BC807" s="162"/>
      <c r="BD807" s="162"/>
      <c r="BE807" s="162"/>
      <c r="BF807" s="156"/>
      <c r="BG807" s="156"/>
      <c r="BH807" s="147"/>
      <c r="BI807" s="147"/>
      <c r="BJ807" s="146">
        <v>27</v>
      </c>
      <c r="BK807" s="146">
        <f t="shared" si="102"/>
        <v>0.16639999999999996</v>
      </c>
      <c r="BL807" s="146">
        <f t="shared" si="103"/>
        <v>0.99998661152315105</v>
      </c>
      <c r="BM807" s="146">
        <f t="shared" si="104"/>
        <v>1.8527682897895303E-6</v>
      </c>
      <c r="BN807" s="146" t="str">
        <f t="shared" si="105"/>
        <v/>
      </c>
      <c r="BO807" s="146" t="str">
        <f t="shared" si="101"/>
        <v/>
      </c>
    </row>
    <row r="808" spans="3:67" ht="20.100000000000001" customHeight="1" x14ac:dyDescent="0.25">
      <c r="C808" s="12"/>
      <c r="E808" s="130"/>
      <c r="F808" s="130"/>
      <c r="O808" s="2"/>
      <c r="P808" s="2"/>
      <c r="Q808" s="2"/>
      <c r="R808" s="12"/>
      <c r="T808" s="130"/>
      <c r="U808" s="130"/>
      <c r="AB808" s="147"/>
      <c r="AC808" s="147"/>
      <c r="AD808" s="147"/>
      <c r="AE808" s="146">
        <v>51</v>
      </c>
      <c r="AF808" s="146">
        <f t="shared" si="92"/>
        <v>-3.7959999999999998</v>
      </c>
      <c r="AJ808" s="146">
        <f t="shared" si="93"/>
        <v>2.9641604496274932E-4</v>
      </c>
      <c r="AK808" s="146">
        <f t="shared" si="94"/>
        <v>7.3524748804028924E-5</v>
      </c>
      <c r="AL808" s="146">
        <f t="shared" si="99"/>
        <v>2.9641604496274932E-4</v>
      </c>
      <c r="AM808" s="146" t="str">
        <f t="shared" si="100"/>
        <v/>
      </c>
      <c r="AN808" s="146" t="str">
        <f t="shared" si="95"/>
        <v/>
      </c>
      <c r="AO808" s="146">
        <f t="shared" si="96"/>
        <v>0</v>
      </c>
      <c r="AP808" s="146" t="str">
        <f t="shared" si="97"/>
        <v/>
      </c>
      <c r="AQ808" s="146" t="str">
        <f t="shared" si="98"/>
        <v/>
      </c>
      <c r="AY808" s="155"/>
      <c r="AZ808" s="150"/>
      <c r="BA808" s="155"/>
      <c r="BB808" s="162"/>
      <c r="BC808" s="162"/>
      <c r="BD808" s="162"/>
      <c r="BE808" s="162"/>
      <c r="BF808" s="156"/>
      <c r="BG808" s="156"/>
      <c r="BH808" s="147"/>
      <c r="BI808" s="147"/>
      <c r="BJ808" s="146">
        <v>28</v>
      </c>
      <c r="BK808" s="146">
        <f t="shared" si="102"/>
        <v>0.17279999999999995</v>
      </c>
      <c r="BL808" s="146">
        <f t="shared" si="103"/>
        <v>0.99998475875486126</v>
      </c>
      <c r="BM808" s="146">
        <f t="shared" si="104"/>
        <v>2.0260115424219904E-6</v>
      </c>
      <c r="BN808" s="146" t="str">
        <f t="shared" si="105"/>
        <v/>
      </c>
      <c r="BO808" s="146" t="str">
        <f t="shared" si="101"/>
        <v/>
      </c>
    </row>
    <row r="809" spans="3:67" ht="20.100000000000001" customHeight="1" x14ac:dyDescent="0.25">
      <c r="C809" s="12"/>
      <c r="E809" s="130"/>
      <c r="F809" s="130"/>
      <c r="R809" s="12"/>
      <c r="T809" s="130"/>
      <c r="U809" s="130"/>
      <c r="AE809" s="146">
        <v>52</v>
      </c>
      <c r="AF809" s="146">
        <f t="shared" si="92"/>
        <v>-3.7919999999999998</v>
      </c>
      <c r="AJ809" s="146">
        <f t="shared" si="93"/>
        <v>3.0094876212471999E-4</v>
      </c>
      <c r="AK809" s="146">
        <f t="shared" si="94"/>
        <v>7.4719457081723952E-5</v>
      </c>
      <c r="AL809" s="146">
        <f t="shared" si="99"/>
        <v>3.0094876212471999E-4</v>
      </c>
      <c r="AM809" s="146" t="str">
        <f t="shared" si="100"/>
        <v/>
      </c>
      <c r="AN809" s="146" t="str">
        <f t="shared" si="95"/>
        <v/>
      </c>
      <c r="AO809" s="146">
        <f t="shared" si="96"/>
        <v>0</v>
      </c>
      <c r="AP809" s="146" t="str">
        <f t="shared" si="97"/>
        <v/>
      </c>
      <c r="AQ809" s="146" t="str">
        <f t="shared" si="98"/>
        <v/>
      </c>
      <c r="AY809" s="155"/>
      <c r="AZ809" s="150"/>
      <c r="BA809" s="155"/>
      <c r="BB809" s="162"/>
      <c r="BC809" s="162"/>
      <c r="BD809" s="162"/>
      <c r="BE809" s="162"/>
      <c r="BF809" s="156"/>
      <c r="BG809" s="156"/>
      <c r="BH809" s="156"/>
      <c r="BJ809" s="146">
        <v>29</v>
      </c>
      <c r="BK809" s="146">
        <f t="shared" si="102"/>
        <v>0.17919999999999994</v>
      </c>
      <c r="BL809" s="146">
        <f t="shared" si="103"/>
        <v>0.99998273274331884</v>
      </c>
      <c r="BM809" s="146">
        <f t="shared" si="104"/>
        <v>2.2081408517227175E-6</v>
      </c>
      <c r="BN809" s="146" t="str">
        <f t="shared" si="105"/>
        <v/>
      </c>
      <c r="BO809" s="146" t="str">
        <f t="shared" si="101"/>
        <v/>
      </c>
    </row>
    <row r="810" spans="3:67" ht="20.100000000000001" customHeight="1" x14ac:dyDescent="0.25">
      <c r="C810" s="12"/>
      <c r="E810" s="130"/>
      <c r="F810" s="130"/>
      <c r="R810" s="12"/>
      <c r="T810" s="130"/>
      <c r="U810" s="130"/>
      <c r="AE810" s="146">
        <v>53</v>
      </c>
      <c r="AF810" s="146">
        <f t="shared" si="92"/>
        <v>-3.7879999999999998</v>
      </c>
      <c r="AJ810" s="146">
        <f t="shared" si="93"/>
        <v>3.0554590364653618E-4</v>
      </c>
      <c r="AK810" s="146">
        <f t="shared" si="94"/>
        <v>7.5932424799750285E-5</v>
      </c>
      <c r="AL810" s="146">
        <f t="shared" si="99"/>
        <v>3.0554590364653618E-4</v>
      </c>
      <c r="AM810" s="146" t="str">
        <f t="shared" si="100"/>
        <v/>
      </c>
      <c r="AN810" s="146" t="str">
        <f t="shared" si="95"/>
        <v/>
      </c>
      <c r="AO810" s="146">
        <f t="shared" si="96"/>
        <v>0</v>
      </c>
      <c r="AP810" s="146" t="str">
        <f t="shared" si="97"/>
        <v/>
      </c>
      <c r="AQ810" s="146" t="str">
        <f t="shared" si="98"/>
        <v/>
      </c>
      <c r="AY810" s="155"/>
      <c r="AZ810" s="150"/>
      <c r="BA810" s="155"/>
      <c r="BB810" s="162"/>
      <c r="BC810" s="162"/>
      <c r="BD810" s="162"/>
      <c r="BE810" s="162"/>
      <c r="BF810" s="156"/>
      <c r="BG810" s="156"/>
      <c r="BH810" s="156"/>
      <c r="BJ810" s="146">
        <v>30</v>
      </c>
      <c r="BK810" s="146">
        <f t="shared" si="102"/>
        <v>0.18559999999999993</v>
      </c>
      <c r="BL810" s="146">
        <f t="shared" si="103"/>
        <v>0.99998052460246711</v>
      </c>
      <c r="BM810" s="146">
        <f t="shared" si="104"/>
        <v>2.3992455466803619E-6</v>
      </c>
      <c r="BN810" s="146" t="str">
        <f t="shared" si="105"/>
        <v/>
      </c>
      <c r="BO810" s="146" t="str">
        <f t="shared" si="101"/>
        <v/>
      </c>
    </row>
    <row r="811" spans="3:67" ht="20.100000000000001" customHeight="1" x14ac:dyDescent="0.25">
      <c r="C811" s="12"/>
      <c r="E811" s="130"/>
      <c r="F811" s="130"/>
      <c r="R811" s="12"/>
      <c r="T811" s="130"/>
      <c r="U811" s="130"/>
      <c r="AE811" s="146">
        <v>54</v>
      </c>
      <c r="AF811" s="146">
        <f t="shared" si="92"/>
        <v>-3.7839999999999998</v>
      </c>
      <c r="AJ811" s="146">
        <f t="shared" si="93"/>
        <v>3.1020830541130824E-4</v>
      </c>
      <c r="AK811" s="146">
        <f t="shared" si="94"/>
        <v>7.7163911324126697E-5</v>
      </c>
      <c r="AL811" s="146">
        <f t="shared" si="99"/>
        <v>3.1020830541130824E-4</v>
      </c>
      <c r="AM811" s="146" t="str">
        <f t="shared" si="100"/>
        <v/>
      </c>
      <c r="AN811" s="146" t="str">
        <f t="shared" si="95"/>
        <v/>
      </c>
      <c r="AO811" s="146">
        <f t="shared" si="96"/>
        <v>0</v>
      </c>
      <c r="AP811" s="146" t="str">
        <f t="shared" si="97"/>
        <v/>
      </c>
      <c r="AQ811" s="146" t="str">
        <f t="shared" si="98"/>
        <v/>
      </c>
      <c r="AY811" s="155"/>
      <c r="AZ811" s="150"/>
      <c r="BA811" s="155"/>
      <c r="BB811" s="162"/>
      <c r="BC811" s="162"/>
      <c r="BD811" s="162"/>
      <c r="BE811" s="162"/>
      <c r="BF811" s="156"/>
      <c r="BG811" s="156"/>
      <c r="BH811" s="156"/>
      <c r="BJ811" s="146">
        <v>31</v>
      </c>
      <c r="BK811" s="146">
        <f t="shared" si="102"/>
        <v>0.19199999999999992</v>
      </c>
      <c r="BL811" s="146">
        <f t="shared" si="103"/>
        <v>0.99997812535692043</v>
      </c>
      <c r="BM811" s="146">
        <f t="shared" si="104"/>
        <v>2.5994101275905734E-6</v>
      </c>
      <c r="BN811" s="146" t="str">
        <f t="shared" si="105"/>
        <v/>
      </c>
      <c r="BO811" s="146" t="str">
        <f t="shared" si="101"/>
        <v/>
      </c>
    </row>
    <row r="812" spans="3:67" ht="20.100000000000001" customHeight="1" x14ac:dyDescent="0.25">
      <c r="C812" s="12"/>
      <c r="E812" s="130"/>
      <c r="F812" s="130"/>
      <c r="R812" s="12"/>
      <c r="T812" s="130"/>
      <c r="U812" s="130"/>
      <c r="AE812" s="146">
        <v>55</v>
      </c>
      <c r="AF812" s="146">
        <f t="shared" si="92"/>
        <v>-3.78</v>
      </c>
      <c r="AJ812" s="146">
        <f t="shared" si="93"/>
        <v>3.1493681290752188E-4</v>
      </c>
      <c r="AK812" s="146">
        <f t="shared" si="94"/>
        <v>7.8414179383585065E-5</v>
      </c>
      <c r="AL812" s="146">
        <f t="shared" si="99"/>
        <v>3.1493681290752188E-4</v>
      </c>
      <c r="AM812" s="146" t="str">
        <f t="shared" si="100"/>
        <v/>
      </c>
      <c r="AN812" s="146" t="str">
        <f t="shared" si="95"/>
        <v/>
      </c>
      <c r="AO812" s="146">
        <f t="shared" si="96"/>
        <v>0</v>
      </c>
      <c r="AP812" s="146" t="str">
        <f t="shared" si="97"/>
        <v/>
      </c>
      <c r="AQ812" s="146" t="str">
        <f t="shared" si="98"/>
        <v/>
      </c>
      <c r="AY812" s="155"/>
      <c r="AZ812" s="150"/>
      <c r="BA812" s="155"/>
      <c r="BB812" s="162"/>
      <c r="BC812" s="162"/>
      <c r="BD812" s="162"/>
      <c r="BE812" s="162"/>
      <c r="BF812" s="156"/>
      <c r="BG812" s="156"/>
      <c r="BH812" s="156"/>
      <c r="BJ812" s="146">
        <v>32</v>
      </c>
      <c r="BK812" s="146">
        <f t="shared" si="102"/>
        <v>0.19839999999999991</v>
      </c>
      <c r="BL812" s="146">
        <f t="shared" si="103"/>
        <v>0.99997552594679284</v>
      </c>
      <c r="BM812" s="146">
        <f t="shared" si="104"/>
        <v>2.8087144877675385E-6</v>
      </c>
      <c r="BN812" s="146" t="str">
        <f t="shared" si="105"/>
        <v/>
      </c>
      <c r="BO812" s="146" t="str">
        <f t="shared" si="101"/>
        <v/>
      </c>
    </row>
    <row r="813" spans="3:67" ht="20.100000000000001" customHeight="1" x14ac:dyDescent="0.25">
      <c r="C813" s="12"/>
      <c r="E813" s="130"/>
      <c r="F813" s="130"/>
      <c r="R813" s="12"/>
      <c r="T813" s="130"/>
      <c r="U813" s="130"/>
      <c r="AE813" s="146">
        <v>56</v>
      </c>
      <c r="AF813" s="146">
        <f t="shared" si="92"/>
        <v>-3.7759999999999998</v>
      </c>
      <c r="AJ813" s="146">
        <f t="shared" si="93"/>
        <v>3.1973228132108387E-4</v>
      </c>
      <c r="AK813" s="146">
        <f t="shared" si="94"/>
        <v>7.9683495108174961E-5</v>
      </c>
      <c r="AL813" s="146">
        <f t="shared" si="99"/>
        <v>3.1973228132108387E-4</v>
      </c>
      <c r="AM813" s="146" t="str">
        <f t="shared" si="100"/>
        <v/>
      </c>
      <c r="AN813" s="146" t="str">
        <f t="shared" si="95"/>
        <v/>
      </c>
      <c r="AO813" s="146">
        <f t="shared" si="96"/>
        <v>0</v>
      </c>
      <c r="AP813" s="146" t="str">
        <f t="shared" si="97"/>
        <v/>
      </c>
      <c r="AQ813" s="146" t="str">
        <f t="shared" si="98"/>
        <v/>
      </c>
      <c r="AY813" s="155"/>
      <c r="AZ813" s="150"/>
      <c r="BA813" s="155"/>
      <c r="BB813" s="162"/>
      <c r="BC813" s="162"/>
      <c r="BD813" s="162"/>
      <c r="BE813" s="162"/>
      <c r="BF813" s="156"/>
      <c r="BG813" s="156"/>
      <c r="BH813" s="156"/>
      <c r="BJ813" s="146">
        <v>33</v>
      </c>
      <c r="BK813" s="146">
        <f t="shared" si="102"/>
        <v>0.2047999999999999</v>
      </c>
      <c r="BL813" s="146">
        <f t="shared" si="103"/>
        <v>0.99997271723230508</v>
      </c>
      <c r="BM813" s="146">
        <f t="shared" si="104"/>
        <v>3.0272341194903518E-6</v>
      </c>
      <c r="BN813" s="146" t="str">
        <f t="shared" si="105"/>
        <v/>
      </c>
      <c r="BO813" s="146" t="str">
        <f t="shared" si="101"/>
        <v/>
      </c>
    </row>
    <row r="814" spans="3:67" ht="20.100000000000001" customHeight="1" x14ac:dyDescent="0.25">
      <c r="C814" s="12"/>
      <c r="E814" s="130"/>
      <c r="F814" s="130"/>
      <c r="R814" s="12"/>
      <c r="T814" s="130"/>
      <c r="U814" s="130"/>
      <c r="AE814" s="146">
        <v>57</v>
      </c>
      <c r="AF814" s="146">
        <f t="shared" si="92"/>
        <v>-3.7719999999999998</v>
      </c>
      <c r="AJ814" s="146">
        <f t="shared" si="93"/>
        <v>3.2459557562799227E-4</v>
      </c>
      <c r="AK814" s="146">
        <f t="shared" si="94"/>
        <v>8.0972128068238777E-5</v>
      </c>
      <c r="AL814" s="146">
        <f t="shared" si="99"/>
        <v>3.2459557562799227E-4</v>
      </c>
      <c r="AM814" s="146" t="str">
        <f t="shared" si="100"/>
        <v/>
      </c>
      <c r="AN814" s="146" t="str">
        <f t="shared" si="95"/>
        <v/>
      </c>
      <c r="AO814" s="146">
        <f t="shared" si="96"/>
        <v>0</v>
      </c>
      <c r="AP814" s="146" t="str">
        <f t="shared" si="97"/>
        <v/>
      </c>
      <c r="AQ814" s="146" t="str">
        <f t="shared" si="98"/>
        <v/>
      </c>
      <c r="AY814" s="155"/>
      <c r="AZ814" s="150"/>
      <c r="BA814" s="155"/>
      <c r="BB814" s="162"/>
      <c r="BC814" s="162"/>
      <c r="BD814" s="162"/>
      <c r="BE814" s="162"/>
      <c r="BF814" s="156"/>
      <c r="BG814" s="156"/>
      <c r="BH814" s="156"/>
      <c r="BJ814" s="146">
        <v>34</v>
      </c>
      <c r="BK814" s="146">
        <f t="shared" si="102"/>
        <v>0.21119999999999989</v>
      </c>
      <c r="BL814" s="146">
        <f t="shared" si="103"/>
        <v>0.99996968999818558</v>
      </c>
      <c r="BM814" s="146">
        <f t="shared" si="104"/>
        <v>3.2550403054054655E-6</v>
      </c>
      <c r="BN814" s="146" t="str">
        <f t="shared" si="105"/>
        <v/>
      </c>
      <c r="BO814" s="146" t="str">
        <f t="shared" si="101"/>
        <v/>
      </c>
    </row>
    <row r="815" spans="3:67" ht="20.100000000000001" customHeight="1" x14ac:dyDescent="0.25">
      <c r="C815" s="12"/>
      <c r="E815" s="130"/>
      <c r="F815" s="130"/>
      <c r="R815" s="12"/>
      <c r="T815" s="130"/>
      <c r="U815" s="130"/>
      <c r="AE815" s="146">
        <v>58</v>
      </c>
      <c r="AF815" s="146">
        <f t="shared" si="92"/>
        <v>-3.7679999999999998</v>
      </c>
      <c r="AJ815" s="146">
        <f t="shared" si="93"/>
        <v>3.2952757068762962E-4</v>
      </c>
      <c r="AK815" s="146">
        <f t="shared" si="94"/>
        <v>8.2280351313759041E-5</v>
      </c>
      <c r="AL815" s="146">
        <f t="shared" si="99"/>
        <v>3.2952757068762962E-4</v>
      </c>
      <c r="AM815" s="146" t="str">
        <f t="shared" si="100"/>
        <v/>
      </c>
      <c r="AN815" s="146" t="str">
        <f t="shared" si="95"/>
        <v/>
      </c>
      <c r="AO815" s="146">
        <f t="shared" si="96"/>
        <v>0</v>
      </c>
      <c r="AP815" s="146" t="str">
        <f t="shared" si="97"/>
        <v/>
      </c>
      <c r="AQ815" s="146" t="str">
        <f t="shared" si="98"/>
        <v/>
      </c>
      <c r="AY815" s="155"/>
      <c r="AZ815" s="150"/>
      <c r="BA815" s="155"/>
      <c r="BB815" s="162"/>
      <c r="BC815" s="162"/>
      <c r="BD815" s="162"/>
      <c r="BE815" s="162"/>
      <c r="BF815" s="156"/>
      <c r="BG815" s="156"/>
      <c r="BH815" s="156"/>
      <c r="BJ815" s="146">
        <v>35</v>
      </c>
      <c r="BK815" s="146">
        <f t="shared" si="102"/>
        <v>0.21759999999999988</v>
      </c>
      <c r="BL815" s="146">
        <f t="shared" si="103"/>
        <v>0.99996643495788018</v>
      </c>
      <c r="BM815" s="146">
        <f t="shared" si="104"/>
        <v>3.4922002952741948E-6</v>
      </c>
      <c r="BN815" s="146" t="str">
        <f t="shared" si="105"/>
        <v/>
      </c>
      <c r="BO815" s="146" t="str">
        <f t="shared" si="101"/>
        <v/>
      </c>
    </row>
    <row r="816" spans="3:67" ht="20.100000000000001" customHeight="1" x14ac:dyDescent="0.25">
      <c r="C816" s="12"/>
      <c r="E816" s="130"/>
      <c r="F816" s="130"/>
      <c r="R816" s="12"/>
      <c r="T816" s="130"/>
      <c r="U816" s="130"/>
      <c r="AE816" s="146">
        <v>59</v>
      </c>
      <c r="AF816" s="146">
        <f t="shared" si="92"/>
        <v>-3.7639999999999998</v>
      </c>
      <c r="AJ816" s="146">
        <f t="shared" si="93"/>
        <v>3.3452915133667732E-4</v>
      </c>
      <c r="AK816" s="146">
        <f t="shared" si="94"/>
        <v>8.3608441414078198E-5</v>
      </c>
      <c r="AL816" s="146">
        <f t="shared" si="99"/>
        <v>3.3452915133667732E-4</v>
      </c>
      <c r="AM816" s="146" t="str">
        <f t="shared" si="100"/>
        <v/>
      </c>
      <c r="AN816" s="146" t="str">
        <f t="shared" si="95"/>
        <v/>
      </c>
      <c r="AO816" s="146">
        <f t="shared" si="96"/>
        <v>0</v>
      </c>
      <c r="AP816" s="146" t="str">
        <f t="shared" si="97"/>
        <v/>
      </c>
      <c r="AQ816" s="146" t="str">
        <f t="shared" si="98"/>
        <v/>
      </c>
      <c r="AY816" s="155"/>
      <c r="AZ816" s="150"/>
      <c r="BA816" s="155"/>
      <c r="BB816" s="162"/>
      <c r="BC816" s="162"/>
      <c r="BD816" s="162"/>
      <c r="BE816" s="162"/>
      <c r="BF816" s="156"/>
      <c r="BG816" s="156"/>
      <c r="BH816" s="156"/>
      <c r="BJ816" s="146">
        <v>36</v>
      </c>
      <c r="BK816" s="146">
        <f t="shared" si="102"/>
        <v>0.22399999999999987</v>
      </c>
      <c r="BL816" s="146">
        <f t="shared" si="103"/>
        <v>0.9999629427575849</v>
      </c>
      <c r="BM816" s="146">
        <f t="shared" si="104"/>
        <v>3.7387774737274171E-6</v>
      </c>
      <c r="BN816" s="146" t="str">
        <f t="shared" si="105"/>
        <v/>
      </c>
      <c r="BO816" s="146" t="str">
        <f t="shared" si="101"/>
        <v/>
      </c>
    </row>
    <row r="817" spans="3:67" ht="20.100000000000001" customHeight="1" x14ac:dyDescent="0.25">
      <c r="C817" s="12"/>
      <c r="E817" s="130"/>
      <c r="F817" s="130"/>
      <c r="R817" s="12"/>
      <c r="T817" s="130"/>
      <c r="U817" s="130"/>
      <c r="AE817" s="146">
        <v>60</v>
      </c>
      <c r="AF817" s="146">
        <f t="shared" si="92"/>
        <v>-3.76</v>
      </c>
      <c r="AJ817" s="146">
        <f t="shared" si="93"/>
        <v>3.3960121248365478E-4</v>
      </c>
      <c r="AK817" s="146">
        <f t="shared" si="94"/>
        <v>8.4956678497997889E-5</v>
      </c>
      <c r="AL817" s="146">
        <f t="shared" si="99"/>
        <v>3.3960121248365478E-4</v>
      </c>
      <c r="AM817" s="146" t="str">
        <f t="shared" si="100"/>
        <v/>
      </c>
      <c r="AN817" s="146" t="str">
        <f t="shared" si="95"/>
        <v/>
      </c>
      <c r="AO817" s="146">
        <f t="shared" si="96"/>
        <v>0</v>
      </c>
      <c r="AP817" s="146" t="str">
        <f t="shared" si="97"/>
        <v/>
      </c>
      <c r="AQ817" s="146" t="str">
        <f t="shared" si="98"/>
        <v/>
      </c>
      <c r="AY817" s="155"/>
      <c r="AZ817" s="150"/>
      <c r="BA817" s="155"/>
      <c r="BB817" s="162"/>
      <c r="BC817" s="162"/>
      <c r="BD817" s="162"/>
      <c r="BE817" s="162"/>
      <c r="BF817" s="156"/>
      <c r="BG817" s="156"/>
      <c r="BH817" s="156"/>
      <c r="BJ817" s="146">
        <v>37</v>
      </c>
      <c r="BK817" s="146">
        <f t="shared" si="102"/>
        <v>0.23039999999999985</v>
      </c>
      <c r="BL817" s="146">
        <f t="shared" si="103"/>
        <v>0.99995920398011118</v>
      </c>
      <c r="BM817" s="146">
        <f t="shared" si="104"/>
        <v>3.9948315143645274E-6</v>
      </c>
      <c r="BN817" s="146" t="str">
        <f t="shared" si="105"/>
        <v/>
      </c>
      <c r="BO817" s="146" t="str">
        <f t="shared" si="101"/>
        <v/>
      </c>
    </row>
    <row r="818" spans="3:67" ht="20.100000000000001" customHeight="1" x14ac:dyDescent="0.25">
      <c r="C818" s="12"/>
      <c r="E818" s="130"/>
      <c r="F818" s="130"/>
      <c r="R818" s="12"/>
      <c r="T818" s="130"/>
      <c r="U818" s="130"/>
      <c r="AE818" s="146">
        <v>61</v>
      </c>
      <c r="AF818" s="146">
        <f t="shared" si="92"/>
        <v>-3.7560000000000002</v>
      </c>
      <c r="AJ818" s="146">
        <f t="shared" si="93"/>
        <v>3.4474465920408354E-4</v>
      </c>
      <c r="AK818" s="146">
        <f t="shared" si="94"/>
        <v>8.632534629425576E-5</v>
      </c>
      <c r="AL818" s="146">
        <f t="shared" si="99"/>
        <v>3.4474465920408354E-4</v>
      </c>
      <c r="AM818" s="146" t="str">
        <f t="shared" si="100"/>
        <v/>
      </c>
      <c r="AN818" s="146" t="str">
        <f t="shared" si="95"/>
        <v/>
      </c>
      <c r="AO818" s="146">
        <f t="shared" si="96"/>
        <v>0</v>
      </c>
      <c r="AP818" s="146" t="str">
        <f t="shared" si="97"/>
        <v/>
      </c>
      <c r="AQ818" s="146" t="str">
        <f t="shared" si="98"/>
        <v/>
      </c>
      <c r="AY818" s="155"/>
      <c r="AZ818" s="150"/>
      <c r="BA818" s="155"/>
      <c r="BB818" s="162"/>
      <c r="BC818" s="162"/>
      <c r="BD818" s="162"/>
      <c r="BE818" s="162"/>
      <c r="BF818" s="156"/>
      <c r="BG818" s="156"/>
      <c r="BH818" s="156"/>
      <c r="BJ818" s="146">
        <v>38</v>
      </c>
      <c r="BK818" s="146">
        <f t="shared" si="102"/>
        <v>0.23679999999999984</v>
      </c>
      <c r="BL818" s="146">
        <f t="shared" si="103"/>
        <v>0.99995520914859681</v>
      </c>
      <c r="BM818" s="146">
        <f t="shared" si="104"/>
        <v>4.2604185266359451E-6</v>
      </c>
      <c r="BN818" s="146" t="str">
        <f t="shared" si="105"/>
        <v/>
      </c>
      <c r="BO818" s="146" t="str">
        <f t="shared" si="101"/>
        <v/>
      </c>
    </row>
    <row r="819" spans="3:67" ht="20.100000000000001" customHeight="1" x14ac:dyDescent="0.25">
      <c r="C819" s="12"/>
      <c r="E819" s="130"/>
      <c r="F819" s="130"/>
      <c r="R819" s="12"/>
      <c r="T819" s="130"/>
      <c r="U819" s="130"/>
      <c r="AE819" s="146">
        <v>62</v>
      </c>
      <c r="AF819" s="146">
        <f t="shared" si="92"/>
        <v>-3.7519999999999998</v>
      </c>
      <c r="AJ819" s="146">
        <f t="shared" si="93"/>
        <v>3.4996040683627421E-4</v>
      </c>
      <c r="AK819" s="146">
        <f t="shared" si="94"/>
        <v>8.7714732172385743E-5</v>
      </c>
      <c r="AL819" s="146">
        <f t="shared" si="99"/>
        <v>3.4996040683627421E-4</v>
      </c>
      <c r="AM819" s="146" t="str">
        <f t="shared" si="100"/>
        <v/>
      </c>
      <c r="AN819" s="146" t="str">
        <f t="shared" si="95"/>
        <v/>
      </c>
      <c r="AO819" s="146">
        <f t="shared" si="96"/>
        <v>0</v>
      </c>
      <c r="AP819" s="146" t="str">
        <f t="shared" si="97"/>
        <v/>
      </c>
      <c r="AQ819" s="146" t="str">
        <f t="shared" si="98"/>
        <v/>
      </c>
      <c r="AY819" s="155"/>
      <c r="AZ819" s="150"/>
      <c r="BA819" s="155"/>
      <c r="BB819" s="162"/>
      <c r="BC819" s="162"/>
      <c r="BD819" s="162"/>
      <c r="BE819" s="162"/>
      <c r="BF819" s="156"/>
      <c r="BG819" s="156"/>
      <c r="BH819" s="156"/>
      <c r="BJ819" s="146">
        <v>39</v>
      </c>
      <c r="BK819" s="146">
        <f t="shared" si="102"/>
        <v>0.24319999999999983</v>
      </c>
      <c r="BL819" s="146">
        <f t="shared" si="103"/>
        <v>0.99995094873007018</v>
      </c>
      <c r="BM819" s="146">
        <f t="shared" si="104"/>
        <v>4.5355911920674785E-6</v>
      </c>
      <c r="BN819" s="146" t="str">
        <f t="shared" si="105"/>
        <v/>
      </c>
      <c r="BO819" s="146" t="str">
        <f t="shared" si="101"/>
        <v/>
      </c>
    </row>
    <row r="820" spans="3:67" ht="20.100000000000001" customHeight="1" x14ac:dyDescent="0.25">
      <c r="C820" s="12"/>
      <c r="E820" s="130"/>
      <c r="F820" s="130"/>
      <c r="R820" s="12"/>
      <c r="T820" s="130"/>
      <c r="U820" s="130"/>
      <c r="AE820" s="146">
        <v>63</v>
      </c>
      <c r="AF820" s="146">
        <f t="shared" si="92"/>
        <v>-3.7480000000000002</v>
      </c>
      <c r="AJ820" s="146">
        <f t="shared" si="93"/>
        <v>3.5524938107773336E-4</v>
      </c>
      <c r="AK820" s="146">
        <f t="shared" si="94"/>
        <v>8.9125127183960112E-5</v>
      </c>
      <c r="AL820" s="146">
        <f t="shared" si="99"/>
        <v>3.5524938107773336E-4</v>
      </c>
      <c r="AM820" s="146" t="str">
        <f t="shared" si="100"/>
        <v/>
      </c>
      <c r="AN820" s="146" t="str">
        <f t="shared" si="95"/>
        <v/>
      </c>
      <c r="AO820" s="146">
        <f t="shared" si="96"/>
        <v>0</v>
      </c>
      <c r="AP820" s="146" t="str">
        <f t="shared" si="97"/>
        <v/>
      </c>
      <c r="AQ820" s="146" t="str">
        <f t="shared" si="98"/>
        <v/>
      </c>
      <c r="AY820" s="155"/>
      <c r="AZ820" s="150"/>
      <c r="BA820" s="155"/>
      <c r="BB820" s="162"/>
      <c r="BC820" s="162"/>
      <c r="BD820" s="162"/>
      <c r="BE820" s="162"/>
      <c r="BF820" s="156"/>
      <c r="BG820" s="156"/>
      <c r="BH820" s="156"/>
      <c r="BJ820" s="146">
        <v>40</v>
      </c>
      <c r="BK820" s="146">
        <f t="shared" si="102"/>
        <v>0.24959999999999982</v>
      </c>
      <c r="BL820" s="146">
        <f t="shared" si="103"/>
        <v>0.99994641313887811</v>
      </c>
      <c r="BM820" s="146">
        <f t="shared" si="104"/>
        <v>4.8203988937123299E-6</v>
      </c>
      <c r="BN820" s="146" t="str">
        <f t="shared" si="105"/>
        <v/>
      </c>
      <c r="BO820" s="146" t="str">
        <f t="shared" si="101"/>
        <v/>
      </c>
    </row>
    <row r="821" spans="3:67" ht="20.100000000000001" customHeight="1" x14ac:dyDescent="0.25">
      <c r="C821" s="12"/>
      <c r="E821" s="130"/>
      <c r="F821" s="130"/>
      <c r="R821" s="12"/>
      <c r="T821" s="130"/>
      <c r="U821" s="130"/>
      <c r="AE821" s="146">
        <v>64</v>
      </c>
      <c r="AF821" s="146">
        <f t="shared" ref="AF821:AF884" si="106">AF$751+(AE821*AF$754)</f>
        <v>-3.7439999999999998</v>
      </c>
      <c r="AJ821" s="146">
        <f t="shared" ref="AJ821:AJ884" si="107">_xlfn.NORM.DIST(AF821,AF$748,AF$749,0)</f>
        <v>3.6061251808220806E-4</v>
      </c>
      <c r="AK821" s="146">
        <f t="shared" ref="AK821:AK884" si="108">_xlfn.NORM.DIST(AF821,AF$748,AF$749,1)</f>
        <v>9.0556826104222645E-5</v>
      </c>
      <c r="AL821" s="146">
        <f t="shared" si="99"/>
        <v>3.6061251808220806E-4</v>
      </c>
      <c r="AM821" s="146" t="str">
        <f t="shared" si="100"/>
        <v/>
      </c>
      <c r="AN821" s="146" t="str">
        <f t="shared" ref="AN821:AN884" si="109">IF(AJ821=MAX(AJ$757:AJ$2757),AJ821,"")</f>
        <v/>
      </c>
      <c r="AO821" s="146">
        <f t="shared" ref="AO821:AO884" si="110">_xlfn.NORM.DIST(AE821,AM$749,AM$750,0)</f>
        <v>0</v>
      </c>
      <c r="AP821" s="146" t="str">
        <f t="shared" ref="AP821:AP884" si="111">IF(AO821=MAX(AO$757:AO$2757),AJ821,"")</f>
        <v/>
      </c>
      <c r="AQ821" s="146" t="str">
        <f t="shared" ref="AQ821:AQ884" si="112">IF(AP821=MIN(AP$757:AP$2757),AP821,"")</f>
        <v/>
      </c>
      <c r="AY821" s="155"/>
      <c r="AZ821" s="150"/>
      <c r="BA821" s="155"/>
      <c r="BB821" s="162"/>
      <c r="BC821" s="162"/>
      <c r="BD821" s="162"/>
      <c r="BE821" s="162"/>
      <c r="BF821" s="156"/>
      <c r="BG821" s="156"/>
      <c r="BH821" s="156"/>
      <c r="BJ821" s="146">
        <v>41</v>
      </c>
      <c r="BK821" s="146">
        <f t="shared" si="102"/>
        <v>0.25599999999999984</v>
      </c>
      <c r="BL821" s="146">
        <f t="shared" si="103"/>
        <v>0.9999415927399844</v>
      </c>
      <c r="BM821" s="146">
        <f t="shared" si="104"/>
        <v>5.1148878372764273E-6</v>
      </c>
      <c r="BN821" s="146" t="str">
        <f t="shared" si="105"/>
        <v/>
      </c>
      <c r="BO821" s="146" t="str">
        <f t="shared" si="101"/>
        <v/>
      </c>
    </row>
    <row r="822" spans="3:67" ht="20.100000000000001" customHeight="1" x14ac:dyDescent="0.25">
      <c r="C822" s="12"/>
      <c r="E822" s="130"/>
      <c r="F822" s="130"/>
      <c r="R822" s="12"/>
      <c r="T822" s="130"/>
      <c r="U822" s="130"/>
      <c r="AE822" s="146">
        <v>65</v>
      </c>
      <c r="AF822" s="146">
        <f t="shared" si="106"/>
        <v>-3.74</v>
      </c>
      <c r="AJ822" s="146">
        <f t="shared" si="107"/>
        <v>3.6605076455733496E-4</v>
      </c>
      <c r="AK822" s="146">
        <f t="shared" si="108"/>
        <v>9.2010127474105404E-5</v>
      </c>
      <c r="AL822" s="146">
        <f t="shared" ref="AL822:AL885" si="113">IF(OR(AK822&lt;$AM$753,AK822&gt;$AM$754),AJ822,"")</f>
        <v>3.6605076455733496E-4</v>
      </c>
      <c r="AM822" s="146" t="str">
        <f t="shared" ref="AM822:AM885" si="114">IF(AND(AK822&gt;$AM$753,AK822&lt;$AM$754),AJ822,"")</f>
        <v/>
      </c>
      <c r="AN822" s="146" t="str">
        <f t="shared" si="109"/>
        <v/>
      </c>
      <c r="AO822" s="146">
        <f t="shared" si="110"/>
        <v>0</v>
      </c>
      <c r="AP822" s="146" t="str">
        <f t="shared" si="111"/>
        <v/>
      </c>
      <c r="AQ822" s="146" t="str">
        <f t="shared" si="112"/>
        <v/>
      </c>
      <c r="AY822" s="155"/>
      <c r="AZ822" s="150"/>
      <c r="BA822" s="155"/>
      <c r="BB822" s="162"/>
      <c r="BC822" s="162"/>
      <c r="BD822" s="162"/>
      <c r="BE822" s="162"/>
      <c r="BF822" s="156"/>
      <c r="BG822" s="156"/>
      <c r="BH822" s="156"/>
      <c r="BJ822" s="146">
        <v>42</v>
      </c>
      <c r="BK822" s="146">
        <f t="shared" si="102"/>
        <v>0.26239999999999986</v>
      </c>
      <c r="BL822" s="146">
        <f t="shared" si="103"/>
        <v>0.99993647785214712</v>
      </c>
      <c r="BM822" s="146">
        <f t="shared" si="104"/>
        <v>5.4191011664705968E-6</v>
      </c>
      <c r="BN822" s="146" t="str">
        <f t="shared" si="105"/>
        <v/>
      </c>
      <c r="BO822" s="146" t="str">
        <f t="shared" si="101"/>
        <v/>
      </c>
    </row>
    <row r="823" spans="3:67" ht="20.100000000000001" customHeight="1" x14ac:dyDescent="0.25">
      <c r="C823" s="12"/>
      <c r="E823" s="130"/>
      <c r="F823" s="130"/>
      <c r="R823" s="12"/>
      <c r="T823" s="130"/>
      <c r="U823" s="130"/>
      <c r="AE823" s="146">
        <v>66</v>
      </c>
      <c r="AF823" s="146">
        <f t="shared" si="106"/>
        <v>-3.7359999999999998</v>
      </c>
      <c r="AJ823" s="146">
        <f t="shared" si="107"/>
        <v>3.7156507786293677E-4</v>
      </c>
      <c r="AK823" s="146">
        <f t="shared" si="108"/>
        <v>9.3485333642644047E-5</v>
      </c>
      <c r="AL823" s="146">
        <f t="shared" si="113"/>
        <v>3.7156507786293677E-4</v>
      </c>
      <c r="AM823" s="146" t="str">
        <f t="shared" si="114"/>
        <v/>
      </c>
      <c r="AN823" s="146" t="str">
        <f t="shared" si="109"/>
        <v/>
      </c>
      <c r="AO823" s="146">
        <f t="shared" si="110"/>
        <v>0</v>
      </c>
      <c r="AP823" s="146" t="str">
        <f t="shared" si="111"/>
        <v/>
      </c>
      <c r="AQ823" s="146" t="str">
        <f t="shared" si="112"/>
        <v/>
      </c>
      <c r="AY823" s="155"/>
      <c r="AZ823" s="150"/>
      <c r="BA823" s="155"/>
      <c r="BB823" s="162"/>
      <c r="BC823" s="162"/>
      <c r="BD823" s="162"/>
      <c r="BE823" s="162"/>
      <c r="BF823" s="156"/>
      <c r="BG823" s="156"/>
      <c r="BH823" s="156"/>
      <c r="BJ823" s="146">
        <v>43</v>
      </c>
      <c r="BK823" s="146">
        <f t="shared" si="102"/>
        <v>0.26879999999999987</v>
      </c>
      <c r="BL823" s="146">
        <f t="shared" si="103"/>
        <v>0.99993105875098065</v>
      </c>
      <c r="BM823" s="146">
        <f t="shared" si="104"/>
        <v>5.7330790712573076E-6</v>
      </c>
      <c r="BN823" s="146" t="str">
        <f t="shared" si="105"/>
        <v/>
      </c>
      <c r="BO823" s="146" t="str">
        <f t="shared" si="101"/>
        <v/>
      </c>
    </row>
    <row r="824" spans="3:67" ht="20.100000000000001" customHeight="1" x14ac:dyDescent="0.25">
      <c r="C824" s="12"/>
      <c r="E824" s="130"/>
      <c r="F824" s="130"/>
      <c r="R824" s="12"/>
      <c r="T824" s="130"/>
      <c r="U824" s="130"/>
      <c r="AE824" s="146">
        <v>67</v>
      </c>
      <c r="AF824" s="146">
        <f t="shared" si="106"/>
        <v>-3.7320000000000002</v>
      </c>
      <c r="AJ824" s="146">
        <f t="shared" si="107"/>
        <v>3.7715642610991967E-4</v>
      </c>
      <c r="AK824" s="146">
        <f t="shared" si="108"/>
        <v>9.4982750809781608E-5</v>
      </c>
      <c r="AL824" s="146">
        <f t="shared" si="113"/>
        <v>3.7715642610991967E-4</v>
      </c>
      <c r="AM824" s="146" t="str">
        <f t="shared" si="114"/>
        <v/>
      </c>
      <c r="AN824" s="146" t="str">
        <f t="shared" si="109"/>
        <v/>
      </c>
      <c r="AO824" s="146">
        <f t="shared" si="110"/>
        <v>0</v>
      </c>
      <c r="AP824" s="146" t="str">
        <f t="shared" si="111"/>
        <v/>
      </c>
      <c r="AQ824" s="146" t="str">
        <f t="shared" si="112"/>
        <v/>
      </c>
      <c r="AY824" s="155"/>
      <c r="AZ824" s="150"/>
      <c r="BA824" s="155"/>
      <c r="BB824" s="162"/>
      <c r="BC824" s="162"/>
      <c r="BD824" s="162"/>
      <c r="BE824" s="162"/>
      <c r="BF824" s="156"/>
      <c r="BG824" s="156"/>
      <c r="BH824" s="156"/>
      <c r="BJ824" s="146">
        <v>44</v>
      </c>
      <c r="BK824" s="146">
        <f t="shared" si="102"/>
        <v>0.27519999999999989</v>
      </c>
      <c r="BL824" s="146">
        <f t="shared" si="103"/>
        <v>0.99992532567190939</v>
      </c>
      <c r="BM824" s="146">
        <f t="shared" si="104"/>
        <v>6.0568588908793686E-6</v>
      </c>
      <c r="BN824" s="146" t="str">
        <f t="shared" si="105"/>
        <v/>
      </c>
      <c r="BO824" s="146" t="str">
        <f t="shared" si="101"/>
        <v/>
      </c>
    </row>
    <row r="825" spans="3:67" ht="20.100000000000001" customHeight="1" x14ac:dyDescent="0.25">
      <c r="C825" s="12"/>
      <c r="E825" s="130"/>
      <c r="F825" s="130"/>
      <c r="R825" s="12"/>
      <c r="T825" s="130"/>
      <c r="U825" s="130"/>
      <c r="AE825" s="146">
        <v>68</v>
      </c>
      <c r="AF825" s="146">
        <f t="shared" si="106"/>
        <v>-3.7279999999999998</v>
      </c>
      <c r="AJ825" s="146">
        <f t="shared" si="107"/>
        <v>3.8282578825981722E-4</v>
      </c>
      <c r="AK825" s="146">
        <f t="shared" si="108"/>
        <v>9.6502689069574056E-5</v>
      </c>
      <c r="AL825" s="146">
        <f t="shared" si="113"/>
        <v>3.8282578825981722E-4</v>
      </c>
      <c r="AM825" s="146" t="str">
        <f t="shared" si="114"/>
        <v/>
      </c>
      <c r="AN825" s="146" t="str">
        <f t="shared" si="109"/>
        <v/>
      </c>
      <c r="AO825" s="146">
        <f t="shared" si="110"/>
        <v>0</v>
      </c>
      <c r="AP825" s="146" t="str">
        <f t="shared" si="111"/>
        <v/>
      </c>
      <c r="AQ825" s="146" t="str">
        <f t="shared" si="112"/>
        <v/>
      </c>
      <c r="AY825" s="155"/>
      <c r="AZ825" s="150"/>
      <c r="BA825" s="155"/>
      <c r="BB825" s="162"/>
      <c r="BC825" s="162"/>
      <c r="BD825" s="162"/>
      <c r="BE825" s="162"/>
      <c r="BF825" s="156"/>
      <c r="BG825" s="156"/>
      <c r="BH825" s="156"/>
      <c r="BJ825" s="146">
        <v>45</v>
      </c>
      <c r="BK825" s="146">
        <f t="shared" si="102"/>
        <v>0.28159999999999991</v>
      </c>
      <c r="BL825" s="146">
        <f t="shared" si="103"/>
        <v>0.99991926881301851</v>
      </c>
      <c r="BM825" s="146">
        <f t="shared" si="104"/>
        <v>6.3904752121146657E-6</v>
      </c>
      <c r="BN825" s="146" t="str">
        <f t="shared" si="105"/>
        <v/>
      </c>
      <c r="BO825" s="146" t="str">
        <f t="shared" si="101"/>
        <v/>
      </c>
    </row>
    <row r="826" spans="3:67" ht="20.100000000000001" customHeight="1" x14ac:dyDescent="0.25">
      <c r="C826" s="12"/>
      <c r="E826" s="130"/>
      <c r="F826" s="130"/>
      <c r="R826" s="12"/>
      <c r="T826" s="130"/>
      <c r="U826" s="130"/>
      <c r="AE826" s="146">
        <v>69</v>
      </c>
      <c r="AF826" s="146">
        <f t="shared" si="106"/>
        <v>-3.7240000000000002</v>
      </c>
      <c r="AJ826" s="146">
        <f t="shared" si="107"/>
        <v>3.8857415422493793E-4</v>
      </c>
      <c r="AK826" s="146">
        <f t="shared" si="108"/>
        <v>9.8045462453789402E-5</v>
      </c>
      <c r="AL826" s="146">
        <f t="shared" si="113"/>
        <v>3.8857415422493793E-4</v>
      </c>
      <c r="AM826" s="146" t="str">
        <f t="shared" si="114"/>
        <v/>
      </c>
      <c r="AN826" s="146" t="str">
        <f t="shared" si="109"/>
        <v/>
      </c>
      <c r="AO826" s="146">
        <f t="shared" si="110"/>
        <v>0</v>
      </c>
      <c r="AP826" s="146" t="str">
        <f t="shared" si="111"/>
        <v/>
      </c>
      <c r="AQ826" s="146" t="str">
        <f t="shared" si="112"/>
        <v/>
      </c>
      <c r="AY826" s="155"/>
      <c r="AZ826" s="150"/>
      <c r="BA826" s="155"/>
      <c r="BB826" s="162"/>
      <c r="BC826" s="162"/>
      <c r="BD826" s="162"/>
      <c r="BE826" s="162"/>
      <c r="BF826" s="156"/>
      <c r="BG826" s="156"/>
      <c r="BH826" s="156"/>
      <c r="BJ826" s="146">
        <v>46</v>
      </c>
      <c r="BK826" s="146">
        <f t="shared" si="102"/>
        <v>0.28799999999999992</v>
      </c>
      <c r="BL826" s="146">
        <f t="shared" si="103"/>
        <v>0.9999128783378064</v>
      </c>
      <c r="BM826" s="146">
        <f t="shared" si="104"/>
        <v>6.7339599612026291E-6</v>
      </c>
      <c r="BN826" s="146" t="str">
        <f t="shared" si="105"/>
        <v/>
      </c>
      <c r="BO826" s="146" t="str">
        <f t="shared" si="101"/>
        <v/>
      </c>
    </row>
    <row r="827" spans="3:67" ht="20.100000000000001" customHeight="1" x14ac:dyDescent="0.25">
      <c r="C827" s="12"/>
      <c r="E827" s="130"/>
      <c r="F827" s="130"/>
      <c r="R827" s="12"/>
      <c r="T827" s="130"/>
      <c r="U827" s="130"/>
      <c r="AE827" s="146">
        <v>70</v>
      </c>
      <c r="AF827" s="146">
        <f t="shared" si="106"/>
        <v>-3.7199999999999998</v>
      </c>
      <c r="AJ827" s="146">
        <f t="shared" si="107"/>
        <v>3.9440252496915693E-4</v>
      </c>
      <c r="AK827" s="146">
        <f t="shared" si="108"/>
        <v>9.9611388975916695E-5</v>
      </c>
      <c r="AL827" s="146">
        <f t="shared" si="113"/>
        <v>3.9440252496915693E-4</v>
      </c>
      <c r="AM827" s="146" t="str">
        <f t="shared" si="114"/>
        <v/>
      </c>
      <c r="AN827" s="146" t="str">
        <f t="shared" si="109"/>
        <v/>
      </c>
      <c r="AO827" s="146">
        <f t="shared" si="110"/>
        <v>0</v>
      </c>
      <c r="AP827" s="146" t="str">
        <f t="shared" si="111"/>
        <v/>
      </c>
      <c r="AQ827" s="146" t="str">
        <f t="shared" si="112"/>
        <v/>
      </c>
      <c r="AY827" s="155"/>
      <c r="AZ827" s="150"/>
      <c r="BA827" s="155"/>
      <c r="BB827" s="162"/>
      <c r="BC827" s="162"/>
      <c r="BD827" s="162"/>
      <c r="BE827" s="162"/>
      <c r="BF827" s="156"/>
      <c r="BG827" s="156"/>
      <c r="BH827" s="156"/>
      <c r="BJ827" s="146">
        <v>47</v>
      </c>
      <c r="BK827" s="146">
        <f t="shared" si="102"/>
        <v>0.29439999999999994</v>
      </c>
      <c r="BL827" s="146">
        <f t="shared" si="103"/>
        <v>0.9999061443778452</v>
      </c>
      <c r="BM827" s="146">
        <f t="shared" si="104"/>
        <v>7.0873424926620743E-6</v>
      </c>
      <c r="BN827" s="146" t="str">
        <f t="shared" si="105"/>
        <v/>
      </c>
      <c r="BO827" s="146" t="str">
        <f t="shared" si="101"/>
        <v/>
      </c>
    </row>
    <row r="828" spans="3:67" ht="20.100000000000001" customHeight="1" x14ac:dyDescent="0.25">
      <c r="C828" s="12"/>
      <c r="E828" s="130"/>
      <c r="F828" s="130"/>
      <c r="R828" s="12"/>
      <c r="T828" s="130"/>
      <c r="U828" s="130"/>
      <c r="AE828" s="146">
        <v>71</v>
      </c>
      <c r="AF828" s="146">
        <f t="shared" si="106"/>
        <v>-3.7160000000000002</v>
      </c>
      <c r="AJ828" s="146">
        <f t="shared" si="107"/>
        <v>4.0031191260930891E-4</v>
      </c>
      <c r="AK828" s="146">
        <f t="shared" si="108"/>
        <v>1.0120079067557047E-4</v>
      </c>
      <c r="AL828" s="146">
        <f t="shared" si="113"/>
        <v>4.0031191260930891E-4</v>
      </c>
      <c r="AM828" s="146" t="str">
        <f t="shared" si="114"/>
        <v/>
      </c>
      <c r="AN828" s="146" t="str">
        <f t="shared" si="109"/>
        <v/>
      </c>
      <c r="AO828" s="146">
        <f t="shared" si="110"/>
        <v>0</v>
      </c>
      <c r="AP828" s="146" t="str">
        <f t="shared" si="111"/>
        <v/>
      </c>
      <c r="AQ828" s="146" t="str">
        <f t="shared" si="112"/>
        <v/>
      </c>
      <c r="AY828" s="155"/>
      <c r="AZ828" s="150"/>
      <c r="BA828" s="155"/>
      <c r="BB828" s="162"/>
      <c r="BC828" s="162"/>
      <c r="BD828" s="162"/>
      <c r="BE828" s="162"/>
      <c r="BF828" s="156"/>
      <c r="BG828" s="156"/>
      <c r="BH828" s="156"/>
      <c r="BJ828" s="146">
        <v>48</v>
      </c>
      <c r="BK828" s="146">
        <f t="shared" si="102"/>
        <v>0.30079999999999996</v>
      </c>
      <c r="BL828" s="146">
        <f t="shared" si="103"/>
        <v>0.99989905703535253</v>
      </c>
      <c r="BM828" s="146">
        <f t="shared" si="104"/>
        <v>7.4506496732240635E-6</v>
      </c>
      <c r="BN828" s="146" t="str">
        <f t="shared" si="105"/>
        <v/>
      </c>
      <c r="BO828" s="146" t="str">
        <f t="shared" si="101"/>
        <v/>
      </c>
    </row>
    <row r="829" spans="3:67" ht="20.100000000000001" customHeight="1" x14ac:dyDescent="0.25">
      <c r="C829" s="12"/>
      <c r="E829" s="130"/>
      <c r="F829" s="130"/>
      <c r="R829" s="12"/>
      <c r="T829" s="130"/>
      <c r="U829" s="130"/>
      <c r="AE829" s="146">
        <v>72</v>
      </c>
      <c r="AF829" s="146">
        <f t="shared" si="106"/>
        <v>-3.7119999999999997</v>
      </c>
      <c r="AJ829" s="146">
        <f t="shared" si="107"/>
        <v>4.063033405172264E-4</v>
      </c>
      <c r="AK829" s="146">
        <f t="shared" si="108"/>
        <v>1.0281399366330991E-4</v>
      </c>
      <c r="AL829" s="146">
        <f t="shared" si="113"/>
        <v>4.063033405172264E-4</v>
      </c>
      <c r="AM829" s="146" t="str">
        <f t="shared" si="114"/>
        <v/>
      </c>
      <c r="AN829" s="146" t="str">
        <f t="shared" si="109"/>
        <v/>
      </c>
      <c r="AO829" s="146">
        <f t="shared" si="110"/>
        <v>0</v>
      </c>
      <c r="AP829" s="146" t="str">
        <f t="shared" si="111"/>
        <v/>
      </c>
      <c r="AQ829" s="146" t="str">
        <f t="shared" si="112"/>
        <v/>
      </c>
      <c r="AY829" s="155"/>
      <c r="AZ829" s="150"/>
      <c r="BA829" s="155"/>
      <c r="BB829" s="162"/>
      <c r="BC829" s="162"/>
      <c r="BD829" s="162"/>
      <c r="BE829" s="162"/>
      <c r="BF829" s="156"/>
      <c r="BG829" s="156"/>
      <c r="BH829" s="156"/>
      <c r="BJ829" s="146">
        <v>49</v>
      </c>
      <c r="BK829" s="146">
        <f t="shared" si="102"/>
        <v>0.30719999999999997</v>
      </c>
      <c r="BL829" s="146">
        <f t="shared" si="103"/>
        <v>0.99989160638567931</v>
      </c>
      <c r="BM829" s="146">
        <f t="shared" si="104"/>
        <v>7.8239059622120521E-6</v>
      </c>
      <c r="BN829" s="146" t="str">
        <f t="shared" si="105"/>
        <v/>
      </c>
      <c r="BO829" s="146" t="str">
        <f t="shared" si="101"/>
        <v/>
      </c>
    </row>
    <row r="830" spans="3:67" ht="20.100000000000001" customHeight="1" x14ac:dyDescent="0.25">
      <c r="C830" s="12"/>
      <c r="E830" s="130"/>
      <c r="F830" s="130"/>
      <c r="R830" s="12"/>
      <c r="T830" s="130"/>
      <c r="U830" s="130"/>
      <c r="AE830" s="146">
        <v>73</v>
      </c>
      <c r="AF830" s="146">
        <f t="shared" si="106"/>
        <v>-3.7080000000000002</v>
      </c>
      <c r="AJ830" s="146">
        <f t="shared" si="107"/>
        <v>4.1237784342237931E-4</v>
      </c>
      <c r="AK830" s="146">
        <f t="shared" si="108"/>
        <v>1.0445132816586179E-4</v>
      </c>
      <c r="AL830" s="146">
        <f t="shared" si="113"/>
        <v>4.1237784342237931E-4</v>
      </c>
      <c r="AM830" s="146" t="str">
        <f t="shared" si="114"/>
        <v/>
      </c>
      <c r="AN830" s="146" t="str">
        <f t="shared" si="109"/>
        <v/>
      </c>
      <c r="AO830" s="146">
        <f t="shared" si="110"/>
        <v>0</v>
      </c>
      <c r="AP830" s="146" t="str">
        <f t="shared" si="111"/>
        <v/>
      </c>
      <c r="AQ830" s="146" t="str">
        <f t="shared" si="112"/>
        <v/>
      </c>
      <c r="AY830" s="155"/>
      <c r="AZ830" s="150"/>
      <c r="BA830" s="155"/>
      <c r="BB830" s="162"/>
      <c r="BC830" s="162"/>
      <c r="BD830" s="162"/>
      <c r="BE830" s="162"/>
      <c r="BF830" s="156"/>
      <c r="BG830" s="156"/>
      <c r="BJ830" s="146">
        <v>50</v>
      </c>
      <c r="BK830" s="146">
        <f t="shared" si="102"/>
        <v>0.31359999999999999</v>
      </c>
      <c r="BL830" s="146">
        <f t="shared" si="103"/>
        <v>0.9998837824797171</v>
      </c>
      <c r="BM830" s="146">
        <f t="shared" si="104"/>
        <v>8.2071334881472779E-6</v>
      </c>
      <c r="BN830" s="146" t="str">
        <f t="shared" si="105"/>
        <v/>
      </c>
      <c r="BO830" s="146" t="str">
        <f t="shared" si="101"/>
        <v/>
      </c>
    </row>
    <row r="831" spans="3:67" ht="20.100000000000001" customHeight="1" x14ac:dyDescent="0.25">
      <c r="C831" s="12"/>
      <c r="E831" s="130"/>
      <c r="F831" s="130"/>
      <c r="R831" s="12"/>
      <c r="T831" s="130"/>
      <c r="U831" s="130"/>
      <c r="AE831" s="146">
        <v>74</v>
      </c>
      <c r="AF831" s="146">
        <f t="shared" si="106"/>
        <v>-3.7040000000000002</v>
      </c>
      <c r="AJ831" s="146">
        <f t="shared" si="107"/>
        <v>4.1853646751515675E-4</v>
      </c>
      <c r="AK831" s="146">
        <f t="shared" si="108"/>
        <v>1.0611312857175843E-4</v>
      </c>
      <c r="AL831" s="146">
        <f t="shared" si="113"/>
        <v>4.1853646751515675E-4</v>
      </c>
      <c r="AM831" s="146" t="str">
        <f t="shared" si="114"/>
        <v/>
      </c>
      <c r="AN831" s="146" t="str">
        <f t="shared" si="109"/>
        <v/>
      </c>
      <c r="AO831" s="146">
        <f t="shared" si="110"/>
        <v>0</v>
      </c>
      <c r="AP831" s="146" t="str">
        <f t="shared" si="111"/>
        <v/>
      </c>
      <c r="AQ831" s="146" t="str">
        <f t="shared" si="112"/>
        <v/>
      </c>
      <c r="AY831" s="155"/>
      <c r="AZ831" s="150"/>
      <c r="BA831" s="155"/>
      <c r="BB831" s="162"/>
      <c r="BC831" s="162"/>
      <c r="BD831" s="162"/>
      <c r="BE831" s="162"/>
      <c r="BF831" s="156"/>
      <c r="BG831" s="156"/>
      <c r="BH831" s="156"/>
      <c r="BJ831" s="146">
        <v>51</v>
      </c>
      <c r="BK831" s="146">
        <f t="shared" si="102"/>
        <v>0.32</v>
      </c>
      <c r="BL831" s="146">
        <f t="shared" si="103"/>
        <v>0.99987557534622895</v>
      </c>
      <c r="BM831" s="146">
        <f t="shared" si="104"/>
        <v>8.6003521211353018E-6</v>
      </c>
      <c r="BN831" s="146" t="str">
        <f t="shared" si="105"/>
        <v/>
      </c>
      <c r="BO831" s="146" t="str">
        <f t="shared" si="101"/>
        <v/>
      </c>
    </row>
    <row r="832" spans="3:67" ht="20.100000000000001" customHeight="1" x14ac:dyDescent="0.25">
      <c r="C832" s="12"/>
      <c r="E832" s="130"/>
      <c r="F832" s="130"/>
      <c r="R832" s="12"/>
      <c r="T832" s="130"/>
      <c r="U832" s="130"/>
      <c r="AE832" s="146">
        <v>75</v>
      </c>
      <c r="AF832" s="146">
        <f t="shared" si="106"/>
        <v>-3.7</v>
      </c>
      <c r="AJ832" s="146">
        <f t="shared" si="107"/>
        <v>4.2478027055075143E-4</v>
      </c>
      <c r="AK832" s="146">
        <f t="shared" si="108"/>
        <v>1.0779973347738824E-4</v>
      </c>
      <c r="AL832" s="146">
        <f t="shared" si="113"/>
        <v>4.2478027055075143E-4</v>
      </c>
      <c r="AM832" s="146" t="str">
        <f t="shared" si="114"/>
        <v/>
      </c>
      <c r="AN832" s="146" t="str">
        <f t="shared" si="109"/>
        <v/>
      </c>
      <c r="AO832" s="146">
        <f t="shared" si="110"/>
        <v>0</v>
      </c>
      <c r="AP832" s="146" t="str">
        <f t="shared" si="111"/>
        <v/>
      </c>
      <c r="AQ832" s="146" t="str">
        <f t="shared" si="112"/>
        <v/>
      </c>
      <c r="AY832" s="155"/>
      <c r="AZ832" s="150"/>
      <c r="BA832" s="155"/>
      <c r="BB832" s="162"/>
      <c r="BC832" s="162"/>
      <c r="BD832" s="162"/>
      <c r="BE832" s="162"/>
      <c r="BF832" s="156"/>
      <c r="BG832" s="156"/>
      <c r="BH832" s="156"/>
      <c r="BJ832" s="146">
        <v>52</v>
      </c>
      <c r="BK832" s="146">
        <f t="shared" si="102"/>
        <v>0.32640000000000002</v>
      </c>
      <c r="BL832" s="146">
        <f t="shared" si="103"/>
        <v>0.99986697499410782</v>
      </c>
      <c r="BM832" s="146">
        <f t="shared" si="104"/>
        <v>9.0035795443643707E-6</v>
      </c>
      <c r="BN832" s="146" t="str">
        <f t="shared" si="105"/>
        <v/>
      </c>
      <c r="BO832" s="146" t="str">
        <f t="shared" si="101"/>
        <v/>
      </c>
    </row>
    <row r="833" spans="3:67" ht="20.100000000000001" customHeight="1" x14ac:dyDescent="0.25">
      <c r="C833" s="12"/>
      <c r="E833" s="130"/>
      <c r="F833" s="130"/>
      <c r="R833" s="12"/>
      <c r="T833" s="130"/>
      <c r="U833" s="130"/>
      <c r="AE833" s="146">
        <v>76</v>
      </c>
      <c r="AF833" s="146">
        <f t="shared" si="106"/>
        <v>-3.6960000000000002</v>
      </c>
      <c r="AJ833" s="146">
        <f t="shared" si="107"/>
        <v>4.3111032195367602E-4</v>
      </c>
      <c r="AK833" s="146">
        <f t="shared" si="108"/>
        <v>1.0951148573346407E-4</v>
      </c>
      <c r="AL833" s="146">
        <f t="shared" si="113"/>
        <v>4.3111032195367602E-4</v>
      </c>
      <c r="AM833" s="146" t="str">
        <f t="shared" si="114"/>
        <v/>
      </c>
      <c r="AN833" s="146" t="str">
        <f t="shared" si="109"/>
        <v/>
      </c>
      <c r="AO833" s="146">
        <f t="shared" si="110"/>
        <v>0</v>
      </c>
      <c r="AP833" s="146" t="str">
        <f t="shared" si="111"/>
        <v/>
      </c>
      <c r="AQ833" s="146" t="str">
        <f t="shared" si="112"/>
        <v/>
      </c>
      <c r="AY833" s="155"/>
      <c r="AZ833" s="150"/>
      <c r="BA833" s="155"/>
      <c r="BB833" s="162"/>
      <c r="BC833" s="162"/>
      <c r="BD833" s="162"/>
      <c r="BE833" s="162"/>
      <c r="BF833" s="156"/>
      <c r="BG833" s="156"/>
      <c r="BH833" s="156"/>
      <c r="BJ833" s="146">
        <v>53</v>
      </c>
      <c r="BK833" s="146">
        <f t="shared" si="102"/>
        <v>0.33280000000000004</v>
      </c>
      <c r="BL833" s="146">
        <f t="shared" si="103"/>
        <v>0.99985797141456345</v>
      </c>
      <c r="BM833" s="146">
        <f t="shared" si="104"/>
        <v>9.416831319164487E-6</v>
      </c>
      <c r="BN833" s="146" t="str">
        <f t="shared" si="105"/>
        <v/>
      </c>
      <c r="BO833" s="146" t="str">
        <f t="shared" si="101"/>
        <v/>
      </c>
    </row>
    <row r="834" spans="3:67" ht="20.100000000000001" customHeight="1" x14ac:dyDescent="0.25">
      <c r="C834" s="12"/>
      <c r="E834" s="130"/>
      <c r="F834" s="130"/>
      <c r="R834" s="12"/>
      <c r="T834" s="130"/>
      <c r="U834" s="130"/>
      <c r="AE834" s="146">
        <v>77</v>
      </c>
      <c r="AF834" s="146">
        <f t="shared" si="106"/>
        <v>-3.6920000000000002</v>
      </c>
      <c r="AJ834" s="146">
        <f t="shared" si="107"/>
        <v>4.3752770292289616E-4</v>
      </c>
      <c r="AK834" s="146">
        <f t="shared" si="108"/>
        <v>1.1124873249191127E-4</v>
      </c>
      <c r="AL834" s="146">
        <f t="shared" si="113"/>
        <v>4.3752770292289616E-4</v>
      </c>
      <c r="AM834" s="146" t="str">
        <f t="shared" si="114"/>
        <v/>
      </c>
      <c r="AN834" s="146" t="str">
        <f t="shared" si="109"/>
        <v/>
      </c>
      <c r="AO834" s="146">
        <f t="shared" si="110"/>
        <v>0</v>
      </c>
      <c r="AP834" s="146" t="str">
        <f t="shared" si="111"/>
        <v/>
      </c>
      <c r="AQ834" s="146" t="str">
        <f t="shared" si="112"/>
        <v/>
      </c>
      <c r="AY834" s="155"/>
      <c r="AZ834" s="150"/>
      <c r="BA834" s="155"/>
      <c r="BB834" s="162"/>
      <c r="BC834" s="162"/>
      <c r="BD834" s="162"/>
      <c r="BE834" s="162"/>
      <c r="BF834" s="156"/>
      <c r="BG834" s="156"/>
      <c r="BH834" s="156"/>
      <c r="BJ834" s="146">
        <v>54</v>
      </c>
      <c r="BK834" s="146">
        <f t="shared" si="102"/>
        <v>0.33920000000000006</v>
      </c>
      <c r="BL834" s="146">
        <f t="shared" si="103"/>
        <v>0.99984855458324429</v>
      </c>
      <c r="BM834" s="146">
        <f t="shared" si="104"/>
        <v>9.8401209511767007E-6</v>
      </c>
      <c r="BN834" s="146" t="str">
        <f t="shared" si="105"/>
        <v/>
      </c>
      <c r="BO834" s="146" t="str">
        <f t="shared" si="101"/>
        <v/>
      </c>
    </row>
    <row r="835" spans="3:67" ht="20.100000000000001" customHeight="1" x14ac:dyDescent="0.25">
      <c r="C835" s="12"/>
      <c r="E835" s="130"/>
      <c r="F835" s="130"/>
      <c r="R835" s="12"/>
      <c r="T835" s="130"/>
      <c r="U835" s="130"/>
      <c r="AE835" s="146">
        <v>78</v>
      </c>
      <c r="AF835" s="146">
        <f t="shared" si="106"/>
        <v>-3.6880000000000002</v>
      </c>
      <c r="AJ835" s="146">
        <f t="shared" si="107"/>
        <v>4.4403350653757977E-4</v>
      </c>
      <c r="AK835" s="146">
        <f t="shared" si="108"/>
        <v>1.1301182525317528E-4</v>
      </c>
      <c r="AL835" s="146">
        <f t="shared" si="113"/>
        <v>4.4403350653757977E-4</v>
      </c>
      <c r="AM835" s="146" t="str">
        <f t="shared" si="114"/>
        <v/>
      </c>
      <c r="AN835" s="146" t="str">
        <f t="shared" si="109"/>
        <v/>
      </c>
      <c r="AO835" s="146">
        <f t="shared" si="110"/>
        <v>0</v>
      </c>
      <c r="AP835" s="146" t="str">
        <f t="shared" si="111"/>
        <v/>
      </c>
      <c r="AQ835" s="146" t="str">
        <f t="shared" si="112"/>
        <v/>
      </c>
      <c r="AY835" s="155"/>
      <c r="AZ835" s="150"/>
      <c r="BA835" s="155"/>
      <c r="BB835" s="162"/>
      <c r="BC835" s="162"/>
      <c r="BD835" s="162"/>
      <c r="BE835" s="162"/>
      <c r="BF835" s="156"/>
      <c r="BG835" s="156"/>
      <c r="BH835" s="156"/>
      <c r="BJ835" s="146">
        <v>55</v>
      </c>
      <c r="BK835" s="146">
        <f t="shared" si="102"/>
        <v>0.34560000000000007</v>
      </c>
      <c r="BL835" s="146">
        <f t="shared" si="103"/>
        <v>0.99983871446229311</v>
      </c>
      <c r="BM835" s="146">
        <f t="shared" si="104"/>
        <v>1.0273459950527197E-5</v>
      </c>
      <c r="BN835" s="146" t="str">
        <f t="shared" si="105"/>
        <v/>
      </c>
      <c r="BO835" s="146" t="str">
        <f t="shared" si="101"/>
        <v/>
      </c>
    </row>
    <row r="836" spans="3:67" ht="20.100000000000001" customHeight="1" x14ac:dyDescent="0.25">
      <c r="C836" s="12"/>
      <c r="E836" s="130"/>
      <c r="F836" s="130"/>
      <c r="R836" s="12"/>
      <c r="T836" s="130"/>
      <c r="U836" s="130"/>
      <c r="AE836" s="146">
        <v>79</v>
      </c>
      <c r="AF836" s="146">
        <f t="shared" si="106"/>
        <v>-3.6840000000000002</v>
      </c>
      <c r="AJ836" s="146">
        <f t="shared" si="107"/>
        <v>4.5062883786346764E-4</v>
      </c>
      <c r="AK836" s="146">
        <f t="shared" si="108"/>
        <v>1.1480111991395613E-4</v>
      </c>
      <c r="AL836" s="146">
        <f t="shared" si="113"/>
        <v>4.5062883786346764E-4</v>
      </c>
      <c r="AM836" s="146" t="str">
        <f t="shared" si="114"/>
        <v/>
      </c>
      <c r="AN836" s="146" t="str">
        <f t="shared" si="109"/>
        <v/>
      </c>
      <c r="AO836" s="146">
        <f t="shared" si="110"/>
        <v>0</v>
      </c>
      <c r="AP836" s="146" t="str">
        <f t="shared" si="111"/>
        <v/>
      </c>
      <c r="AQ836" s="146" t="str">
        <f t="shared" si="112"/>
        <v/>
      </c>
      <c r="AY836" s="155"/>
      <c r="AZ836" s="150"/>
      <c r="BA836" s="155"/>
      <c r="BB836" s="162"/>
      <c r="BC836" s="162"/>
      <c r="BD836" s="162"/>
      <c r="BE836" s="162"/>
      <c r="BF836" s="156"/>
      <c r="BG836" s="156"/>
      <c r="BH836" s="156"/>
      <c r="BJ836" s="146">
        <v>56</v>
      </c>
      <c r="BK836" s="146">
        <f t="shared" si="102"/>
        <v>0.35200000000000009</v>
      </c>
      <c r="BL836" s="146">
        <f t="shared" si="103"/>
        <v>0.99982844100234258</v>
      </c>
      <c r="BM836" s="146">
        <f t="shared" si="104"/>
        <v>1.0716857892001386E-5</v>
      </c>
      <c r="BN836" s="146" t="str">
        <f t="shared" si="105"/>
        <v/>
      </c>
      <c r="BO836" s="146" t="str">
        <f t="shared" si="101"/>
        <v/>
      </c>
    </row>
    <row r="837" spans="3:67" ht="20.100000000000001" customHeight="1" x14ac:dyDescent="0.25">
      <c r="C837" s="12"/>
      <c r="E837" s="130"/>
      <c r="F837" s="130"/>
      <c r="R837" s="12"/>
      <c r="T837" s="130"/>
      <c r="U837" s="130"/>
      <c r="AE837" s="146">
        <v>80</v>
      </c>
      <c r="AF837" s="146">
        <f t="shared" si="106"/>
        <v>-3.68</v>
      </c>
      <c r="AJ837" s="146">
        <f t="shared" si="107"/>
        <v>4.5731481405985675E-4</v>
      </c>
      <c r="AK837" s="146">
        <f t="shared" si="108"/>
        <v>1.1661697681536817E-4</v>
      </c>
      <c r="AL837" s="146">
        <f t="shared" si="113"/>
        <v>4.5731481405985675E-4</v>
      </c>
      <c r="AM837" s="146" t="str">
        <f t="shared" si="114"/>
        <v/>
      </c>
      <c r="AN837" s="146" t="str">
        <f t="shared" si="109"/>
        <v/>
      </c>
      <c r="AO837" s="146">
        <f t="shared" si="110"/>
        <v>0</v>
      </c>
      <c r="AP837" s="146" t="str">
        <f t="shared" si="111"/>
        <v/>
      </c>
      <c r="AQ837" s="146" t="str">
        <f t="shared" si="112"/>
        <v/>
      </c>
      <c r="AY837" s="155"/>
      <c r="AZ837" s="150"/>
      <c r="BA837" s="155"/>
      <c r="BB837" s="162"/>
      <c r="BC837" s="162"/>
      <c r="BD837" s="162"/>
      <c r="BE837" s="162"/>
      <c r="BF837" s="156"/>
      <c r="BG837" s="156"/>
      <c r="BH837" s="156"/>
      <c r="BJ837" s="146">
        <v>57</v>
      </c>
      <c r="BK837" s="146">
        <f t="shared" si="102"/>
        <v>0.35840000000000011</v>
      </c>
      <c r="BL837" s="146">
        <f t="shared" si="103"/>
        <v>0.99981772414445058</v>
      </c>
      <c r="BM837" s="146">
        <f t="shared" si="104"/>
        <v>1.117032247055505E-5</v>
      </c>
      <c r="BN837" s="146" t="str">
        <f t="shared" si="105"/>
        <v/>
      </c>
      <c r="BO837" s="146" t="str">
        <f t="shared" si="101"/>
        <v/>
      </c>
    </row>
    <row r="838" spans="3:67" ht="20.100000000000001" customHeight="1" x14ac:dyDescent="0.25">
      <c r="C838" s="12"/>
      <c r="E838" s="130"/>
      <c r="F838" s="130"/>
      <c r="R838" s="12"/>
      <c r="T838" s="130"/>
      <c r="U838" s="130"/>
      <c r="AE838" s="146">
        <v>81</v>
      </c>
      <c r="AF838" s="146">
        <f t="shared" si="106"/>
        <v>-3.6760000000000002</v>
      </c>
      <c r="AJ838" s="146">
        <f t="shared" si="107"/>
        <v>4.6409256448720165E-4</v>
      </c>
      <c r="AK838" s="146">
        <f t="shared" si="108"/>
        <v>1.1845976079152891E-4</v>
      </c>
      <c r="AL838" s="146">
        <f t="shared" si="113"/>
        <v>4.6409256448720165E-4</v>
      </c>
      <c r="AM838" s="146" t="str">
        <f t="shared" si="114"/>
        <v/>
      </c>
      <c r="AN838" s="146" t="str">
        <f t="shared" si="109"/>
        <v/>
      </c>
      <c r="AO838" s="146">
        <f t="shared" si="110"/>
        <v>0</v>
      </c>
      <c r="AP838" s="146" t="str">
        <f t="shared" si="111"/>
        <v/>
      </c>
      <c r="AQ838" s="146" t="str">
        <f t="shared" si="112"/>
        <v/>
      </c>
      <c r="AY838" s="155"/>
      <c r="AZ838" s="150"/>
      <c r="BA838" s="155"/>
      <c r="BB838" s="162"/>
      <c r="BC838" s="162"/>
      <c r="BD838" s="162"/>
      <c r="BE838" s="162"/>
      <c r="BF838" s="156"/>
      <c r="BG838" s="156"/>
      <c r="BH838" s="156"/>
      <c r="BJ838" s="146">
        <v>58</v>
      </c>
      <c r="BK838" s="146">
        <f t="shared" si="102"/>
        <v>0.36480000000000012</v>
      </c>
      <c r="BL838" s="146">
        <f t="shared" si="103"/>
        <v>0.99980655382198003</v>
      </c>
      <c r="BM838" s="146">
        <f t="shared" si="104"/>
        <v>1.1633859557935722E-5</v>
      </c>
      <c r="BN838" s="146" t="str">
        <f t="shared" si="105"/>
        <v/>
      </c>
      <c r="BO838" s="146" t="str">
        <f t="shared" si="101"/>
        <v/>
      </c>
    </row>
    <row r="839" spans="3:67" ht="20.100000000000001" customHeight="1" x14ac:dyDescent="0.25">
      <c r="C839" s="12"/>
      <c r="E839" s="130"/>
      <c r="F839" s="130"/>
      <c r="R839" s="12"/>
      <c r="T839" s="130"/>
      <c r="U839" s="130"/>
      <c r="AE839" s="146">
        <v>82</v>
      </c>
      <c r="AF839" s="146">
        <f t="shared" si="106"/>
        <v>-3.6720000000000002</v>
      </c>
      <c r="AJ839" s="146">
        <f t="shared" si="107"/>
        <v>4.7096323081532949E-4</v>
      </c>
      <c r="AK839" s="146">
        <f t="shared" si="108"/>
        <v>1.2032984121858141E-4</v>
      </c>
      <c r="AL839" s="146">
        <f t="shared" si="113"/>
        <v>4.7096323081532949E-4</v>
      </c>
      <c r="AM839" s="146" t="str">
        <f t="shared" si="114"/>
        <v/>
      </c>
      <c r="AN839" s="146" t="str">
        <f t="shared" si="109"/>
        <v/>
      </c>
      <c r="AO839" s="146">
        <f t="shared" si="110"/>
        <v>0</v>
      </c>
      <c r="AP839" s="146" t="str">
        <f t="shared" si="111"/>
        <v/>
      </c>
      <c r="AQ839" s="146" t="str">
        <f t="shared" si="112"/>
        <v/>
      </c>
      <c r="AY839" s="155"/>
      <c r="AZ839" s="150"/>
      <c r="BA839" s="155"/>
      <c r="BB839" s="162"/>
      <c r="BC839" s="162"/>
      <c r="BD839" s="162"/>
      <c r="BE839" s="162"/>
      <c r="BF839" s="156"/>
      <c r="BG839" s="156"/>
      <c r="BH839" s="156"/>
      <c r="BJ839" s="146">
        <v>59</v>
      </c>
      <c r="BK839" s="146">
        <f t="shared" si="102"/>
        <v>0.37120000000000014</v>
      </c>
      <c r="BL839" s="146">
        <f t="shared" si="103"/>
        <v>0.99979491996242209</v>
      </c>
      <c r="BM839" s="146">
        <f t="shared" si="104"/>
        <v>1.2107473253086809E-5</v>
      </c>
      <c r="BN839" s="146" t="str">
        <f t="shared" si="105"/>
        <v/>
      </c>
      <c r="BO839" s="146" t="str">
        <f t="shared" si="101"/>
        <v/>
      </c>
    </row>
    <row r="840" spans="3:67" ht="20.100000000000001" customHeight="1" x14ac:dyDescent="0.25">
      <c r="C840" s="12"/>
      <c r="E840" s="130"/>
      <c r="F840" s="130"/>
      <c r="R840" s="12"/>
      <c r="T840" s="130"/>
      <c r="U840" s="130"/>
      <c r="AE840" s="146">
        <v>83</v>
      </c>
      <c r="AF840" s="146">
        <f t="shared" si="106"/>
        <v>-3.6680000000000001</v>
      </c>
      <c r="AJ840" s="146">
        <f t="shared" si="107"/>
        <v>4.7792796713226453E-4</v>
      </c>
      <c r="AK840" s="146">
        <f t="shared" si="108"/>
        <v>1.2222759206414677E-4</v>
      </c>
      <c r="AL840" s="146">
        <f t="shared" si="113"/>
        <v>4.7792796713226453E-4</v>
      </c>
      <c r="AM840" s="146" t="str">
        <f t="shared" si="114"/>
        <v/>
      </c>
      <c r="AN840" s="146" t="str">
        <f t="shared" si="109"/>
        <v/>
      </c>
      <c r="AO840" s="146">
        <f t="shared" si="110"/>
        <v>0</v>
      </c>
      <c r="AP840" s="146" t="str">
        <f t="shared" si="111"/>
        <v/>
      </c>
      <c r="AQ840" s="146" t="str">
        <f t="shared" si="112"/>
        <v/>
      </c>
      <c r="AY840" s="155"/>
      <c r="AZ840" s="150"/>
      <c r="BA840" s="155"/>
      <c r="BB840" s="162"/>
      <c r="BC840" s="162"/>
      <c r="BD840" s="162"/>
      <c r="BE840" s="162"/>
      <c r="BF840" s="156"/>
      <c r="BG840" s="156"/>
      <c r="BH840" s="156"/>
      <c r="BJ840" s="146">
        <v>60</v>
      </c>
      <c r="BK840" s="146">
        <f t="shared" si="102"/>
        <v>0.37760000000000016</v>
      </c>
      <c r="BL840" s="146">
        <f t="shared" si="103"/>
        <v>0.999782812489169</v>
      </c>
      <c r="BM840" s="146">
        <f t="shared" si="104"/>
        <v>1.2591165934439097E-5</v>
      </c>
      <c r="BN840" s="146" t="str">
        <f t="shared" si="105"/>
        <v/>
      </c>
      <c r="BO840" s="146" t="str">
        <f t="shared" si="101"/>
        <v/>
      </c>
    </row>
    <row r="841" spans="3:67" ht="20.100000000000001" customHeight="1" x14ac:dyDescent="0.25">
      <c r="C841" s="12"/>
      <c r="E841" s="130"/>
      <c r="F841" s="130"/>
      <c r="R841" s="12"/>
      <c r="T841" s="130"/>
      <c r="U841" s="130"/>
      <c r="AE841" s="146">
        <v>84</v>
      </c>
      <c r="AF841" s="146">
        <f t="shared" si="106"/>
        <v>-3.6640000000000001</v>
      </c>
      <c r="AJ841" s="146">
        <f t="shared" si="107"/>
        <v>4.8498794005367031E-4</v>
      </c>
      <c r="AK841" s="146">
        <f t="shared" si="108"/>
        <v>1.2415339193721725E-4</v>
      </c>
      <c r="AL841" s="146">
        <f t="shared" si="113"/>
        <v>4.8498794005367031E-4</v>
      </c>
      <c r="AM841" s="146" t="str">
        <f t="shared" si="114"/>
        <v/>
      </c>
      <c r="AN841" s="146" t="str">
        <f t="shared" si="109"/>
        <v/>
      </c>
      <c r="AO841" s="146">
        <f t="shared" si="110"/>
        <v>0</v>
      </c>
      <c r="AP841" s="146" t="str">
        <f t="shared" si="111"/>
        <v/>
      </c>
      <c r="AQ841" s="146" t="str">
        <f t="shared" si="112"/>
        <v/>
      </c>
      <c r="AY841" s="155"/>
      <c r="AZ841" s="150"/>
      <c r="BA841" s="155"/>
      <c r="BB841" s="162"/>
      <c r="BC841" s="162"/>
      <c r="BD841" s="162"/>
      <c r="BE841" s="162"/>
      <c r="BF841" s="156"/>
      <c r="BG841" s="156"/>
      <c r="BH841" s="156"/>
      <c r="BJ841" s="146">
        <v>61</v>
      </c>
      <c r="BK841" s="146">
        <f t="shared" si="102"/>
        <v>0.38400000000000017</v>
      </c>
      <c r="BL841" s="146">
        <f t="shared" si="103"/>
        <v>0.99977022132323456</v>
      </c>
      <c r="BM841" s="146">
        <f t="shared" si="104"/>
        <v>1.308493830765034E-5</v>
      </c>
      <c r="BN841" s="146" t="str">
        <f t="shared" si="105"/>
        <v/>
      </c>
      <c r="BO841" s="146" t="str">
        <f t="shared" si="101"/>
        <v/>
      </c>
    </row>
    <row r="842" spans="3:67" ht="20.100000000000001" customHeight="1" x14ac:dyDescent="0.25">
      <c r="C842" s="12"/>
      <c r="E842" s="130"/>
      <c r="F842" s="130"/>
      <c r="R842" s="12"/>
      <c r="T842" s="130"/>
      <c r="U842" s="130"/>
      <c r="AE842" s="146">
        <v>85</v>
      </c>
      <c r="AF842" s="146">
        <f t="shared" si="106"/>
        <v>-3.66</v>
      </c>
      <c r="AJ842" s="146">
        <f t="shared" si="107"/>
        <v>4.9214432883289312E-4</v>
      </c>
      <c r="AK842" s="146">
        <f t="shared" si="108"/>
        <v>1.2610762413848639E-4</v>
      </c>
      <c r="AL842" s="146">
        <f t="shared" si="113"/>
        <v>4.9214432883289312E-4</v>
      </c>
      <c r="AM842" s="146" t="str">
        <f t="shared" si="114"/>
        <v/>
      </c>
      <c r="AN842" s="146" t="str">
        <f t="shared" si="109"/>
        <v/>
      </c>
      <c r="AO842" s="146">
        <f t="shared" si="110"/>
        <v>0</v>
      </c>
      <c r="AP842" s="146" t="str">
        <f t="shared" si="111"/>
        <v/>
      </c>
      <c r="AQ842" s="146" t="str">
        <f t="shared" si="112"/>
        <v/>
      </c>
      <c r="AY842" s="155"/>
      <c r="AZ842" s="150"/>
      <c r="BA842" s="155"/>
      <c r="BB842" s="162"/>
      <c r="BC842" s="162"/>
      <c r="BD842" s="162"/>
      <c r="BE842" s="162"/>
      <c r="BF842" s="156"/>
      <c r="BG842" s="156"/>
      <c r="BH842" s="156"/>
      <c r="BJ842" s="146">
        <v>62</v>
      </c>
      <c r="BK842" s="146">
        <f t="shared" si="102"/>
        <v>0.39040000000000019</v>
      </c>
      <c r="BL842" s="146">
        <f t="shared" si="103"/>
        <v>0.99975713638492691</v>
      </c>
      <c r="BM842" s="146">
        <f t="shared" si="104"/>
        <v>1.3588789453677919E-5</v>
      </c>
      <c r="BN842" s="146" t="str">
        <f t="shared" si="105"/>
        <v/>
      </c>
      <c r="BO842" s="146" t="str">
        <f t="shared" si="101"/>
        <v/>
      </c>
    </row>
    <row r="843" spans="3:67" ht="20.100000000000001" customHeight="1" x14ac:dyDescent="0.25">
      <c r="C843" s="12"/>
      <c r="E843" s="130"/>
      <c r="F843" s="130"/>
      <c r="R843" s="12"/>
      <c r="T843" s="130"/>
      <c r="U843" s="130"/>
      <c r="AE843" s="146">
        <v>86</v>
      </c>
      <c r="AF843" s="146">
        <f t="shared" si="106"/>
        <v>-3.6560000000000001</v>
      </c>
      <c r="AJ843" s="146">
        <f t="shared" si="107"/>
        <v>4.9939832547162325E-4</v>
      </c>
      <c r="AK843" s="146">
        <f t="shared" si="108"/>
        <v>1.2809067671112139E-4</v>
      </c>
      <c r="AL843" s="146">
        <f t="shared" si="113"/>
        <v>4.9939832547162325E-4</v>
      </c>
      <c r="AM843" s="146" t="str">
        <f t="shared" si="114"/>
        <v/>
      </c>
      <c r="AN843" s="146" t="str">
        <f t="shared" si="109"/>
        <v/>
      </c>
      <c r="AO843" s="146">
        <f t="shared" si="110"/>
        <v>0</v>
      </c>
      <c r="AP843" s="146" t="str">
        <f t="shared" si="111"/>
        <v/>
      </c>
      <c r="AQ843" s="146" t="str">
        <f t="shared" si="112"/>
        <v/>
      </c>
      <c r="AY843" s="155"/>
      <c r="AZ843" s="150"/>
      <c r="BA843" s="155"/>
      <c r="BB843" s="162"/>
      <c r="BC843" s="162"/>
      <c r="BD843" s="162"/>
      <c r="BE843" s="162"/>
      <c r="BF843" s="156"/>
      <c r="BG843" s="156"/>
      <c r="BH843" s="156"/>
      <c r="BJ843" s="146">
        <v>63</v>
      </c>
      <c r="BK843" s="146">
        <f t="shared" si="102"/>
        <v>0.39680000000000021</v>
      </c>
      <c r="BL843" s="146">
        <f t="shared" si="103"/>
        <v>0.99974354759547324</v>
      </c>
      <c r="BM843" s="146">
        <f t="shared" si="104"/>
        <v>1.4102716873187759E-5</v>
      </c>
      <c r="BN843" s="146" t="str">
        <f t="shared" si="105"/>
        <v/>
      </c>
      <c r="BO843" s="146" t="str">
        <f t="shared" si="101"/>
        <v/>
      </c>
    </row>
    <row r="844" spans="3:67" ht="20.100000000000001" customHeight="1" x14ac:dyDescent="0.25">
      <c r="C844" s="12"/>
      <c r="E844" s="130"/>
      <c r="F844" s="130"/>
      <c r="R844" s="12"/>
      <c r="T844" s="130"/>
      <c r="U844" s="130"/>
      <c r="AE844" s="146">
        <v>87</v>
      </c>
      <c r="AF844" s="146">
        <f t="shared" si="106"/>
        <v>-3.6520000000000001</v>
      </c>
      <c r="AJ844" s="146">
        <f t="shared" si="107"/>
        <v>5.0675113483115172E-4</v>
      </c>
      <c r="AK844" s="146">
        <f t="shared" si="108"/>
        <v>1.3010294249197742E-4</v>
      </c>
      <c r="AL844" s="146">
        <f t="shared" si="113"/>
        <v>5.0675113483115172E-4</v>
      </c>
      <c r="AM844" s="146" t="str">
        <f t="shared" si="114"/>
        <v/>
      </c>
      <c r="AN844" s="146" t="str">
        <f t="shared" si="109"/>
        <v/>
      </c>
      <c r="AO844" s="146">
        <f t="shared" si="110"/>
        <v>0</v>
      </c>
      <c r="AP844" s="146" t="str">
        <f t="shared" si="111"/>
        <v/>
      </c>
      <c r="AQ844" s="146" t="str">
        <f t="shared" si="112"/>
        <v/>
      </c>
      <c r="AY844" s="155"/>
      <c r="AZ844" s="150"/>
      <c r="BA844" s="155"/>
      <c r="BB844" s="162"/>
      <c r="BC844" s="162"/>
      <c r="BD844" s="162"/>
      <c r="BE844" s="162"/>
      <c r="BF844" s="156"/>
      <c r="BG844" s="156"/>
      <c r="BH844" s="156"/>
      <c r="BJ844" s="146">
        <v>64</v>
      </c>
      <c r="BK844" s="146">
        <f t="shared" si="102"/>
        <v>0.40320000000000022</v>
      </c>
      <c r="BL844" s="146">
        <f t="shared" si="103"/>
        <v>0.99972944487860005</v>
      </c>
      <c r="BM844" s="146">
        <f t="shared" si="104"/>
        <v>1.4626716530519168E-5</v>
      </c>
      <c r="BN844" s="146" t="str">
        <f t="shared" si="105"/>
        <v/>
      </c>
      <c r="BO844" s="146" t="str">
        <f t="shared" si="101"/>
        <v/>
      </c>
    </row>
    <row r="845" spans="3:67" ht="20.100000000000001" customHeight="1" x14ac:dyDescent="0.25">
      <c r="C845" s="12"/>
      <c r="E845" s="130"/>
      <c r="F845" s="130"/>
      <c r="R845" s="12"/>
      <c r="T845" s="130"/>
      <c r="U845" s="130"/>
      <c r="AE845" s="146">
        <v>88</v>
      </c>
      <c r="AF845" s="146">
        <f t="shared" si="106"/>
        <v>-3.6480000000000001</v>
      </c>
      <c r="AJ845" s="146">
        <f t="shared" si="107"/>
        <v>5.1420397474424319E-4</v>
      </c>
      <c r="AK845" s="146">
        <f t="shared" si="108"/>
        <v>1.3214481916326058E-4</v>
      </c>
      <c r="AL845" s="146">
        <f t="shared" si="113"/>
        <v>5.1420397474424319E-4</v>
      </c>
      <c r="AM845" s="146" t="str">
        <f t="shared" si="114"/>
        <v/>
      </c>
      <c r="AN845" s="146" t="str">
        <f t="shared" si="109"/>
        <v/>
      </c>
      <c r="AO845" s="146">
        <f t="shared" si="110"/>
        <v>0</v>
      </c>
      <c r="AP845" s="146" t="str">
        <f t="shared" si="111"/>
        <v/>
      </c>
      <c r="AQ845" s="146" t="str">
        <f t="shared" si="112"/>
        <v/>
      </c>
      <c r="AY845" s="155"/>
      <c r="AZ845" s="150"/>
      <c r="BA845" s="155"/>
      <c r="BB845" s="162"/>
      <c r="BC845" s="162"/>
      <c r="BD845" s="162"/>
      <c r="BE845" s="162"/>
      <c r="BF845" s="156"/>
      <c r="BG845" s="156"/>
      <c r="BH845" s="156"/>
      <c r="BJ845" s="146">
        <v>65</v>
      </c>
      <c r="BK845" s="146">
        <f t="shared" si="102"/>
        <v>0.40960000000000024</v>
      </c>
      <c r="BL845" s="146">
        <f t="shared" si="103"/>
        <v>0.99971481816206953</v>
      </c>
      <c r="BM845" s="146">
        <f t="shared" si="104"/>
        <v>1.5160782896983527E-5</v>
      </c>
      <c r="BN845" s="146" t="str">
        <f t="shared" si="105"/>
        <v/>
      </c>
      <c r="BO845" s="146" t="str">
        <f t="shared" ref="BO845:BO908" si="115">IF($BL845&lt;(1-$BH$793),$BM845,"")</f>
        <v/>
      </c>
    </row>
    <row r="846" spans="3:67" ht="20.100000000000001" customHeight="1" x14ac:dyDescent="0.25">
      <c r="C846" s="12"/>
      <c r="E846" s="130"/>
      <c r="F846" s="130"/>
      <c r="R846" s="12"/>
      <c r="T846" s="130"/>
      <c r="U846" s="130"/>
      <c r="AE846" s="146">
        <v>89</v>
      </c>
      <c r="AF846" s="146">
        <f t="shared" si="106"/>
        <v>-3.6440000000000001</v>
      </c>
      <c r="AJ846" s="146">
        <f t="shared" si="107"/>
        <v>5.2175807612759965E-4</v>
      </c>
      <c r="AK846" s="146">
        <f t="shared" si="108"/>
        <v>1.3421670930463872E-4</v>
      </c>
      <c r="AL846" s="146">
        <f t="shared" si="113"/>
        <v>5.2175807612759965E-4</v>
      </c>
      <c r="AM846" s="146" t="str">
        <f t="shared" si="114"/>
        <v/>
      </c>
      <c r="AN846" s="146" t="str">
        <f t="shared" si="109"/>
        <v/>
      </c>
      <c r="AO846" s="146">
        <f t="shared" si="110"/>
        <v>0</v>
      </c>
      <c r="AP846" s="146" t="str">
        <f t="shared" si="111"/>
        <v/>
      </c>
      <c r="AQ846" s="146" t="str">
        <f t="shared" si="112"/>
        <v/>
      </c>
      <c r="AY846" s="155"/>
      <c r="AZ846" s="150"/>
      <c r="BA846" s="155"/>
      <c r="BB846" s="162"/>
      <c r="BC846" s="162"/>
      <c r="BD846" s="162"/>
      <c r="BE846" s="162"/>
      <c r="BF846" s="156"/>
      <c r="BG846" s="156"/>
      <c r="BH846" s="156"/>
      <c r="BJ846" s="146">
        <v>66</v>
      </c>
      <c r="BK846" s="146">
        <f t="shared" ref="BK846:BK909" si="116">BK845+$BN$778</f>
        <v>0.41600000000000026</v>
      </c>
      <c r="BL846" s="146">
        <f t="shared" ref="BL846:BL909" si="117">_xlfn.CHISQ.DIST.RT(BK846,7)</f>
        <v>0.99969965737917255</v>
      </c>
      <c r="BM846" s="146">
        <f t="shared" ref="BM846:BM909" si="118">BL846-BL847</f>
        <v>1.5704908990610278E-5</v>
      </c>
      <c r="BN846" s="146" t="str">
        <f t="shared" ref="BN846:BN909" si="119">IF(BL846&lt;(1-$BH$785),BM846,"")</f>
        <v/>
      </c>
      <c r="BO846" s="146" t="str">
        <f t="shared" si="115"/>
        <v/>
      </c>
    </row>
    <row r="847" spans="3:67" ht="20.100000000000001" customHeight="1" x14ac:dyDescent="0.25">
      <c r="C847" s="12"/>
      <c r="E847" s="130"/>
      <c r="F847" s="130"/>
      <c r="R847" s="12"/>
      <c r="T847" s="130"/>
      <c r="U847" s="130"/>
      <c r="AE847" s="146">
        <v>90</v>
      </c>
      <c r="AF847" s="146">
        <f t="shared" si="106"/>
        <v>-3.64</v>
      </c>
      <c r="AJ847" s="146">
        <f t="shared" si="107"/>
        <v>5.2941468309493475E-4</v>
      </c>
      <c r="AK847" s="146">
        <f t="shared" si="108"/>
        <v>1.3631902044580166E-4</v>
      </c>
      <c r="AL847" s="146">
        <f t="shared" si="113"/>
        <v>5.2941468309493475E-4</v>
      </c>
      <c r="AM847" s="146" t="str">
        <f t="shared" si="114"/>
        <v/>
      </c>
      <c r="AN847" s="146" t="str">
        <f t="shared" si="109"/>
        <v/>
      </c>
      <c r="AO847" s="146">
        <f t="shared" si="110"/>
        <v>0</v>
      </c>
      <c r="AP847" s="146" t="str">
        <f t="shared" si="111"/>
        <v/>
      </c>
      <c r="AQ847" s="146" t="str">
        <f t="shared" si="112"/>
        <v/>
      </c>
      <c r="AY847" s="155"/>
      <c r="AZ847" s="150"/>
      <c r="BA847" s="155"/>
      <c r="BB847" s="162"/>
      <c r="BC847" s="162"/>
      <c r="BD847" s="162"/>
      <c r="BE847" s="162"/>
      <c r="BF847" s="156"/>
      <c r="BG847" s="156"/>
      <c r="BH847" s="156"/>
      <c r="BJ847" s="146">
        <v>67</v>
      </c>
      <c r="BK847" s="146">
        <f t="shared" si="116"/>
        <v>0.42240000000000028</v>
      </c>
      <c r="BL847" s="146">
        <f t="shared" si="117"/>
        <v>0.99968395247018194</v>
      </c>
      <c r="BM847" s="146">
        <f t="shared" si="118"/>
        <v>1.6259086416114954E-5</v>
      </c>
      <c r="BN847" s="146" t="str">
        <f t="shared" si="119"/>
        <v/>
      </c>
      <c r="BO847" s="146" t="str">
        <f t="shared" si="115"/>
        <v/>
      </c>
    </row>
    <row r="848" spans="3:67" ht="20.100000000000001" customHeight="1" x14ac:dyDescent="0.25">
      <c r="C848" s="12"/>
      <c r="E848" s="130"/>
      <c r="F848" s="130"/>
      <c r="R848" s="12"/>
      <c r="T848" s="130"/>
      <c r="U848" s="130"/>
      <c r="AE848" s="146">
        <v>91</v>
      </c>
      <c r="AF848" s="146">
        <f t="shared" si="106"/>
        <v>-3.6360000000000001</v>
      </c>
      <c r="AJ848" s="146">
        <f t="shared" si="107"/>
        <v>5.3717505307064139E-4</v>
      </c>
      <c r="AK848" s="146">
        <f t="shared" si="108"/>
        <v>1.3845216511947908E-4</v>
      </c>
      <c r="AL848" s="146">
        <f t="shared" si="113"/>
        <v>5.3717505307064139E-4</v>
      </c>
      <c r="AM848" s="146" t="str">
        <f t="shared" si="114"/>
        <v/>
      </c>
      <c r="AN848" s="146" t="str">
        <f t="shared" si="109"/>
        <v/>
      </c>
      <c r="AO848" s="146">
        <f t="shared" si="110"/>
        <v>0</v>
      </c>
      <c r="AP848" s="146" t="str">
        <f t="shared" si="111"/>
        <v/>
      </c>
      <c r="AQ848" s="146" t="str">
        <f t="shared" si="112"/>
        <v/>
      </c>
      <c r="AY848" s="155"/>
      <c r="AZ848" s="150"/>
      <c r="BA848" s="155"/>
      <c r="BB848" s="162"/>
      <c r="BC848" s="162"/>
      <c r="BD848" s="162"/>
      <c r="BE848" s="162"/>
      <c r="BF848" s="156"/>
      <c r="BG848" s="156"/>
      <c r="BH848" s="156"/>
      <c r="BJ848" s="146">
        <v>68</v>
      </c>
      <c r="BK848" s="146">
        <f t="shared" si="116"/>
        <v>0.42880000000000029</v>
      </c>
      <c r="BL848" s="146">
        <f t="shared" si="117"/>
        <v>0.99966769338376582</v>
      </c>
      <c r="BM848" s="146">
        <f t="shared" si="118"/>
        <v>1.6823305403979028E-5</v>
      </c>
      <c r="BN848" s="146" t="str">
        <f t="shared" si="119"/>
        <v/>
      </c>
      <c r="BO848" s="146" t="str">
        <f t="shared" si="115"/>
        <v/>
      </c>
    </row>
    <row r="849" spans="3:67" ht="20.100000000000001" customHeight="1" x14ac:dyDescent="0.25">
      <c r="C849" s="12"/>
      <c r="E849" s="130"/>
      <c r="F849" s="130"/>
      <c r="R849" s="12"/>
      <c r="T849" s="130"/>
      <c r="U849" s="130"/>
      <c r="AE849" s="146">
        <v>92</v>
      </c>
      <c r="AF849" s="146">
        <f t="shared" si="106"/>
        <v>-3.6320000000000001</v>
      </c>
      <c r="AJ849" s="146">
        <f t="shared" si="107"/>
        <v>5.4504045690405571E-4</v>
      </c>
      <c r="AK849" s="146">
        <f t="shared" si="108"/>
        <v>1.4061656091490874E-4</v>
      </c>
      <c r="AL849" s="146">
        <f t="shared" si="113"/>
        <v>5.4504045690405571E-4</v>
      </c>
      <c r="AM849" s="146" t="str">
        <f t="shared" si="114"/>
        <v/>
      </c>
      <c r="AN849" s="146" t="str">
        <f t="shared" si="109"/>
        <v/>
      </c>
      <c r="AO849" s="146">
        <f t="shared" si="110"/>
        <v>0</v>
      </c>
      <c r="AP849" s="146" t="str">
        <f t="shared" si="111"/>
        <v/>
      </c>
      <c r="AQ849" s="146" t="str">
        <f t="shared" si="112"/>
        <v/>
      </c>
      <c r="AY849" s="155"/>
      <c r="AZ849" s="150"/>
      <c r="BA849" s="155"/>
      <c r="BB849" s="162"/>
      <c r="BC849" s="162"/>
      <c r="BD849" s="162"/>
      <c r="BE849" s="162"/>
      <c r="BF849" s="156"/>
      <c r="BG849" s="156"/>
      <c r="BH849" s="156"/>
      <c r="BJ849" s="146">
        <v>69</v>
      </c>
      <c r="BK849" s="146">
        <f t="shared" si="116"/>
        <v>0.43520000000000031</v>
      </c>
      <c r="BL849" s="146">
        <f t="shared" si="117"/>
        <v>0.99965087007836184</v>
      </c>
      <c r="BM849" s="146">
        <f t="shared" si="118"/>
        <v>1.7397554845755003E-5</v>
      </c>
      <c r="BN849" s="146" t="str">
        <f t="shared" si="119"/>
        <v/>
      </c>
      <c r="BO849" s="146" t="str">
        <f t="shared" si="115"/>
        <v/>
      </c>
    </row>
    <row r="850" spans="3:67" ht="20.100000000000001" customHeight="1" x14ac:dyDescent="0.25">
      <c r="C850" s="12"/>
      <c r="E850" s="130"/>
      <c r="F850" s="130"/>
      <c r="R850" s="12"/>
      <c r="T850" s="130"/>
      <c r="U850" s="130"/>
      <c r="AE850" s="146">
        <v>93</v>
      </c>
      <c r="AF850" s="146">
        <f t="shared" si="106"/>
        <v>-3.6280000000000001</v>
      </c>
      <c r="AJ850" s="146">
        <f t="shared" si="107"/>
        <v>5.530121789843179E-4</v>
      </c>
      <c r="AK850" s="146">
        <f t="shared" si="108"/>
        <v>1.4281263053176729E-4</v>
      </c>
      <c r="AL850" s="146">
        <f t="shared" si="113"/>
        <v>5.530121789843179E-4</v>
      </c>
      <c r="AM850" s="146" t="str">
        <f t="shared" si="114"/>
        <v/>
      </c>
      <c r="AN850" s="146" t="str">
        <f t="shared" si="109"/>
        <v/>
      </c>
      <c r="AO850" s="146">
        <f t="shared" si="110"/>
        <v>0</v>
      </c>
      <c r="AP850" s="146" t="str">
        <f t="shared" si="111"/>
        <v/>
      </c>
      <c r="AQ850" s="146" t="str">
        <f t="shared" si="112"/>
        <v/>
      </c>
      <c r="AY850" s="155"/>
      <c r="AZ850" s="150"/>
      <c r="BA850" s="155"/>
      <c r="BB850" s="162"/>
      <c r="BC850" s="162"/>
      <c r="BD850" s="162"/>
      <c r="BE850" s="162"/>
      <c r="BF850" s="156"/>
      <c r="BG850" s="156"/>
      <c r="BH850" s="156"/>
      <c r="BJ850" s="146">
        <v>70</v>
      </c>
      <c r="BK850" s="146">
        <f t="shared" si="116"/>
        <v>0.44160000000000033</v>
      </c>
      <c r="BL850" s="146">
        <f t="shared" si="117"/>
        <v>0.99963347252351609</v>
      </c>
      <c r="BM850" s="146">
        <f t="shared" si="118"/>
        <v>1.7981822331925024E-5</v>
      </c>
      <c r="BN850" s="146" t="str">
        <f t="shared" si="119"/>
        <v/>
      </c>
      <c r="BO850" s="146" t="str">
        <f t="shared" si="115"/>
        <v/>
      </c>
    </row>
    <row r="851" spans="3:67" ht="20.100000000000001" customHeight="1" x14ac:dyDescent="0.25">
      <c r="C851" s="12"/>
      <c r="E851" s="130"/>
      <c r="F851" s="130"/>
      <c r="R851" s="12"/>
      <c r="T851" s="130"/>
      <c r="U851" s="130"/>
      <c r="AE851" s="146">
        <v>94</v>
      </c>
      <c r="AF851" s="146">
        <f t="shared" si="106"/>
        <v>-3.6240000000000001</v>
      </c>
      <c r="AJ851" s="146">
        <f t="shared" si="107"/>
        <v>5.6109151735582138E-4</v>
      </c>
      <c r="AK851" s="146">
        <f t="shared" si="108"/>
        <v>1.4504080183455934E-4</v>
      </c>
      <c r="AL851" s="146">
        <f t="shared" si="113"/>
        <v>5.6109151735582138E-4</v>
      </c>
      <c r="AM851" s="146" t="str">
        <f t="shared" si="114"/>
        <v/>
      </c>
      <c r="AN851" s="146" t="str">
        <f t="shared" si="109"/>
        <v/>
      </c>
      <c r="AO851" s="146">
        <f t="shared" si="110"/>
        <v>0</v>
      </c>
      <c r="AP851" s="146" t="str">
        <f t="shared" si="111"/>
        <v/>
      </c>
      <c r="AQ851" s="146" t="str">
        <f t="shared" si="112"/>
        <v/>
      </c>
      <c r="AY851" s="155"/>
      <c r="AZ851" s="150"/>
      <c r="BA851" s="155"/>
      <c r="BB851" s="162"/>
      <c r="BC851" s="162"/>
      <c r="BD851" s="162"/>
      <c r="BE851" s="162"/>
      <c r="BF851" s="156"/>
      <c r="BG851" s="156"/>
      <c r="BH851" s="156"/>
      <c r="BJ851" s="146">
        <v>71</v>
      </c>
      <c r="BK851" s="146">
        <f t="shared" si="116"/>
        <v>0.44800000000000034</v>
      </c>
      <c r="BL851" s="146">
        <f t="shared" si="117"/>
        <v>0.99961549070118416</v>
      </c>
      <c r="BM851" s="146">
        <f t="shared" si="118"/>
        <v>1.8576094185318581E-5</v>
      </c>
      <c r="BN851" s="146" t="str">
        <f t="shared" si="119"/>
        <v/>
      </c>
      <c r="BO851" s="146" t="str">
        <f t="shared" si="115"/>
        <v/>
      </c>
    </row>
    <row r="852" spans="3:67" ht="20.100000000000001" customHeight="1" x14ac:dyDescent="0.25">
      <c r="C852" s="12"/>
      <c r="E852" s="130"/>
      <c r="F852" s="130"/>
      <c r="R852" s="12"/>
      <c r="T852" s="130"/>
      <c r="U852" s="130"/>
      <c r="AE852" s="146">
        <v>95</v>
      </c>
      <c r="AF852" s="146">
        <f t="shared" si="106"/>
        <v>-3.62</v>
      </c>
      <c r="AJ852" s="146">
        <f t="shared" si="107"/>
        <v>5.6927978383425261E-4</v>
      </c>
      <c r="AK852" s="146">
        <f t="shared" si="108"/>
        <v>1.4730150790747228E-4</v>
      </c>
      <c r="AL852" s="146">
        <f t="shared" si="113"/>
        <v>5.6927978383425261E-4</v>
      </c>
      <c r="AM852" s="146" t="str">
        <f t="shared" si="114"/>
        <v/>
      </c>
      <c r="AN852" s="146" t="str">
        <f t="shared" si="109"/>
        <v/>
      </c>
      <c r="AO852" s="146">
        <f t="shared" si="110"/>
        <v>0</v>
      </c>
      <c r="AP852" s="146" t="str">
        <f t="shared" si="111"/>
        <v/>
      </c>
      <c r="AQ852" s="146" t="str">
        <f t="shared" si="112"/>
        <v/>
      </c>
      <c r="AY852" s="155"/>
      <c r="AZ852" s="150"/>
      <c r="BA852" s="155"/>
      <c r="BB852" s="162"/>
      <c r="BC852" s="162"/>
      <c r="BD852" s="162"/>
      <c r="BE852" s="162"/>
      <c r="BF852" s="156"/>
      <c r="BG852" s="156"/>
      <c r="BH852" s="156"/>
      <c r="BJ852" s="146">
        <v>72</v>
      </c>
      <c r="BK852" s="146">
        <f t="shared" si="116"/>
        <v>0.45440000000000036</v>
      </c>
      <c r="BL852" s="146">
        <f t="shared" si="117"/>
        <v>0.99959691460699884</v>
      </c>
      <c r="BM852" s="146">
        <f t="shared" si="118"/>
        <v>1.9180355495529433E-5</v>
      </c>
      <c r="BN852" s="146" t="str">
        <f t="shared" si="119"/>
        <v/>
      </c>
      <c r="BO852" s="146" t="str">
        <f t="shared" si="115"/>
        <v/>
      </c>
    </row>
    <row r="853" spans="3:67" ht="20.100000000000001" customHeight="1" x14ac:dyDescent="0.25">
      <c r="C853" s="12"/>
      <c r="E853" s="130"/>
      <c r="F853" s="130"/>
      <c r="R853" s="12"/>
      <c r="T853" s="130"/>
      <c r="U853" s="130"/>
      <c r="AE853" s="146">
        <v>96</v>
      </c>
      <c r="AF853" s="146">
        <f t="shared" si="106"/>
        <v>-3.6160000000000001</v>
      </c>
      <c r="AJ853" s="146">
        <f t="shared" si="107"/>
        <v>5.7757830412321839E-4</v>
      </c>
      <c r="AK853" s="146">
        <f t="shared" si="108"/>
        <v>1.4959518710969182E-4</v>
      </c>
      <c r="AL853" s="146">
        <f t="shared" si="113"/>
        <v>5.7757830412321839E-4</v>
      </c>
      <c r="AM853" s="146" t="str">
        <f t="shared" si="114"/>
        <v/>
      </c>
      <c r="AN853" s="146" t="str">
        <f t="shared" si="109"/>
        <v/>
      </c>
      <c r="AO853" s="146">
        <f t="shared" si="110"/>
        <v>0</v>
      </c>
      <c r="AP853" s="146" t="str">
        <f t="shared" si="111"/>
        <v/>
      </c>
      <c r="AQ853" s="146" t="str">
        <f t="shared" si="112"/>
        <v/>
      </c>
      <c r="AY853" s="155"/>
      <c r="AZ853" s="150"/>
      <c r="BA853" s="155"/>
      <c r="BB853" s="162"/>
      <c r="BC853" s="162"/>
      <c r="BD853" s="162"/>
      <c r="BE853" s="162"/>
      <c r="BF853" s="156"/>
      <c r="BG853" s="156"/>
      <c r="BH853" s="156"/>
      <c r="BJ853" s="146">
        <v>73</v>
      </c>
      <c r="BK853" s="146">
        <f t="shared" si="116"/>
        <v>0.46080000000000038</v>
      </c>
      <c r="BL853" s="146">
        <f t="shared" si="117"/>
        <v>0.99957773425150331</v>
      </c>
      <c r="BM853" s="146">
        <f t="shared" si="118"/>
        <v>1.979459015122309E-5</v>
      </c>
      <c r="BN853" s="146" t="str">
        <f t="shared" si="119"/>
        <v/>
      </c>
      <c r="BO853" s="146" t="str">
        <f t="shared" si="115"/>
        <v/>
      </c>
    </row>
    <row r="854" spans="3:67" ht="20.100000000000001" customHeight="1" x14ac:dyDescent="0.25">
      <c r="C854" s="12"/>
      <c r="E854" s="130"/>
      <c r="F854" s="130"/>
      <c r="R854" s="12"/>
      <c r="T854" s="130"/>
      <c r="U854" s="130"/>
      <c r="AE854" s="146">
        <v>97</v>
      </c>
      <c r="AF854" s="146">
        <f t="shared" si="106"/>
        <v>-3.6120000000000001</v>
      </c>
      <c r="AJ854" s="146">
        <f t="shared" si="107"/>
        <v>5.859884179314559E-4</v>
      </c>
      <c r="AK854" s="146">
        <f t="shared" si="108"/>
        <v>1.5192228313118955E-4</v>
      </c>
      <c r="AL854" s="146">
        <f t="shared" si="113"/>
        <v>5.859884179314559E-4</v>
      </c>
      <c r="AM854" s="146" t="str">
        <f t="shared" si="114"/>
        <v/>
      </c>
      <c r="AN854" s="146" t="str">
        <f t="shared" si="109"/>
        <v/>
      </c>
      <c r="AO854" s="146">
        <f t="shared" si="110"/>
        <v>0</v>
      </c>
      <c r="AP854" s="146" t="str">
        <f t="shared" si="111"/>
        <v/>
      </c>
      <c r="AQ854" s="146" t="str">
        <f t="shared" si="112"/>
        <v/>
      </c>
      <c r="AY854" s="155"/>
      <c r="AZ854" s="150"/>
      <c r="BA854" s="155"/>
      <c r="BB854" s="162"/>
      <c r="BC854" s="162"/>
      <c r="BD854" s="162"/>
      <c r="BE854" s="162"/>
      <c r="BF854" s="156"/>
      <c r="BG854" s="156"/>
      <c r="BH854" s="156"/>
      <c r="BJ854" s="146">
        <v>74</v>
      </c>
      <c r="BK854" s="146">
        <f t="shared" si="116"/>
        <v>0.46720000000000039</v>
      </c>
      <c r="BL854" s="146">
        <f t="shared" si="117"/>
        <v>0.99955793966135209</v>
      </c>
      <c r="BM854" s="146">
        <f t="shared" si="118"/>
        <v>2.0418780872111242E-5</v>
      </c>
      <c r="BN854" s="146" t="str">
        <f t="shared" si="119"/>
        <v/>
      </c>
      <c r="BO854" s="146" t="str">
        <f t="shared" si="115"/>
        <v/>
      </c>
    </row>
    <row r="855" spans="3:67" ht="20.100000000000001" customHeight="1" x14ac:dyDescent="0.25">
      <c r="C855" s="12"/>
      <c r="E855" s="130"/>
      <c r="F855" s="130"/>
      <c r="R855" s="12"/>
      <c r="T855" s="130"/>
      <c r="U855" s="130"/>
      <c r="AE855" s="146">
        <v>98</v>
      </c>
      <c r="AF855" s="146">
        <f t="shared" si="106"/>
        <v>-3.6080000000000001</v>
      </c>
      <c r="AJ855" s="146">
        <f t="shared" si="107"/>
        <v>5.9451147909062312E-4</v>
      </c>
      <c r="AK855" s="146">
        <f t="shared" si="108"/>
        <v>1.5428324504897871E-4</v>
      </c>
      <c r="AL855" s="146">
        <f t="shared" si="113"/>
        <v>5.9451147909062312E-4</v>
      </c>
      <c r="AM855" s="146" t="str">
        <f t="shared" si="114"/>
        <v/>
      </c>
      <c r="AN855" s="146" t="str">
        <f t="shared" si="109"/>
        <v/>
      </c>
      <c r="AO855" s="146">
        <f t="shared" si="110"/>
        <v>0</v>
      </c>
      <c r="AP855" s="146" t="str">
        <f t="shared" si="111"/>
        <v/>
      </c>
      <c r="AQ855" s="146" t="str">
        <f t="shared" si="112"/>
        <v/>
      </c>
      <c r="AY855" s="155"/>
      <c r="AZ855" s="150"/>
      <c r="BA855" s="155"/>
      <c r="BB855" s="162"/>
      <c r="BC855" s="162"/>
      <c r="BD855" s="162"/>
      <c r="BE855" s="162"/>
      <c r="BF855" s="156"/>
      <c r="BG855" s="156"/>
      <c r="BH855" s="156"/>
      <c r="BJ855" s="146">
        <v>75</v>
      </c>
      <c r="BK855" s="146">
        <f t="shared" si="116"/>
        <v>0.47360000000000041</v>
      </c>
      <c r="BL855" s="146">
        <f t="shared" si="117"/>
        <v>0.99953752088047998</v>
      </c>
      <c r="BM855" s="146">
        <f t="shared" si="118"/>
        <v>2.1052909239926976E-5</v>
      </c>
      <c r="BN855" s="146" t="str">
        <f t="shared" si="119"/>
        <v/>
      </c>
      <c r="BO855" s="146" t="str">
        <f t="shared" si="115"/>
        <v/>
      </c>
    </row>
    <row r="856" spans="3:67" ht="20.100000000000001" customHeight="1" x14ac:dyDescent="0.25">
      <c r="C856" s="12"/>
      <c r="E856" s="130"/>
      <c r="F856" s="130"/>
      <c r="R856" s="12"/>
      <c r="T856" s="130"/>
      <c r="U856" s="130"/>
      <c r="AE856" s="146">
        <v>99</v>
      </c>
      <c r="AF856" s="146">
        <f t="shared" si="106"/>
        <v>-3.6040000000000001</v>
      </c>
      <c r="AJ856" s="146">
        <f t="shared" si="107"/>
        <v>6.0314885567366774E-4</v>
      </c>
      <c r="AK856" s="146">
        <f t="shared" si="108"/>
        <v>1.5667852738384132E-4</v>
      </c>
      <c r="AL856" s="146">
        <f t="shared" si="113"/>
        <v>6.0314885567366774E-4</v>
      </c>
      <c r="AM856" s="146" t="str">
        <f t="shared" si="114"/>
        <v/>
      </c>
      <c r="AN856" s="146" t="str">
        <f t="shared" si="109"/>
        <v/>
      </c>
      <c r="AO856" s="146">
        <f t="shared" si="110"/>
        <v>0</v>
      </c>
      <c r="AP856" s="146" t="str">
        <f t="shared" si="111"/>
        <v/>
      </c>
      <c r="AQ856" s="146" t="str">
        <f t="shared" si="112"/>
        <v/>
      </c>
      <c r="AY856" s="155"/>
      <c r="AZ856" s="150"/>
      <c r="BA856" s="155"/>
      <c r="BB856" s="162"/>
      <c r="BC856" s="162"/>
      <c r="BD856" s="162"/>
      <c r="BE856" s="162"/>
      <c r="BF856" s="156"/>
      <c r="BG856" s="156"/>
      <c r="BH856" s="156"/>
      <c r="BJ856" s="146">
        <v>76</v>
      </c>
      <c r="BK856" s="146">
        <f t="shared" si="116"/>
        <v>0.48000000000000043</v>
      </c>
      <c r="BL856" s="146">
        <f t="shared" si="117"/>
        <v>0.99951646797124005</v>
      </c>
      <c r="BM856" s="146">
        <f t="shared" si="118"/>
        <v>2.1696955727623646E-5</v>
      </c>
      <c r="BN856" s="146" t="str">
        <f t="shared" si="119"/>
        <v/>
      </c>
      <c r="BO856" s="146" t="str">
        <f t="shared" si="115"/>
        <v/>
      </c>
    </row>
    <row r="857" spans="3:67" ht="20.100000000000001" customHeight="1" x14ac:dyDescent="0.25">
      <c r="C857" s="12"/>
      <c r="E857" s="130"/>
      <c r="F857" s="130"/>
      <c r="R857" s="12"/>
      <c r="T857" s="130"/>
      <c r="U857" s="130"/>
      <c r="AE857" s="146">
        <v>100</v>
      </c>
      <c r="AF857" s="146">
        <f t="shared" si="106"/>
        <v>-3.6</v>
      </c>
      <c r="AJ857" s="146">
        <f t="shared" si="107"/>
        <v>6.119019301137719E-4</v>
      </c>
      <c r="AK857" s="146">
        <f t="shared" si="108"/>
        <v>1.5910859015753364E-4</v>
      </c>
      <c r="AL857" s="146">
        <f t="shared" si="113"/>
        <v>6.119019301137719E-4</v>
      </c>
      <c r="AM857" s="146" t="str">
        <f t="shared" si="114"/>
        <v/>
      </c>
      <c r="AN857" s="146" t="str">
        <f t="shared" si="109"/>
        <v/>
      </c>
      <c r="AO857" s="146">
        <f t="shared" si="110"/>
        <v>0</v>
      </c>
      <c r="AP857" s="146" t="str">
        <f t="shared" si="111"/>
        <v/>
      </c>
      <c r="AQ857" s="146" t="str">
        <f t="shared" si="112"/>
        <v/>
      </c>
      <c r="AY857" s="155"/>
      <c r="AZ857" s="150"/>
      <c r="BA857" s="155"/>
      <c r="BB857" s="162"/>
      <c r="BC857" s="162"/>
      <c r="BD857" s="162"/>
      <c r="BE857" s="162"/>
      <c r="BF857" s="156"/>
      <c r="BG857" s="156"/>
      <c r="BH857" s="156"/>
      <c r="BJ857" s="146">
        <v>77</v>
      </c>
      <c r="BK857" s="146">
        <f t="shared" si="116"/>
        <v>0.48640000000000044</v>
      </c>
      <c r="BL857" s="146">
        <f t="shared" si="117"/>
        <v>0.99949477101551243</v>
      </c>
      <c r="BM857" s="146">
        <f t="shared" si="118"/>
        <v>2.235089972923987E-5</v>
      </c>
      <c r="BN857" s="146" t="str">
        <f t="shared" si="119"/>
        <v/>
      </c>
      <c r="BO857" s="146" t="str">
        <f t="shared" si="115"/>
        <v/>
      </c>
    </row>
    <row r="858" spans="3:67" ht="20.100000000000001" customHeight="1" x14ac:dyDescent="0.25">
      <c r="C858" s="12"/>
      <c r="E858" s="130"/>
      <c r="F858" s="130"/>
      <c r="R858" s="12"/>
      <c r="T858" s="130"/>
      <c r="U858" s="130"/>
      <c r="AE858" s="146">
        <v>101</v>
      </c>
      <c r="AF858" s="146">
        <f t="shared" si="106"/>
        <v>-3.5960000000000001</v>
      </c>
      <c r="AJ858" s="146">
        <f t="shared" si="107"/>
        <v>6.2077209932386967E-4</v>
      </c>
      <c r="AK858" s="146">
        <f t="shared" si="108"/>
        <v>1.6157389895046271E-4</v>
      </c>
      <c r="AL858" s="146">
        <f t="shared" si="113"/>
        <v>6.2077209932386967E-4</v>
      </c>
      <c r="AM858" s="146" t="str">
        <f t="shared" si="114"/>
        <v/>
      </c>
      <c r="AN858" s="146" t="str">
        <f t="shared" si="109"/>
        <v/>
      </c>
      <c r="AO858" s="146">
        <f t="shared" si="110"/>
        <v>0</v>
      </c>
      <c r="AP858" s="146" t="str">
        <f t="shared" si="111"/>
        <v/>
      </c>
      <c r="AQ858" s="146" t="str">
        <f t="shared" si="112"/>
        <v/>
      </c>
      <c r="AY858" s="155"/>
      <c r="AZ858" s="150"/>
      <c r="BA858" s="155"/>
      <c r="BB858" s="162"/>
      <c r="BC858" s="162"/>
      <c r="BD858" s="162"/>
      <c r="BE858" s="162"/>
      <c r="BF858" s="156"/>
      <c r="BG858" s="156"/>
      <c r="BH858" s="156"/>
      <c r="BJ858" s="146">
        <v>78</v>
      </c>
      <c r="BK858" s="146">
        <f t="shared" si="116"/>
        <v>0.49280000000000046</v>
      </c>
      <c r="BL858" s="146">
        <f t="shared" si="117"/>
        <v>0.99947242011578319</v>
      </c>
      <c r="BM858" s="146">
        <f t="shared" si="118"/>
        <v>2.3014719587655108E-5</v>
      </c>
      <c r="BN858" s="146" t="str">
        <f t="shared" si="119"/>
        <v/>
      </c>
      <c r="BO858" s="146" t="str">
        <f t="shared" si="115"/>
        <v/>
      </c>
    </row>
    <row r="859" spans="3:67" ht="20.100000000000001" customHeight="1" x14ac:dyDescent="0.25">
      <c r="C859" s="12"/>
      <c r="E859" s="130"/>
      <c r="F859" s="130"/>
      <c r="R859" s="12"/>
      <c r="T859" s="130"/>
      <c r="U859" s="130"/>
      <c r="AE859" s="146">
        <v>102</v>
      </c>
      <c r="AF859" s="146">
        <f t="shared" si="106"/>
        <v>-3.5920000000000001</v>
      </c>
      <c r="AJ859" s="146">
        <f t="shared" si="107"/>
        <v>6.2976077481672959E-4</v>
      </c>
      <c r="AK859" s="146">
        <f t="shared" si="108"/>
        <v>1.640749249598474E-4</v>
      </c>
      <c r="AL859" s="146">
        <f t="shared" si="113"/>
        <v>6.2976077481672959E-4</v>
      </c>
      <c r="AM859" s="146" t="str">
        <f t="shared" si="114"/>
        <v/>
      </c>
      <c r="AN859" s="146" t="str">
        <f t="shared" si="109"/>
        <v/>
      </c>
      <c r="AO859" s="146">
        <f t="shared" si="110"/>
        <v>0</v>
      </c>
      <c r="AP859" s="146" t="str">
        <f t="shared" si="111"/>
        <v/>
      </c>
      <c r="AQ859" s="146" t="str">
        <f t="shared" si="112"/>
        <v/>
      </c>
      <c r="AY859" s="155"/>
      <c r="AZ859" s="150"/>
      <c r="BA859" s="155"/>
      <c r="BB859" s="162"/>
      <c r="BC859" s="162"/>
      <c r="BD859" s="162"/>
      <c r="BE859" s="162"/>
      <c r="BF859" s="156"/>
      <c r="BG859" s="156"/>
      <c r="BH859" s="156"/>
      <c r="BJ859" s="146">
        <v>79</v>
      </c>
      <c r="BK859" s="146">
        <f t="shared" si="116"/>
        <v>0.49920000000000048</v>
      </c>
      <c r="BL859" s="146">
        <f t="shared" si="117"/>
        <v>0.99944940539619553</v>
      </c>
      <c r="BM859" s="146">
        <f t="shared" si="118"/>
        <v>2.3688392622345233E-5</v>
      </c>
      <c r="BN859" s="146" t="str">
        <f t="shared" si="119"/>
        <v/>
      </c>
      <c r="BO859" s="146" t="str">
        <f t="shared" si="115"/>
        <v/>
      </c>
    </row>
    <row r="860" spans="3:67" ht="20.100000000000001" customHeight="1" x14ac:dyDescent="0.25">
      <c r="C860" s="12"/>
      <c r="E860" s="130"/>
      <c r="F860" s="130"/>
      <c r="R860" s="12"/>
      <c r="T860" s="130"/>
      <c r="U860" s="130"/>
      <c r="AE860" s="146">
        <v>103</v>
      </c>
      <c r="AF860" s="146">
        <f t="shared" si="106"/>
        <v>-3.5880000000000001</v>
      </c>
      <c r="AJ860" s="146">
        <f t="shared" si="107"/>
        <v>6.388693828256049E-4</v>
      </c>
      <c r="AK860" s="146">
        <f t="shared" si="108"/>
        <v>1.6661214505835818E-4</v>
      </c>
      <c r="AL860" s="146">
        <f t="shared" si="113"/>
        <v>6.388693828256049E-4</v>
      </c>
      <c r="AM860" s="146" t="str">
        <f t="shared" si="114"/>
        <v/>
      </c>
      <c r="AN860" s="146" t="str">
        <f t="shared" si="109"/>
        <v/>
      </c>
      <c r="AO860" s="146">
        <f t="shared" si="110"/>
        <v>0</v>
      </c>
      <c r="AP860" s="146" t="str">
        <f t="shared" si="111"/>
        <v/>
      </c>
      <c r="AQ860" s="146" t="str">
        <f t="shared" si="112"/>
        <v/>
      </c>
      <c r="AY860" s="155"/>
      <c r="AZ860" s="150"/>
      <c r="BA860" s="155"/>
      <c r="BB860" s="162"/>
      <c r="BC860" s="162"/>
      <c r="BD860" s="162"/>
      <c r="BE860" s="162"/>
      <c r="BF860" s="156"/>
      <c r="BG860" s="156"/>
      <c r="BH860" s="156"/>
      <c r="BJ860" s="146">
        <v>80</v>
      </c>
      <c r="BK860" s="146">
        <f t="shared" si="116"/>
        <v>0.50560000000000049</v>
      </c>
      <c r="BL860" s="146">
        <f t="shared" si="117"/>
        <v>0.99942571700357319</v>
      </c>
      <c r="BM860" s="146">
        <f t="shared" si="118"/>
        <v>2.4371895155472778E-5</v>
      </c>
      <c r="BN860" s="146" t="str">
        <f t="shared" si="119"/>
        <v/>
      </c>
      <c r="BO860" s="146" t="str">
        <f t="shared" si="115"/>
        <v/>
      </c>
    </row>
    <row r="861" spans="3:67" ht="20.100000000000001" customHeight="1" x14ac:dyDescent="0.25">
      <c r="C861" s="12"/>
      <c r="E861" s="130"/>
      <c r="F861" s="130"/>
      <c r="R861" s="12"/>
      <c r="T861" s="130"/>
      <c r="U861" s="130"/>
      <c r="AE861" s="146">
        <v>104</v>
      </c>
      <c r="AF861" s="146">
        <f t="shared" si="106"/>
        <v>-3.5840000000000001</v>
      </c>
      <c r="AJ861" s="146">
        <f t="shared" si="107"/>
        <v>6.4809936442544714E-4</v>
      </c>
      <c r="AK861" s="146">
        <f t="shared" si="108"/>
        <v>1.6918604185324178E-4</v>
      </c>
      <c r="AL861" s="146">
        <f t="shared" si="113"/>
        <v>6.4809936442544714E-4</v>
      </c>
      <c r="AM861" s="146" t="str">
        <f t="shared" si="114"/>
        <v/>
      </c>
      <c r="AN861" s="146" t="str">
        <f t="shared" si="109"/>
        <v/>
      </c>
      <c r="AO861" s="146">
        <f t="shared" si="110"/>
        <v>0</v>
      </c>
      <c r="AP861" s="146" t="str">
        <f t="shared" si="111"/>
        <v/>
      </c>
      <c r="AQ861" s="146" t="str">
        <f t="shared" si="112"/>
        <v/>
      </c>
      <c r="AY861" s="155"/>
      <c r="AZ861" s="150"/>
      <c r="BA861" s="155"/>
      <c r="BB861" s="162"/>
      <c r="BC861" s="162"/>
      <c r="BD861" s="162"/>
      <c r="BE861" s="162"/>
      <c r="BF861" s="156"/>
      <c r="BG861" s="156"/>
      <c r="BH861" s="156"/>
      <c r="BJ861" s="146">
        <v>81</v>
      </c>
      <c r="BK861" s="146">
        <f t="shared" si="116"/>
        <v>0.51200000000000045</v>
      </c>
      <c r="BL861" s="146">
        <f t="shared" si="117"/>
        <v>0.99940134510841772</v>
      </c>
      <c r="BM861" s="146">
        <f t="shared" si="118"/>
        <v>2.5065202538754328E-5</v>
      </c>
      <c r="BN861" s="146" t="str">
        <f t="shared" si="119"/>
        <v/>
      </c>
      <c r="BO861" s="146" t="str">
        <f t="shared" si="115"/>
        <v/>
      </c>
    </row>
    <row r="862" spans="3:67" ht="20.100000000000001" customHeight="1" x14ac:dyDescent="0.25">
      <c r="C862" s="131"/>
      <c r="D862" s="8"/>
      <c r="E862" s="132"/>
      <c r="F862" s="132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131"/>
      <c r="S862" s="8"/>
      <c r="T862" s="132"/>
      <c r="U862" s="132"/>
      <c r="V862" s="152"/>
      <c r="W862" s="152"/>
      <c r="X862" s="152"/>
      <c r="Y862" s="152"/>
      <c r="Z862" s="152"/>
      <c r="AA862" s="152"/>
      <c r="AB862" s="152"/>
      <c r="AC862" s="152"/>
      <c r="AD862" s="152"/>
      <c r="AE862" s="152">
        <v>105</v>
      </c>
      <c r="AF862" s="152">
        <f t="shared" si="106"/>
        <v>-3.58</v>
      </c>
      <c r="AG862" s="152"/>
      <c r="AH862" s="152"/>
      <c r="AI862" s="152"/>
      <c r="AJ862" s="152">
        <f t="shared" si="107"/>
        <v>6.5745217565467645E-4</v>
      </c>
      <c r="AK862" s="152">
        <f t="shared" si="108"/>
        <v>1.7179710374593045E-4</v>
      </c>
      <c r="AL862" s="146">
        <f t="shared" si="113"/>
        <v>6.5745217565467645E-4</v>
      </c>
      <c r="AM862" s="146" t="str">
        <f t="shared" si="114"/>
        <v/>
      </c>
      <c r="AN862" s="152" t="str">
        <f t="shared" si="109"/>
        <v/>
      </c>
      <c r="AO862" s="152">
        <f t="shared" si="110"/>
        <v>0</v>
      </c>
      <c r="AP862" s="152" t="str">
        <f t="shared" si="111"/>
        <v/>
      </c>
      <c r="AQ862" s="152" t="str">
        <f t="shared" si="112"/>
        <v/>
      </c>
      <c r="AR862" s="152"/>
      <c r="AS862" s="152"/>
      <c r="AT862" s="152"/>
      <c r="AU862" s="152"/>
      <c r="AV862" s="152"/>
      <c r="AW862" s="152"/>
      <c r="AX862" s="152"/>
      <c r="AY862" s="152"/>
      <c r="AZ862" s="152"/>
      <c r="BA862" s="152"/>
      <c r="BB862" s="164"/>
      <c r="BC862" s="164"/>
      <c r="BD862" s="164"/>
      <c r="BE862" s="164"/>
      <c r="BF862" s="164"/>
      <c r="BG862" s="164"/>
      <c r="BH862" s="164"/>
      <c r="BI862" s="152"/>
      <c r="BJ862" s="146">
        <v>82</v>
      </c>
      <c r="BK862" s="146">
        <f t="shared" si="116"/>
        <v>0.51840000000000042</v>
      </c>
      <c r="BL862" s="146">
        <f t="shared" si="117"/>
        <v>0.99937627990587896</v>
      </c>
      <c r="BM862" s="146">
        <f t="shared" si="118"/>
        <v>2.5768289178218495E-5</v>
      </c>
      <c r="BN862" s="152" t="str">
        <f t="shared" si="119"/>
        <v/>
      </c>
      <c r="BO862" s="152" t="str">
        <f t="shared" si="115"/>
        <v/>
      </c>
    </row>
    <row r="863" spans="3:67" ht="20.100000000000001" customHeight="1" x14ac:dyDescent="0.25">
      <c r="C863" s="12"/>
      <c r="E863" s="130"/>
      <c r="F863" s="130"/>
      <c r="R863" s="12"/>
      <c r="T863" s="130"/>
      <c r="U863" s="130"/>
      <c r="AE863" s="146">
        <v>106</v>
      </c>
      <c r="AF863" s="146">
        <f t="shared" si="106"/>
        <v>-3.5760000000000001</v>
      </c>
      <c r="AJ863" s="146">
        <f t="shared" si="107"/>
        <v>6.6692928763750227E-4</v>
      </c>
      <c r="AK863" s="146">
        <f t="shared" si="108"/>
        <v>1.7444582499214154E-4</v>
      </c>
      <c r="AL863" s="146">
        <f t="shared" si="113"/>
        <v>6.6692928763750227E-4</v>
      </c>
      <c r="AM863" s="146" t="str">
        <f t="shared" si="114"/>
        <v/>
      </c>
      <c r="AN863" s="146" t="str">
        <f t="shared" si="109"/>
        <v/>
      </c>
      <c r="AO863" s="146">
        <f t="shared" si="110"/>
        <v>0</v>
      </c>
      <c r="AP863" s="146" t="str">
        <f t="shared" si="111"/>
        <v/>
      </c>
      <c r="AQ863" s="146" t="str">
        <f t="shared" si="112"/>
        <v/>
      </c>
      <c r="AY863" s="155"/>
      <c r="AZ863" s="150"/>
      <c r="BA863" s="155"/>
      <c r="BB863" s="162"/>
      <c r="BC863" s="162"/>
      <c r="BD863" s="162"/>
      <c r="BE863" s="162"/>
      <c r="BF863" s="156"/>
      <c r="BG863" s="156"/>
      <c r="BH863" s="156"/>
      <c r="BJ863" s="146">
        <v>83</v>
      </c>
      <c r="BK863" s="146">
        <f t="shared" si="116"/>
        <v>0.52480000000000038</v>
      </c>
      <c r="BL863" s="146">
        <f t="shared" si="117"/>
        <v>0.99935051161670074</v>
      </c>
      <c r="BM863" s="146">
        <f t="shared" si="118"/>
        <v>2.648112855774265E-5</v>
      </c>
      <c r="BN863" s="146" t="str">
        <f t="shared" si="119"/>
        <v/>
      </c>
      <c r="BO863" s="146" t="str">
        <f t="shared" si="115"/>
        <v/>
      </c>
    </row>
    <row r="864" spans="3:67" ht="20.100000000000001" customHeight="1" x14ac:dyDescent="0.25">
      <c r="C864" s="12"/>
      <c r="E864" s="130"/>
      <c r="F864" s="130"/>
      <c r="R864" s="12"/>
      <c r="T864" s="130"/>
      <c r="U864" s="130"/>
      <c r="AE864" s="146">
        <v>107</v>
      </c>
      <c r="AF864" s="146">
        <f t="shared" si="106"/>
        <v>-3.5720000000000001</v>
      </c>
      <c r="AJ864" s="146">
        <f t="shared" si="107"/>
        <v>6.7653218670680473E-4</v>
      </c>
      <c r="AK864" s="146">
        <f t="shared" si="108"/>
        <v>1.7713270576246462E-4</v>
      </c>
      <c r="AL864" s="146">
        <f t="shared" si="113"/>
        <v>6.7653218670680473E-4</v>
      </c>
      <c r="AM864" s="146" t="str">
        <f t="shared" si="114"/>
        <v/>
      </c>
      <c r="AN864" s="146" t="str">
        <f t="shared" si="109"/>
        <v/>
      </c>
      <c r="AO864" s="146">
        <f t="shared" si="110"/>
        <v>0</v>
      </c>
      <c r="AP864" s="146" t="str">
        <f t="shared" si="111"/>
        <v/>
      </c>
      <c r="AQ864" s="146" t="str">
        <f t="shared" si="112"/>
        <v/>
      </c>
      <c r="AY864" s="155"/>
      <c r="AZ864" s="150"/>
      <c r="BA864" s="155"/>
      <c r="BB864" s="162"/>
      <c r="BC864" s="162"/>
      <c r="BD864" s="162"/>
      <c r="BE864" s="162"/>
      <c r="BF864" s="156"/>
      <c r="BG864" s="156"/>
      <c r="BH864" s="156"/>
      <c r="BJ864" s="146">
        <v>84</v>
      </c>
      <c r="BK864" s="146">
        <f t="shared" si="116"/>
        <v>0.53120000000000034</v>
      </c>
      <c r="BL864" s="146">
        <f t="shared" si="117"/>
        <v>0.999324030488143</v>
      </c>
      <c r="BM864" s="146">
        <f t="shared" si="118"/>
        <v>2.7203693266031337E-5</v>
      </c>
      <c r="BN864" s="146" t="str">
        <f t="shared" si="119"/>
        <v/>
      </c>
      <c r="BO864" s="146" t="str">
        <f t="shared" si="115"/>
        <v/>
      </c>
    </row>
    <row r="865" spans="3:67" ht="20.100000000000001" customHeight="1" x14ac:dyDescent="0.25">
      <c r="C865" s="12"/>
      <c r="E865" s="130"/>
      <c r="F865" s="130"/>
      <c r="R865" s="12"/>
      <c r="T865" s="130"/>
      <c r="U865" s="130"/>
      <c r="AE865" s="146">
        <v>108</v>
      </c>
      <c r="AF865" s="146">
        <f t="shared" si="106"/>
        <v>-3.5680000000000001</v>
      </c>
      <c r="AJ865" s="146">
        <f t="shared" si="107"/>
        <v>6.862623745275524E-4</v>
      </c>
      <c r="AK865" s="146">
        <f t="shared" si="108"/>
        <v>1.79858252203444E-4</v>
      </c>
      <c r="AL865" s="146">
        <f t="shared" si="113"/>
        <v>6.862623745275524E-4</v>
      </c>
      <c r="AM865" s="146" t="str">
        <f t="shared" si="114"/>
        <v/>
      </c>
      <c r="AN865" s="146" t="str">
        <f t="shared" si="109"/>
        <v/>
      </c>
      <c r="AO865" s="146">
        <f t="shared" si="110"/>
        <v>0</v>
      </c>
      <c r="AP865" s="146" t="str">
        <f t="shared" si="111"/>
        <v/>
      </c>
      <c r="AQ865" s="146" t="str">
        <f t="shared" si="112"/>
        <v/>
      </c>
      <c r="AY865" s="155"/>
      <c r="AZ865" s="150"/>
      <c r="BA865" s="155"/>
      <c r="BB865" s="162"/>
      <c r="BC865" s="162"/>
      <c r="BD865" s="162"/>
      <c r="BE865" s="162"/>
      <c r="BF865" s="156"/>
      <c r="BG865" s="156"/>
      <c r="BH865" s="156"/>
      <c r="BJ865" s="146">
        <v>85</v>
      </c>
      <c r="BK865" s="146">
        <f t="shared" si="116"/>
        <v>0.5376000000000003</v>
      </c>
      <c r="BL865" s="146">
        <f t="shared" si="117"/>
        <v>0.99929682679487697</v>
      </c>
      <c r="BM865" s="146">
        <f t="shared" si="118"/>
        <v>2.7935955015712111E-5</v>
      </c>
      <c r="BN865" s="146" t="str">
        <f t="shared" si="119"/>
        <v/>
      </c>
      <c r="BO865" s="146" t="str">
        <f t="shared" si="115"/>
        <v/>
      </c>
    </row>
    <row r="866" spans="3:67" ht="20.100000000000001" customHeight="1" x14ac:dyDescent="0.25">
      <c r="C866" s="12"/>
      <c r="E866" s="130"/>
      <c r="F866" s="130"/>
      <c r="R866" s="12"/>
      <c r="T866" s="130"/>
      <c r="U866" s="130"/>
      <c r="AE866" s="146">
        <v>109</v>
      </c>
      <c r="AF866" s="146">
        <f t="shared" si="106"/>
        <v>-3.5640000000000001</v>
      </c>
      <c r="AJ866" s="146">
        <f t="shared" si="107"/>
        <v>6.9612136822076872E-4</v>
      </c>
      <c r="AK866" s="146">
        <f t="shared" si="108"/>
        <v>1.8262297649915564E-4</v>
      </c>
      <c r="AL866" s="146">
        <f t="shared" si="113"/>
        <v>6.9612136822076872E-4</v>
      </c>
      <c r="AM866" s="146" t="str">
        <f t="shared" si="114"/>
        <v/>
      </c>
      <c r="AN866" s="146" t="str">
        <f t="shared" si="109"/>
        <v/>
      </c>
      <c r="AO866" s="146">
        <f t="shared" si="110"/>
        <v>0</v>
      </c>
      <c r="AP866" s="146" t="str">
        <f t="shared" si="111"/>
        <v/>
      </c>
      <c r="AQ866" s="146" t="str">
        <f t="shared" si="112"/>
        <v/>
      </c>
      <c r="AY866" s="155"/>
      <c r="AZ866" s="150"/>
      <c r="BA866" s="155"/>
      <c r="BB866" s="162"/>
      <c r="BC866" s="162"/>
      <c r="BD866" s="162"/>
      <c r="BE866" s="162"/>
      <c r="BF866" s="156"/>
      <c r="BG866" s="156"/>
      <c r="BH866" s="156"/>
      <c r="BJ866" s="146">
        <v>86</v>
      </c>
      <c r="BK866" s="146">
        <f t="shared" si="116"/>
        <v>0.54400000000000026</v>
      </c>
      <c r="BL866" s="146">
        <f t="shared" si="117"/>
        <v>0.99926889083986126</v>
      </c>
      <c r="BM866" s="146">
        <f t="shared" si="118"/>
        <v>2.8677884670091913E-5</v>
      </c>
      <c r="BN866" s="146" t="str">
        <f t="shared" si="119"/>
        <v/>
      </c>
      <c r="BO866" s="146" t="str">
        <f t="shared" si="115"/>
        <v/>
      </c>
    </row>
    <row r="867" spans="3:67" ht="20.100000000000001" customHeight="1" x14ac:dyDescent="0.25">
      <c r="C867" s="12"/>
      <c r="E867" s="130"/>
      <c r="F867" s="130"/>
      <c r="R867" s="12"/>
      <c r="T867" s="130"/>
      <c r="U867" s="130"/>
      <c r="AE867" s="146">
        <v>110</v>
      </c>
      <c r="AF867" s="146">
        <f t="shared" si="106"/>
        <v>-3.56</v>
      </c>
      <c r="AJ867" s="146">
        <f t="shared" si="107"/>
        <v>7.061107004880362E-4</v>
      </c>
      <c r="AK867" s="146">
        <f t="shared" si="108"/>
        <v>1.8542739693327775E-4</v>
      </c>
      <c r="AL867" s="146">
        <f t="shared" si="113"/>
        <v>7.061107004880362E-4</v>
      </c>
      <c r="AM867" s="146" t="str">
        <f t="shared" si="114"/>
        <v/>
      </c>
      <c r="AN867" s="146" t="str">
        <f t="shared" si="109"/>
        <v/>
      </c>
      <c r="AO867" s="146">
        <f t="shared" si="110"/>
        <v>0</v>
      </c>
      <c r="AP867" s="146" t="str">
        <f t="shared" si="111"/>
        <v/>
      </c>
      <c r="AQ867" s="146" t="str">
        <f t="shared" si="112"/>
        <v/>
      </c>
      <c r="AY867" s="155"/>
      <c r="AZ867" s="150"/>
      <c r="BA867" s="155"/>
      <c r="BB867" s="162"/>
      <c r="BC867" s="162"/>
      <c r="BD867" s="162"/>
      <c r="BE867" s="162"/>
      <c r="BF867" s="156"/>
      <c r="BG867" s="156"/>
      <c r="BH867" s="156"/>
      <c r="BJ867" s="146">
        <v>87</v>
      </c>
      <c r="BK867" s="146">
        <f t="shared" si="116"/>
        <v>0.55040000000000022</v>
      </c>
      <c r="BL867" s="146">
        <f t="shared" si="117"/>
        <v>0.99924021295519116</v>
      </c>
      <c r="BM867" s="146">
        <f t="shared" si="118"/>
        <v>2.9429452262252909E-5</v>
      </c>
      <c r="BN867" s="146" t="str">
        <f t="shared" si="119"/>
        <v/>
      </c>
      <c r="BO867" s="146" t="str">
        <f t="shared" si="115"/>
        <v/>
      </c>
    </row>
    <row r="868" spans="3:67" ht="20.100000000000001" customHeight="1" x14ac:dyDescent="0.25">
      <c r="C868" s="12"/>
      <c r="E868" s="130"/>
      <c r="F868" s="130"/>
      <c r="R868" s="12"/>
      <c r="T868" s="130"/>
      <c r="U868" s="130"/>
      <c r="AE868" s="146">
        <v>111</v>
      </c>
      <c r="AF868" s="146">
        <f t="shared" si="106"/>
        <v>-3.556</v>
      </c>
      <c r="AJ868" s="146">
        <f t="shared" si="107"/>
        <v>7.1623191973653271E-4</v>
      </c>
      <c r="AK868" s="146">
        <f t="shared" si="108"/>
        <v>1.8827203795166483E-4</v>
      </c>
      <c r="AL868" s="146">
        <f t="shared" si="113"/>
        <v>7.1623191973653271E-4</v>
      </c>
      <c r="AM868" s="146" t="str">
        <f t="shared" si="114"/>
        <v/>
      </c>
      <c r="AN868" s="146" t="str">
        <f t="shared" si="109"/>
        <v/>
      </c>
      <c r="AO868" s="146">
        <f t="shared" si="110"/>
        <v>0</v>
      </c>
      <c r="AP868" s="146" t="str">
        <f t="shared" si="111"/>
        <v/>
      </c>
      <c r="AQ868" s="146" t="str">
        <f t="shared" si="112"/>
        <v/>
      </c>
      <c r="AY868" s="155"/>
      <c r="AZ868" s="150"/>
      <c r="BA868" s="155"/>
      <c r="BB868" s="162"/>
      <c r="BC868" s="162"/>
      <c r="BD868" s="162"/>
      <c r="BE868" s="162"/>
      <c r="BF868" s="156"/>
      <c r="BG868" s="156"/>
      <c r="BH868" s="156"/>
      <c r="BJ868" s="146">
        <v>88</v>
      </c>
      <c r="BK868" s="146">
        <f t="shared" si="116"/>
        <v>0.55680000000000018</v>
      </c>
      <c r="BL868" s="146">
        <f t="shared" si="117"/>
        <v>0.99921078350292891</v>
      </c>
      <c r="BM868" s="146">
        <f t="shared" si="118"/>
        <v>3.0190627018811256E-5</v>
      </c>
      <c r="BN868" s="146" t="str">
        <f t="shared" si="119"/>
        <v/>
      </c>
      <c r="BO868" s="146" t="str">
        <f t="shared" si="115"/>
        <v/>
      </c>
    </row>
    <row r="869" spans="3:67" ht="20.100000000000001" customHeight="1" x14ac:dyDescent="0.25">
      <c r="C869" s="12"/>
      <c r="E869" s="130"/>
      <c r="F869" s="130"/>
      <c r="R869" s="12"/>
      <c r="T869" s="130"/>
      <c r="U869" s="130"/>
      <c r="AE869" s="146">
        <v>112</v>
      </c>
      <c r="AF869" s="146">
        <f t="shared" si="106"/>
        <v>-3.552</v>
      </c>
      <c r="AJ869" s="146">
        <f t="shared" si="107"/>
        <v>7.2648659020460105E-4</v>
      </c>
      <c r="AK869" s="146">
        <f t="shared" si="108"/>
        <v>1.9115743022542035E-4</v>
      </c>
      <c r="AL869" s="146">
        <f t="shared" si="113"/>
        <v>7.2648659020460105E-4</v>
      </c>
      <c r="AM869" s="146" t="str">
        <f t="shared" si="114"/>
        <v/>
      </c>
      <c r="AN869" s="146" t="str">
        <f t="shared" si="109"/>
        <v/>
      </c>
      <c r="AO869" s="146">
        <f t="shared" si="110"/>
        <v>0</v>
      </c>
      <c r="AP869" s="146" t="str">
        <f t="shared" si="111"/>
        <v/>
      </c>
      <c r="AQ869" s="146" t="str">
        <f t="shared" si="112"/>
        <v/>
      </c>
      <c r="AY869" s="155"/>
      <c r="AZ869" s="150"/>
      <c r="BA869" s="155"/>
      <c r="BB869" s="162"/>
      <c r="BC869" s="162"/>
      <c r="BD869" s="162"/>
      <c r="BE869" s="162"/>
      <c r="BF869" s="156"/>
      <c r="BG869" s="156"/>
      <c r="BH869" s="156"/>
      <c r="BJ869" s="146">
        <v>89</v>
      </c>
      <c r="BK869" s="146">
        <f t="shared" si="116"/>
        <v>0.56320000000000014</v>
      </c>
      <c r="BL869" s="146">
        <f t="shared" si="117"/>
        <v>0.9991805928759101</v>
      </c>
      <c r="BM869" s="146">
        <f t="shared" si="118"/>
        <v>3.0961377379012944E-5</v>
      </c>
      <c r="BN869" s="146" t="str">
        <f t="shared" si="119"/>
        <v/>
      </c>
      <c r="BO869" s="146" t="str">
        <f t="shared" si="115"/>
        <v/>
      </c>
    </row>
    <row r="870" spans="3:67" ht="20.100000000000001" customHeight="1" x14ac:dyDescent="0.25">
      <c r="C870" s="12"/>
      <c r="E870" s="130"/>
      <c r="F870" s="130"/>
      <c r="R870" s="12"/>
      <c r="T870" s="130"/>
      <c r="U870" s="130"/>
      <c r="AE870" s="146">
        <v>113</v>
      </c>
      <c r="AF870" s="146">
        <f t="shared" si="106"/>
        <v>-3.548</v>
      </c>
      <c r="AJ870" s="146">
        <f t="shared" si="107"/>
        <v>7.3687629208784005E-4</v>
      </c>
      <c r="AK870" s="146">
        <f t="shared" si="108"/>
        <v>1.9408411071447355E-4</v>
      </c>
      <c r="AL870" s="146">
        <f t="shared" si="113"/>
        <v>7.3687629208784005E-4</v>
      </c>
      <c r="AM870" s="146" t="str">
        <f t="shared" si="114"/>
        <v/>
      </c>
      <c r="AN870" s="146" t="str">
        <f t="shared" si="109"/>
        <v/>
      </c>
      <c r="AO870" s="146">
        <f t="shared" si="110"/>
        <v>0</v>
      </c>
      <c r="AP870" s="146" t="str">
        <f t="shared" si="111"/>
        <v/>
      </c>
      <c r="AQ870" s="146" t="str">
        <f t="shared" si="112"/>
        <v/>
      </c>
      <c r="AY870" s="155"/>
      <c r="AZ870" s="150"/>
      <c r="BA870" s="155"/>
      <c r="BB870" s="162"/>
      <c r="BC870" s="162"/>
      <c r="BD870" s="162"/>
      <c r="BE870" s="162"/>
      <c r="BF870" s="156"/>
      <c r="BG870" s="156"/>
      <c r="BH870" s="156"/>
      <c r="BJ870" s="146">
        <v>90</v>
      </c>
      <c r="BK870" s="146">
        <f t="shared" si="116"/>
        <v>0.56960000000000011</v>
      </c>
      <c r="BL870" s="146">
        <f t="shared" si="117"/>
        <v>0.99914963149853109</v>
      </c>
      <c r="BM870" s="146">
        <f t="shared" si="118"/>
        <v>3.1741671016827233E-5</v>
      </c>
      <c r="BN870" s="146" t="str">
        <f t="shared" si="119"/>
        <v/>
      </c>
      <c r="BO870" s="146" t="str">
        <f t="shared" si="115"/>
        <v/>
      </c>
    </row>
    <row r="871" spans="3:67" ht="20.100000000000001" customHeight="1" x14ac:dyDescent="0.25">
      <c r="C871" s="12"/>
      <c r="E871" s="130"/>
      <c r="F871" s="130"/>
      <c r="R871" s="12"/>
      <c r="T871" s="130"/>
      <c r="U871" s="130"/>
      <c r="AE871" s="146">
        <v>114</v>
      </c>
      <c r="AF871" s="146">
        <f t="shared" si="106"/>
        <v>-3.544</v>
      </c>
      <c r="AJ871" s="146">
        <f t="shared" si="107"/>
        <v>7.4740262166571997E-4</v>
      </c>
      <c r="AK871" s="146">
        <f t="shared" si="108"/>
        <v>1.9705262273166189E-4</v>
      </c>
      <c r="AL871" s="146">
        <f t="shared" si="113"/>
        <v>7.4740262166571997E-4</v>
      </c>
      <c r="AM871" s="146" t="str">
        <f t="shared" si="114"/>
        <v/>
      </c>
      <c r="AN871" s="146" t="str">
        <f t="shared" si="109"/>
        <v/>
      </c>
      <c r="AO871" s="146">
        <f t="shared" si="110"/>
        <v>0</v>
      </c>
      <c r="AP871" s="146" t="str">
        <f t="shared" si="111"/>
        <v/>
      </c>
      <c r="AQ871" s="146" t="str">
        <f t="shared" si="112"/>
        <v/>
      </c>
      <c r="AY871" s="155"/>
      <c r="AZ871" s="150"/>
      <c r="BA871" s="155"/>
      <c r="BB871" s="162"/>
      <c r="BC871" s="162"/>
      <c r="BD871" s="162"/>
      <c r="BE871" s="162"/>
      <c r="BF871" s="156"/>
      <c r="BG871" s="156"/>
      <c r="BH871" s="156"/>
      <c r="BJ871" s="146">
        <v>91</v>
      </c>
      <c r="BK871" s="146">
        <f t="shared" si="116"/>
        <v>0.57600000000000007</v>
      </c>
      <c r="BL871" s="146">
        <f t="shared" si="117"/>
        <v>0.99911788982751426</v>
      </c>
      <c r="BM871" s="146">
        <f t="shared" si="118"/>
        <v>3.2531474860375553E-5</v>
      </c>
      <c r="BN871" s="146" t="str">
        <f t="shared" si="119"/>
        <v/>
      </c>
      <c r="BO871" s="146" t="str">
        <f t="shared" si="115"/>
        <v/>
      </c>
    </row>
    <row r="872" spans="3:67" ht="20.100000000000001" customHeight="1" x14ac:dyDescent="0.25">
      <c r="C872" s="12"/>
      <c r="E872" s="130"/>
      <c r="F872" s="130"/>
      <c r="R872" s="12"/>
      <c r="T872" s="130"/>
      <c r="U872" s="130"/>
      <c r="AE872" s="146">
        <v>115</v>
      </c>
      <c r="AF872" s="146">
        <f t="shared" si="106"/>
        <v>-3.54</v>
      </c>
      <c r="AJ872" s="146">
        <f t="shared" si="107"/>
        <v>7.580671914287103E-4</v>
      </c>
      <c r="AK872" s="146">
        <f t="shared" si="108"/>
        <v>2.0006351600732001E-4</v>
      </c>
      <c r="AL872" s="146">
        <f t="shared" si="113"/>
        <v>7.580671914287103E-4</v>
      </c>
      <c r="AM872" s="146" t="str">
        <f t="shared" si="114"/>
        <v/>
      </c>
      <c r="AN872" s="146" t="str">
        <f t="shared" si="109"/>
        <v/>
      </c>
      <c r="AO872" s="146">
        <f t="shared" si="110"/>
        <v>0</v>
      </c>
      <c r="AP872" s="146" t="str">
        <f t="shared" si="111"/>
        <v/>
      </c>
      <c r="AQ872" s="146" t="str">
        <f t="shared" si="112"/>
        <v/>
      </c>
      <c r="AY872" s="155"/>
      <c r="AZ872" s="150"/>
      <c r="BA872" s="155"/>
      <c r="BB872" s="162"/>
      <c r="BC872" s="162"/>
      <c r="BD872" s="162"/>
      <c r="BE872" s="162"/>
      <c r="BF872" s="156"/>
      <c r="BG872" s="156"/>
      <c r="BH872" s="156"/>
      <c r="BJ872" s="146">
        <v>92</v>
      </c>
      <c r="BK872" s="146">
        <f t="shared" si="116"/>
        <v>0.58240000000000003</v>
      </c>
      <c r="BL872" s="146">
        <f t="shared" si="117"/>
        <v>0.99908535835265389</v>
      </c>
      <c r="BM872" s="146">
        <f t="shared" si="118"/>
        <v>3.3330755111027344E-5</v>
      </c>
      <c r="BN872" s="146" t="str">
        <f t="shared" si="119"/>
        <v/>
      </c>
      <c r="BO872" s="146" t="str">
        <f t="shared" si="115"/>
        <v/>
      </c>
    </row>
    <row r="873" spans="3:67" ht="20.100000000000001" customHeight="1" x14ac:dyDescent="0.25">
      <c r="C873" s="12"/>
      <c r="E873" s="130"/>
      <c r="F873" s="130"/>
      <c r="R873" s="12"/>
      <c r="T873" s="130"/>
      <c r="U873" s="130"/>
      <c r="AE873" s="146">
        <v>116</v>
      </c>
      <c r="AF873" s="146">
        <f t="shared" si="106"/>
        <v>-3.536</v>
      </c>
      <c r="AJ873" s="146">
        <f t="shared" si="107"/>
        <v>7.6887163020592257E-4</v>
      </c>
      <c r="AK873" s="146">
        <f t="shared" si="108"/>
        <v>2.0311734675437893E-4</v>
      </c>
      <c r="AL873" s="146">
        <f t="shared" si="113"/>
        <v>7.6887163020592257E-4</v>
      </c>
      <c r="AM873" s="146" t="str">
        <f t="shared" si="114"/>
        <v/>
      </c>
      <c r="AN873" s="146" t="str">
        <f t="shared" si="109"/>
        <v/>
      </c>
      <c r="AO873" s="146">
        <f t="shared" si="110"/>
        <v>0</v>
      </c>
      <c r="AP873" s="146" t="str">
        <f t="shared" si="111"/>
        <v/>
      </c>
      <c r="AQ873" s="146" t="str">
        <f t="shared" si="112"/>
        <v/>
      </c>
      <c r="AY873" s="155"/>
      <c r="AZ873" s="150"/>
      <c r="BA873" s="155"/>
      <c r="BB873" s="162"/>
      <c r="BC873" s="162"/>
      <c r="BD873" s="162"/>
      <c r="BE873" s="162"/>
      <c r="BF873" s="156"/>
      <c r="BG873" s="156"/>
      <c r="BH873" s="156"/>
      <c r="BJ873" s="146">
        <v>93</v>
      </c>
      <c r="BK873" s="146">
        <f t="shared" si="116"/>
        <v>0.58879999999999999</v>
      </c>
      <c r="BL873" s="146">
        <f t="shared" si="117"/>
        <v>0.99905202759754286</v>
      </c>
      <c r="BM873" s="146">
        <f t="shared" si="118"/>
        <v>3.4139477263162021E-5</v>
      </c>
      <c r="BN873" s="146" t="str">
        <f t="shared" si="119"/>
        <v/>
      </c>
      <c r="BO873" s="146" t="str">
        <f t="shared" si="115"/>
        <v/>
      </c>
    </row>
    <row r="874" spans="3:67" ht="20.100000000000001" customHeight="1" x14ac:dyDescent="0.25">
      <c r="C874" s="12"/>
      <c r="E874" s="130"/>
      <c r="F874" s="130"/>
      <c r="R874" s="12"/>
      <c r="T874" s="130"/>
      <c r="U874" s="130"/>
      <c r="AE874" s="146">
        <v>117</v>
      </c>
      <c r="AF874" s="146">
        <f t="shared" si="106"/>
        <v>-3.532</v>
      </c>
      <c r="AJ874" s="146">
        <f t="shared" si="107"/>
        <v>7.7981758329325466E-4</v>
      </c>
      <c r="AK874" s="146">
        <f t="shared" si="108"/>
        <v>2.0621467773397647E-4</v>
      </c>
      <c r="AL874" s="146">
        <f t="shared" si="113"/>
        <v>7.7981758329325466E-4</v>
      </c>
      <c r="AM874" s="146" t="str">
        <f t="shared" si="114"/>
        <v/>
      </c>
      <c r="AN874" s="146" t="str">
        <f t="shared" si="109"/>
        <v/>
      </c>
      <c r="AO874" s="146">
        <f t="shared" si="110"/>
        <v>0</v>
      </c>
      <c r="AP874" s="146" t="str">
        <f t="shared" si="111"/>
        <v/>
      </c>
      <c r="AQ874" s="146" t="str">
        <f t="shared" si="112"/>
        <v/>
      </c>
      <c r="AY874" s="155"/>
      <c r="AZ874" s="150"/>
      <c r="BA874" s="155"/>
      <c r="BB874" s="162"/>
      <c r="BC874" s="162"/>
      <c r="BD874" s="162"/>
      <c r="BE874" s="162"/>
      <c r="BF874" s="156"/>
      <c r="BG874" s="156"/>
      <c r="BH874" s="156"/>
      <c r="BJ874" s="146">
        <v>94</v>
      </c>
      <c r="BK874" s="146">
        <f t="shared" si="116"/>
        <v>0.59519999999999995</v>
      </c>
      <c r="BL874" s="146">
        <f t="shared" si="117"/>
        <v>0.9990178881202797</v>
      </c>
      <c r="BM874" s="146">
        <f t="shared" si="118"/>
        <v>3.4957606122154594E-5</v>
      </c>
      <c r="BN874" s="146" t="str">
        <f t="shared" si="119"/>
        <v/>
      </c>
      <c r="BO874" s="146" t="str">
        <f t="shared" si="115"/>
        <v/>
      </c>
    </row>
    <row r="875" spans="3:67" ht="20.100000000000001" customHeight="1" x14ac:dyDescent="0.25">
      <c r="C875" s="12"/>
      <c r="E875" s="130"/>
      <c r="F875" s="130"/>
      <c r="R875" s="12"/>
      <c r="T875" s="130"/>
      <c r="U875" s="130"/>
      <c r="AE875" s="146">
        <v>118</v>
      </c>
      <c r="AF875" s="146">
        <f t="shared" si="106"/>
        <v>-3.528</v>
      </c>
      <c r="AJ875" s="146">
        <f t="shared" si="107"/>
        <v>7.9090671258203761E-4</v>
      </c>
      <c r="AK875" s="146">
        <f t="shared" si="108"/>
        <v>2.0935607832158333E-4</v>
      </c>
      <c r="AL875" s="146">
        <f t="shared" si="113"/>
        <v>7.9090671258203761E-4</v>
      </c>
      <c r="AM875" s="146" t="str">
        <f t="shared" si="114"/>
        <v/>
      </c>
      <c r="AN875" s="146" t="str">
        <f t="shared" si="109"/>
        <v/>
      </c>
      <c r="AO875" s="146">
        <f t="shared" si="110"/>
        <v>0</v>
      </c>
      <c r="AP875" s="146" t="str">
        <f t="shared" si="111"/>
        <v/>
      </c>
      <c r="AQ875" s="146" t="str">
        <f t="shared" si="112"/>
        <v/>
      </c>
      <c r="AY875" s="155"/>
      <c r="AZ875" s="150"/>
      <c r="BA875" s="155"/>
      <c r="BB875" s="162"/>
      <c r="BC875" s="162"/>
      <c r="BD875" s="162"/>
      <c r="BE875" s="162"/>
      <c r="BF875" s="156"/>
      <c r="BG875" s="156"/>
      <c r="BH875" s="156"/>
      <c r="BJ875" s="146">
        <v>95</v>
      </c>
      <c r="BK875" s="146">
        <f t="shared" si="116"/>
        <v>0.60159999999999991</v>
      </c>
      <c r="BL875" s="146">
        <f t="shared" si="117"/>
        <v>0.99898293051415754</v>
      </c>
      <c r="BM875" s="146">
        <f t="shared" si="118"/>
        <v>3.5785105823471497E-5</v>
      </c>
      <c r="BN875" s="146" t="str">
        <f t="shared" si="119"/>
        <v/>
      </c>
      <c r="BO875" s="146" t="str">
        <f t="shared" si="115"/>
        <v/>
      </c>
    </row>
    <row r="876" spans="3:67" ht="20.100000000000001" customHeight="1" x14ac:dyDescent="0.25">
      <c r="C876" s="12"/>
      <c r="E876" s="130"/>
      <c r="F876" s="130"/>
      <c r="R876" s="12"/>
      <c r="T876" s="130"/>
      <c r="U876" s="130"/>
      <c r="AE876" s="146">
        <v>119</v>
      </c>
      <c r="AF876" s="146">
        <f t="shared" si="106"/>
        <v>-3.524</v>
      </c>
      <c r="AJ876" s="146">
        <f t="shared" si="107"/>
        <v>8.0214069668818296E-4</v>
      </c>
      <c r="AK876" s="146">
        <f t="shared" si="108"/>
        <v>2.1254212457364041E-4</v>
      </c>
      <c r="AL876" s="146">
        <f t="shared" si="113"/>
        <v>8.0214069668818296E-4</v>
      </c>
      <c r="AM876" s="146" t="str">
        <f t="shared" si="114"/>
        <v/>
      </c>
      <c r="AN876" s="146" t="str">
        <f t="shared" si="109"/>
        <v/>
      </c>
      <c r="AO876" s="146">
        <f t="shared" si="110"/>
        <v>0</v>
      </c>
      <c r="AP876" s="146" t="str">
        <f t="shared" si="111"/>
        <v/>
      </c>
      <c r="AQ876" s="146" t="str">
        <f t="shared" si="112"/>
        <v/>
      </c>
      <c r="AY876" s="155"/>
      <c r="AZ876" s="150"/>
      <c r="BA876" s="155"/>
      <c r="BB876" s="162"/>
      <c r="BC876" s="162"/>
      <c r="BD876" s="162"/>
      <c r="BE876" s="162"/>
      <c r="BF876" s="156"/>
      <c r="BG876" s="156"/>
      <c r="BH876" s="156"/>
      <c r="BJ876" s="146">
        <v>96</v>
      </c>
      <c r="BK876" s="146">
        <f t="shared" si="116"/>
        <v>0.60799999999999987</v>
      </c>
      <c r="BL876" s="146">
        <f t="shared" si="117"/>
        <v>0.99894714540833407</v>
      </c>
      <c r="BM876" s="146">
        <f t="shared" si="118"/>
        <v>3.6621939848435758E-5</v>
      </c>
      <c r="BN876" s="146" t="str">
        <f t="shared" si="119"/>
        <v/>
      </c>
      <c r="BO876" s="146" t="str">
        <f t="shared" si="115"/>
        <v/>
      </c>
    </row>
    <row r="877" spans="3:67" ht="20.100000000000001" customHeight="1" x14ac:dyDescent="0.25">
      <c r="C877" s="12"/>
      <c r="E877" s="130"/>
      <c r="F877" s="130"/>
      <c r="R877" s="12"/>
      <c r="T877" s="130"/>
      <c r="U877" s="130"/>
      <c r="AE877" s="146">
        <v>120</v>
      </c>
      <c r="AF877" s="146">
        <f t="shared" si="106"/>
        <v>-3.52</v>
      </c>
      <c r="AJ877" s="146">
        <f t="shared" si="107"/>
        <v>8.1352123108180841E-4</v>
      </c>
      <c r="AK877" s="146">
        <f t="shared" si="108"/>
        <v>2.1577339929471738E-4</v>
      </c>
      <c r="AL877" s="146">
        <f t="shared" si="113"/>
        <v>8.1352123108180841E-4</v>
      </c>
      <c r="AM877" s="146" t="str">
        <f t="shared" si="114"/>
        <v/>
      </c>
      <c r="AN877" s="146" t="str">
        <f t="shared" si="109"/>
        <v/>
      </c>
      <c r="AO877" s="146">
        <f t="shared" si="110"/>
        <v>0</v>
      </c>
      <c r="AP877" s="146" t="str">
        <f t="shared" si="111"/>
        <v/>
      </c>
      <c r="AQ877" s="146" t="str">
        <f t="shared" si="112"/>
        <v/>
      </c>
      <c r="AY877" s="155"/>
      <c r="AZ877" s="150"/>
      <c r="BA877" s="155"/>
      <c r="BB877" s="162"/>
      <c r="BC877" s="162"/>
      <c r="BD877" s="162"/>
      <c r="BE877" s="162"/>
      <c r="BF877" s="156"/>
      <c r="BG877" s="156"/>
      <c r="BH877" s="156"/>
      <c r="BJ877" s="146">
        <v>97</v>
      </c>
      <c r="BK877" s="146">
        <f t="shared" si="116"/>
        <v>0.61439999999999984</v>
      </c>
      <c r="BL877" s="146">
        <f t="shared" si="117"/>
        <v>0.99891052346848563</v>
      </c>
      <c r="BM877" s="146">
        <f t="shared" si="118"/>
        <v>3.7468071044322038E-5</v>
      </c>
      <c r="BN877" s="146" t="str">
        <f t="shared" si="119"/>
        <v/>
      </c>
      <c r="BO877" s="146" t="str">
        <f t="shared" si="115"/>
        <v/>
      </c>
    </row>
    <row r="878" spans="3:67" ht="20.100000000000001" customHeight="1" x14ac:dyDescent="0.25">
      <c r="C878" s="12"/>
      <c r="E878" s="130"/>
      <c r="F878" s="130"/>
      <c r="R878" s="12"/>
      <c r="T878" s="130"/>
      <c r="U878" s="130"/>
      <c r="AE878" s="146">
        <v>121</v>
      </c>
      <c r="AF878" s="146">
        <f t="shared" si="106"/>
        <v>-3.516</v>
      </c>
      <c r="AJ878" s="146">
        <f t="shared" si="107"/>
        <v>8.2505002821736E-4</v>
      </c>
      <c r="AK878" s="146">
        <f t="shared" si="108"/>
        <v>2.1905049210519021E-4</v>
      </c>
      <c r="AL878" s="146">
        <f t="shared" si="113"/>
        <v>8.2505002821736E-4</v>
      </c>
      <c r="AM878" s="146" t="str">
        <f t="shared" si="114"/>
        <v/>
      </c>
      <c r="AN878" s="146" t="str">
        <f t="shared" si="109"/>
        <v/>
      </c>
      <c r="AO878" s="146">
        <f t="shared" si="110"/>
        <v>0</v>
      </c>
      <c r="AP878" s="146" t="str">
        <f t="shared" si="111"/>
        <v/>
      </c>
      <c r="AQ878" s="146" t="str">
        <f t="shared" si="112"/>
        <v/>
      </c>
      <c r="AY878" s="155"/>
      <c r="AZ878" s="150"/>
      <c r="BA878" s="155"/>
      <c r="BB878" s="162"/>
      <c r="BC878" s="162"/>
      <c r="BD878" s="162"/>
      <c r="BE878" s="162"/>
      <c r="BF878" s="156"/>
      <c r="BG878" s="156"/>
      <c r="BH878" s="156"/>
      <c r="BJ878" s="146">
        <v>98</v>
      </c>
      <c r="BK878" s="146">
        <f t="shared" si="116"/>
        <v>0.6207999999999998</v>
      </c>
      <c r="BL878" s="146">
        <f t="shared" si="117"/>
        <v>0.99887305539744131</v>
      </c>
      <c r="BM878" s="146">
        <f t="shared" si="118"/>
        <v>3.8323461638900547E-5</v>
      </c>
      <c r="BN878" s="146" t="str">
        <f t="shared" si="119"/>
        <v/>
      </c>
      <c r="BO878" s="146" t="str">
        <f t="shared" si="115"/>
        <v/>
      </c>
    </row>
    <row r="879" spans="3:67" ht="20.100000000000001" customHeight="1" x14ac:dyDescent="0.25">
      <c r="C879" s="12"/>
      <c r="E879" s="130"/>
      <c r="F879" s="130"/>
      <c r="R879" s="12"/>
      <c r="T879" s="130"/>
      <c r="U879" s="130"/>
      <c r="AE879" s="146">
        <v>122</v>
      </c>
      <c r="AF879" s="146">
        <f t="shared" si="106"/>
        <v>-3.512</v>
      </c>
      <c r="AJ879" s="146">
        <f t="shared" si="107"/>
        <v>8.3672881766420752E-4</v>
      </c>
      <c r="AK879" s="146">
        <f t="shared" si="108"/>
        <v>2.2237399950943791E-4</v>
      </c>
      <c r="AL879" s="146">
        <f t="shared" si="113"/>
        <v>8.3672881766420752E-4</v>
      </c>
      <c r="AM879" s="146" t="str">
        <f t="shared" si="114"/>
        <v/>
      </c>
      <c r="AN879" s="146" t="str">
        <f t="shared" si="109"/>
        <v/>
      </c>
      <c r="AO879" s="146">
        <f t="shared" si="110"/>
        <v>0</v>
      </c>
      <c r="AP879" s="146" t="str">
        <f t="shared" si="111"/>
        <v/>
      </c>
      <c r="AQ879" s="146" t="str">
        <f t="shared" si="112"/>
        <v/>
      </c>
      <c r="AY879" s="155"/>
      <c r="AZ879" s="150"/>
      <c r="BA879" s="155"/>
      <c r="BB879" s="162"/>
      <c r="BC879" s="162"/>
      <c r="BD879" s="162"/>
      <c r="BE879" s="162"/>
      <c r="BF879" s="156"/>
      <c r="BG879" s="156"/>
      <c r="BH879" s="156"/>
      <c r="BJ879" s="146">
        <v>99</v>
      </c>
      <c r="BK879" s="146">
        <f t="shared" si="116"/>
        <v>0.62719999999999976</v>
      </c>
      <c r="BL879" s="146">
        <f t="shared" si="117"/>
        <v>0.99883473193580241</v>
      </c>
      <c r="BM879" s="146">
        <f t="shared" si="118"/>
        <v>3.9188073257867551E-5</v>
      </c>
      <c r="BN879" s="146" t="str">
        <f t="shared" si="119"/>
        <v/>
      </c>
      <c r="BO879" s="146" t="str">
        <f t="shared" si="115"/>
        <v/>
      </c>
    </row>
    <row r="880" spans="3:67" ht="20.100000000000001" customHeight="1" x14ac:dyDescent="0.25">
      <c r="C880" s="12"/>
      <c r="E880" s="130"/>
      <c r="F880" s="130"/>
      <c r="R880" s="12"/>
      <c r="T880" s="130"/>
      <c r="U880" s="130"/>
      <c r="AE880" s="146">
        <v>123</v>
      </c>
      <c r="AF880" s="146">
        <f t="shared" si="106"/>
        <v>-3.508</v>
      </c>
      <c r="AJ880" s="146">
        <f t="shared" si="107"/>
        <v>8.4855934623771106E-4</v>
      </c>
      <c r="AK880" s="146">
        <f t="shared" si="108"/>
        <v>2.257445249645668E-4</v>
      </c>
      <c r="AL880" s="146">
        <f t="shared" si="113"/>
        <v>8.4855934623771106E-4</v>
      </c>
      <c r="AM880" s="146" t="str">
        <f t="shared" si="114"/>
        <v/>
      </c>
      <c r="AN880" s="146" t="str">
        <f t="shared" si="109"/>
        <v/>
      </c>
      <c r="AO880" s="146">
        <f t="shared" si="110"/>
        <v>0</v>
      </c>
      <c r="AP880" s="146" t="str">
        <f t="shared" si="111"/>
        <v/>
      </c>
      <c r="AQ880" s="146" t="str">
        <f t="shared" si="112"/>
        <v/>
      </c>
      <c r="AY880" s="155"/>
      <c r="AZ880" s="150"/>
      <c r="BA880" s="155"/>
      <c r="BB880" s="162"/>
      <c r="BC880" s="162"/>
      <c r="BD880" s="162"/>
      <c r="BE880" s="162"/>
      <c r="BF880" s="156"/>
      <c r="BG880" s="156"/>
      <c r="BH880" s="156"/>
      <c r="BJ880" s="146">
        <v>100</v>
      </c>
      <c r="BK880" s="146">
        <f t="shared" si="116"/>
        <v>0.63359999999999972</v>
      </c>
      <c r="BL880" s="146">
        <f t="shared" si="117"/>
        <v>0.99879554386254454</v>
      </c>
      <c r="BM880" s="146">
        <f t="shared" si="118"/>
        <v>4.0061866941720758E-5</v>
      </c>
      <c r="BN880" s="146" t="str">
        <f t="shared" si="119"/>
        <v/>
      </c>
      <c r="BO880" s="146" t="str">
        <f t="shared" si="115"/>
        <v/>
      </c>
    </row>
    <row r="881" spans="3:67" ht="20.100000000000001" customHeight="1" x14ac:dyDescent="0.25">
      <c r="C881" s="12"/>
      <c r="E881" s="130"/>
      <c r="F881" s="130"/>
      <c r="R881" s="12"/>
      <c r="T881" s="130"/>
      <c r="U881" s="130"/>
      <c r="AE881" s="146">
        <v>124</v>
      </c>
      <c r="AF881" s="146">
        <f t="shared" si="106"/>
        <v>-3.504</v>
      </c>
      <c r="AJ881" s="146">
        <f t="shared" si="107"/>
        <v>8.605433781307579E-4</v>
      </c>
      <c r="AK881" s="146">
        <f t="shared" si="108"/>
        <v>2.2916267894965438E-4</v>
      </c>
      <c r="AL881" s="146">
        <f t="shared" si="113"/>
        <v>8.605433781307579E-4</v>
      </c>
      <c r="AM881" s="146" t="str">
        <f t="shared" si="114"/>
        <v/>
      </c>
      <c r="AN881" s="146" t="str">
        <f t="shared" si="109"/>
        <v/>
      </c>
      <c r="AO881" s="146">
        <f t="shared" si="110"/>
        <v>0</v>
      </c>
      <c r="AP881" s="146" t="str">
        <f t="shared" si="111"/>
        <v/>
      </c>
      <c r="AQ881" s="146" t="str">
        <f t="shared" si="112"/>
        <v/>
      </c>
      <c r="AY881" s="155"/>
      <c r="AZ881" s="150"/>
      <c r="BA881" s="155"/>
      <c r="BB881" s="162"/>
      <c r="BC881" s="162"/>
      <c r="BD881" s="162"/>
      <c r="BE881" s="162"/>
      <c r="BF881" s="156"/>
      <c r="BG881" s="156"/>
      <c r="BH881" s="156"/>
      <c r="BJ881" s="146">
        <v>101</v>
      </c>
      <c r="BK881" s="146">
        <f t="shared" si="116"/>
        <v>0.63999999999999968</v>
      </c>
      <c r="BL881" s="146">
        <f t="shared" si="117"/>
        <v>0.99875548199560282</v>
      </c>
      <c r="BM881" s="146">
        <f t="shared" si="118"/>
        <v>4.0944803159637111E-5</v>
      </c>
      <c r="BN881" s="146" t="str">
        <f t="shared" si="119"/>
        <v/>
      </c>
      <c r="BO881" s="146" t="str">
        <f t="shared" si="115"/>
        <v/>
      </c>
    </row>
    <row r="882" spans="3:67" ht="20.100000000000001" customHeight="1" x14ac:dyDescent="0.25">
      <c r="C882" s="12"/>
      <c r="E882" s="130"/>
      <c r="F882" s="130"/>
      <c r="R882" s="12"/>
      <c r="T882" s="130"/>
      <c r="U882" s="130"/>
      <c r="AE882" s="146">
        <v>125</v>
      </c>
      <c r="AF882" s="146">
        <f t="shared" si="106"/>
        <v>-3.5</v>
      </c>
      <c r="AJ882" s="146">
        <f t="shared" si="107"/>
        <v>8.7268269504576015E-4</v>
      </c>
      <c r="AK882" s="146">
        <f t="shared" si="108"/>
        <v>2.3262907903552504E-4</v>
      </c>
      <c r="AL882" s="146">
        <f t="shared" si="113"/>
        <v>8.7268269504576015E-4</v>
      </c>
      <c r="AM882" s="146" t="str">
        <f t="shared" si="114"/>
        <v/>
      </c>
      <c r="AN882" s="146" t="str">
        <f t="shared" si="109"/>
        <v/>
      </c>
      <c r="AO882" s="146">
        <f t="shared" si="110"/>
        <v>0</v>
      </c>
      <c r="AP882" s="146" t="str">
        <f t="shared" si="111"/>
        <v/>
      </c>
      <c r="AQ882" s="146" t="str">
        <f t="shared" si="112"/>
        <v/>
      </c>
      <c r="AY882" s="155"/>
      <c r="AZ882" s="150"/>
      <c r="BA882" s="155"/>
      <c r="BB882" s="162"/>
      <c r="BC882" s="162"/>
      <c r="BD882" s="162"/>
      <c r="BE882" s="162"/>
      <c r="BF882" s="156"/>
      <c r="BG882" s="156"/>
      <c r="BH882" s="156"/>
      <c r="BJ882" s="146">
        <v>102</v>
      </c>
      <c r="BK882" s="146">
        <f t="shared" si="116"/>
        <v>0.64639999999999964</v>
      </c>
      <c r="BL882" s="146">
        <f t="shared" si="117"/>
        <v>0.99871453719244319</v>
      </c>
      <c r="BM882" s="146">
        <f t="shared" si="118"/>
        <v>4.1836841827347371E-5</v>
      </c>
      <c r="BN882" s="146" t="str">
        <f t="shared" si="119"/>
        <v/>
      </c>
      <c r="BO882" s="146" t="str">
        <f t="shared" si="115"/>
        <v/>
      </c>
    </row>
    <row r="883" spans="3:67" ht="20.100000000000001" customHeight="1" x14ac:dyDescent="0.25">
      <c r="C883" s="12"/>
      <c r="E883" s="130"/>
      <c r="F883" s="130"/>
      <c r="R883" s="12"/>
      <c r="T883" s="130"/>
      <c r="U883" s="130"/>
      <c r="AE883" s="146">
        <v>126</v>
      </c>
      <c r="AF883" s="146">
        <f t="shared" si="106"/>
        <v>-3.496</v>
      </c>
      <c r="AJ883" s="146">
        <f t="shared" si="107"/>
        <v>8.8497909632710562E-4</v>
      </c>
      <c r="AK883" s="146">
        <f t="shared" si="108"/>
        <v>2.3614434995505203E-4</v>
      </c>
      <c r="AL883" s="146">
        <f t="shared" si="113"/>
        <v>8.8497909632710562E-4</v>
      </c>
      <c r="AM883" s="146" t="str">
        <f t="shared" si="114"/>
        <v/>
      </c>
      <c r="AN883" s="146" t="str">
        <f t="shared" si="109"/>
        <v/>
      </c>
      <c r="AO883" s="146">
        <f t="shared" si="110"/>
        <v>0</v>
      </c>
      <c r="AP883" s="146" t="str">
        <f t="shared" si="111"/>
        <v/>
      </c>
      <c r="AQ883" s="146" t="str">
        <f t="shared" si="112"/>
        <v/>
      </c>
      <c r="AY883" s="155"/>
      <c r="AZ883" s="150"/>
      <c r="BA883" s="155"/>
      <c r="BB883" s="162"/>
      <c r="BC883" s="162"/>
      <c r="BD883" s="162"/>
      <c r="BE883" s="162"/>
      <c r="BF883" s="156"/>
      <c r="BG883" s="156"/>
      <c r="BH883" s="156"/>
      <c r="BJ883" s="146">
        <v>103</v>
      </c>
      <c r="BK883" s="146">
        <f t="shared" si="116"/>
        <v>0.6527999999999996</v>
      </c>
      <c r="BL883" s="146">
        <f t="shared" si="117"/>
        <v>0.99867270035061584</v>
      </c>
      <c r="BM883" s="146">
        <f t="shared" si="118"/>
        <v>4.2737942319903688E-5</v>
      </c>
      <c r="BN883" s="146" t="str">
        <f t="shared" si="119"/>
        <v/>
      </c>
      <c r="BO883" s="146" t="str">
        <f t="shared" si="115"/>
        <v/>
      </c>
    </row>
    <row r="884" spans="3:67" ht="20.100000000000001" customHeight="1" x14ac:dyDescent="0.25">
      <c r="C884" s="12"/>
      <c r="E884" s="130"/>
      <c r="F884" s="130"/>
      <c r="R884" s="12"/>
      <c r="T884" s="130"/>
      <c r="U884" s="130"/>
      <c r="AE884" s="146">
        <v>127</v>
      </c>
      <c r="AF884" s="146">
        <f t="shared" si="106"/>
        <v>-3.492</v>
      </c>
      <c r="AJ884" s="146">
        <f t="shared" si="107"/>
        <v>8.9743439909405621E-4</v>
      </c>
      <c r="AK884" s="146">
        <f t="shared" si="108"/>
        <v>2.3970912367399304E-4</v>
      </c>
      <c r="AL884" s="146">
        <f t="shared" si="113"/>
        <v>8.9743439909405621E-4</v>
      </c>
      <c r="AM884" s="146" t="str">
        <f t="shared" si="114"/>
        <v/>
      </c>
      <c r="AN884" s="146" t="str">
        <f t="shared" si="109"/>
        <v/>
      </c>
      <c r="AO884" s="146">
        <f t="shared" si="110"/>
        <v>0</v>
      </c>
      <c r="AP884" s="146" t="str">
        <f t="shared" si="111"/>
        <v/>
      </c>
      <c r="AQ884" s="146" t="str">
        <f t="shared" si="112"/>
        <v/>
      </c>
      <c r="AY884" s="155"/>
      <c r="AZ884" s="150"/>
      <c r="BA884" s="155"/>
      <c r="BB884" s="162"/>
      <c r="BC884" s="162"/>
      <c r="BD884" s="162"/>
      <c r="BE884" s="162"/>
      <c r="BF884" s="156"/>
      <c r="BG884" s="156"/>
      <c r="BH884" s="156"/>
      <c r="BJ884" s="146">
        <v>104</v>
      </c>
      <c r="BK884" s="146">
        <f t="shared" si="116"/>
        <v>0.65919999999999956</v>
      </c>
      <c r="BL884" s="146">
        <f t="shared" si="117"/>
        <v>0.99862996240829593</v>
      </c>
      <c r="BM884" s="146">
        <f t="shared" si="118"/>
        <v>4.36480634881109E-5</v>
      </c>
      <c r="BN884" s="146" t="str">
        <f t="shared" si="119"/>
        <v/>
      </c>
      <c r="BO884" s="146" t="str">
        <f t="shared" si="115"/>
        <v/>
      </c>
    </row>
    <row r="885" spans="3:67" ht="20.100000000000001" customHeight="1" x14ac:dyDescent="0.25">
      <c r="C885" s="12"/>
      <c r="E885" s="130"/>
      <c r="F885" s="130"/>
      <c r="R885" s="12"/>
      <c r="T885" s="130"/>
      <c r="U885" s="130"/>
      <c r="AE885" s="146">
        <v>128</v>
      </c>
      <c r="AF885" s="146">
        <f t="shared" ref="AF885:AF948" si="120">AF$751+(AE885*AF$754)</f>
        <v>-3.488</v>
      </c>
      <c r="AJ885" s="146">
        <f t="shared" ref="AJ885:AJ948" si="121">_xlfn.NORM.DIST(AF885,AF$748,AF$749,0)</f>
        <v>9.1005043837408945E-4</v>
      </c>
      <c r="AK885" s="146">
        <f t="shared" ref="AK885:AK948" si="122">_xlfn.NORM.DIST(AF885,AF$748,AF$749,1)</f>
        <v>2.4332403946235361E-4</v>
      </c>
      <c r="AL885" s="146">
        <f t="shared" si="113"/>
        <v>9.1005043837408945E-4</v>
      </c>
      <c r="AM885" s="146" t="str">
        <f t="shared" si="114"/>
        <v/>
      </c>
      <c r="AN885" s="146" t="str">
        <f t="shared" ref="AN885:AN948" si="123">IF(AJ885=MAX(AJ$757:AJ$2757),AJ885,"")</f>
        <v/>
      </c>
      <c r="AO885" s="146">
        <f t="shared" ref="AO885:AO948" si="124">_xlfn.NORM.DIST(AE885,AM$749,AM$750,0)</f>
        <v>0</v>
      </c>
      <c r="AP885" s="146" t="str">
        <f t="shared" ref="AP885:AP948" si="125">IF(AO885=MAX(AO$757:AO$2757),AJ885,"")</f>
        <v/>
      </c>
      <c r="AQ885" s="146" t="str">
        <f t="shared" ref="AQ885:AQ948" si="126">IF(AP885=MIN(AP$757:AP$2757),AP885,"")</f>
        <v/>
      </c>
      <c r="AY885" s="155"/>
      <c r="AZ885" s="150"/>
      <c r="BA885" s="155"/>
      <c r="BB885" s="162"/>
      <c r="BC885" s="162"/>
      <c r="BD885" s="162"/>
      <c r="BE885" s="162"/>
      <c r="BF885" s="156"/>
      <c r="BG885" s="156"/>
      <c r="BH885" s="156"/>
      <c r="BJ885" s="146">
        <v>105</v>
      </c>
      <c r="BK885" s="146">
        <f t="shared" si="116"/>
        <v>0.66559999999999953</v>
      </c>
      <c r="BL885" s="146">
        <f t="shared" si="117"/>
        <v>0.99858631434480782</v>
      </c>
      <c r="BM885" s="146">
        <f t="shared" si="118"/>
        <v>4.4567163672071253E-5</v>
      </c>
      <c r="BN885" s="146" t="str">
        <f t="shared" si="119"/>
        <v/>
      </c>
      <c r="BO885" s="146" t="str">
        <f t="shared" si="115"/>
        <v/>
      </c>
    </row>
    <row r="886" spans="3:67" ht="20.100000000000001" customHeight="1" x14ac:dyDescent="0.25">
      <c r="C886" s="12"/>
      <c r="E886" s="130"/>
      <c r="F886" s="130"/>
      <c r="R886" s="12"/>
      <c r="T886" s="130"/>
      <c r="U886" s="130"/>
      <c r="AE886" s="146">
        <v>129</v>
      </c>
      <c r="AF886" s="146">
        <f t="shared" si="120"/>
        <v>-3.484</v>
      </c>
      <c r="AJ886" s="146">
        <f t="shared" si="121"/>
        <v>9.2282906723667468E-4</v>
      </c>
      <c r="AK886" s="146">
        <f t="shared" si="122"/>
        <v>2.469897439662884E-4</v>
      </c>
      <c r="AL886" s="146">
        <f t="shared" ref="AL886:AL949" si="127">IF(OR(AK886&lt;$AM$753,AK886&gt;$AM$754),AJ886,"")</f>
        <v>9.2282906723667468E-4</v>
      </c>
      <c r="AM886" s="146" t="str">
        <f t="shared" ref="AM886:AM949" si="128">IF(AND(AK886&gt;$AM$753,AK886&lt;$AM$754),AJ886,"")</f>
        <v/>
      </c>
      <c r="AN886" s="146" t="str">
        <f t="shared" si="123"/>
        <v/>
      </c>
      <c r="AO886" s="146">
        <f t="shared" si="124"/>
        <v>0</v>
      </c>
      <c r="AP886" s="146" t="str">
        <f t="shared" si="125"/>
        <v/>
      </c>
      <c r="AQ886" s="146" t="str">
        <f t="shared" si="126"/>
        <v/>
      </c>
      <c r="AY886" s="155"/>
      <c r="AZ886" s="150"/>
      <c r="BA886" s="155"/>
      <c r="BB886" s="162"/>
      <c r="BC886" s="162"/>
      <c r="BD886" s="162"/>
      <c r="BE886" s="162"/>
      <c r="BF886" s="156"/>
      <c r="BG886" s="156"/>
      <c r="BH886" s="156"/>
      <c r="BJ886" s="146">
        <v>106</v>
      </c>
      <c r="BK886" s="146">
        <f t="shared" si="116"/>
        <v>0.67199999999999949</v>
      </c>
      <c r="BL886" s="146">
        <f t="shared" si="117"/>
        <v>0.99854174718113575</v>
      </c>
      <c r="BM886" s="146">
        <f t="shared" si="118"/>
        <v>4.5495200715950368E-5</v>
      </c>
      <c r="BN886" s="146" t="str">
        <f t="shared" si="119"/>
        <v/>
      </c>
      <c r="BO886" s="146" t="str">
        <f t="shared" si="115"/>
        <v/>
      </c>
    </row>
    <row r="887" spans="3:67" ht="20.100000000000001" customHeight="1" x14ac:dyDescent="0.25">
      <c r="C887" s="12"/>
      <c r="E887" s="130"/>
      <c r="F887" s="130"/>
      <c r="R887" s="12"/>
      <c r="T887" s="130"/>
      <c r="U887" s="130"/>
      <c r="AE887" s="146">
        <v>130</v>
      </c>
      <c r="AF887" s="146">
        <f t="shared" si="120"/>
        <v>-3.48</v>
      </c>
      <c r="AJ887" s="146">
        <f t="shared" si="121"/>
        <v>9.3577215692747977E-4</v>
      </c>
      <c r="AK887" s="146">
        <f t="shared" si="122"/>
        <v>2.5070689128053755E-4</v>
      </c>
      <c r="AL887" s="146">
        <f t="shared" si="127"/>
        <v>9.3577215692747977E-4</v>
      </c>
      <c r="AM887" s="146" t="str">
        <f t="shared" si="128"/>
        <v/>
      </c>
      <c r="AN887" s="146" t="str">
        <f t="shared" si="123"/>
        <v/>
      </c>
      <c r="AO887" s="146">
        <f t="shared" si="124"/>
        <v>0</v>
      </c>
      <c r="AP887" s="146" t="str">
        <f t="shared" si="125"/>
        <v/>
      </c>
      <c r="AQ887" s="146" t="str">
        <f t="shared" si="126"/>
        <v/>
      </c>
      <c r="AY887" s="155"/>
      <c r="AZ887" s="150"/>
      <c r="BA887" s="155"/>
      <c r="BB887" s="162"/>
      <c r="BC887" s="162"/>
      <c r="BD887" s="162"/>
      <c r="BE887" s="162"/>
      <c r="BF887" s="156"/>
      <c r="BG887" s="156"/>
      <c r="BH887" s="156"/>
      <c r="BJ887" s="146">
        <v>107</v>
      </c>
      <c r="BK887" s="146">
        <f t="shared" si="116"/>
        <v>0.67839999999999945</v>
      </c>
      <c r="BL887" s="146">
        <f t="shared" si="117"/>
        <v>0.9984962519804198</v>
      </c>
      <c r="BM887" s="146">
        <f t="shared" si="118"/>
        <v>4.6432131980744806E-5</v>
      </c>
      <c r="BN887" s="146" t="str">
        <f t="shared" si="119"/>
        <v/>
      </c>
      <c r="BO887" s="146" t="str">
        <f t="shared" si="115"/>
        <v/>
      </c>
    </row>
    <row r="888" spans="3:67" ht="20.100000000000001" customHeight="1" x14ac:dyDescent="0.25">
      <c r="C888" s="12"/>
      <c r="E888" s="130"/>
      <c r="F888" s="130"/>
      <c r="R888" s="12"/>
      <c r="T888" s="130"/>
      <c r="U888" s="130"/>
      <c r="AE888" s="146">
        <v>131</v>
      </c>
      <c r="AF888" s="146">
        <f t="shared" si="120"/>
        <v>-3.476</v>
      </c>
      <c r="AJ888" s="146">
        <f t="shared" si="121"/>
        <v>9.4888159700299299E-4</v>
      </c>
      <c r="AK888" s="146">
        <f t="shared" si="122"/>
        <v>2.5447614302140094E-4</v>
      </c>
      <c r="AL888" s="146">
        <f t="shared" si="127"/>
        <v>9.4888159700299299E-4</v>
      </c>
      <c r="AM888" s="146" t="str">
        <f t="shared" si="128"/>
        <v/>
      </c>
      <c r="AN888" s="146" t="str">
        <f t="shared" si="123"/>
        <v/>
      </c>
      <c r="AO888" s="146">
        <f t="shared" si="124"/>
        <v>0</v>
      </c>
      <c r="AP888" s="146" t="str">
        <f t="shared" si="125"/>
        <v/>
      </c>
      <c r="AQ888" s="146" t="str">
        <f t="shared" si="126"/>
        <v/>
      </c>
      <c r="AY888" s="155"/>
      <c r="AZ888" s="150"/>
      <c r="BA888" s="155"/>
      <c r="BB888" s="162"/>
      <c r="BC888" s="162"/>
      <c r="BD888" s="162"/>
      <c r="BE888" s="162"/>
      <c r="BF888" s="156"/>
      <c r="BG888" s="156"/>
      <c r="BH888" s="156"/>
      <c r="BJ888" s="146">
        <v>108</v>
      </c>
      <c r="BK888" s="146">
        <f t="shared" si="116"/>
        <v>0.68479999999999941</v>
      </c>
      <c r="BL888" s="146">
        <f t="shared" si="117"/>
        <v>0.99844981984843906</v>
      </c>
      <c r="BM888" s="146">
        <f t="shared" si="118"/>
        <v>4.737791435882599E-5</v>
      </c>
      <c r="BN888" s="146" t="str">
        <f t="shared" si="119"/>
        <v/>
      </c>
      <c r="BO888" s="146" t="str">
        <f t="shared" si="115"/>
        <v/>
      </c>
    </row>
    <row r="889" spans="3:67" ht="20.100000000000001" customHeight="1" x14ac:dyDescent="0.25">
      <c r="C889" s="12"/>
      <c r="E889" s="130"/>
      <c r="F889" s="130"/>
      <c r="R889" s="12"/>
      <c r="T889" s="130"/>
      <c r="U889" s="130"/>
      <c r="AE889" s="146">
        <v>132</v>
      </c>
      <c r="AF889" s="146">
        <f t="shared" si="120"/>
        <v>-3.472</v>
      </c>
      <c r="AJ889" s="146">
        <f t="shared" si="121"/>
        <v>9.6215929546556432E-4</v>
      </c>
      <c r="AK889" s="146">
        <f t="shared" si="122"/>
        <v>2.582981684002516E-4</v>
      </c>
      <c r="AL889" s="146">
        <f t="shared" si="127"/>
        <v>9.6215929546556432E-4</v>
      </c>
      <c r="AM889" s="146" t="str">
        <f t="shared" si="128"/>
        <v/>
      </c>
      <c r="AN889" s="146" t="str">
        <f t="shared" si="123"/>
        <v/>
      </c>
      <c r="AO889" s="146">
        <f t="shared" si="124"/>
        <v>0</v>
      </c>
      <c r="AP889" s="146" t="str">
        <f t="shared" si="125"/>
        <v/>
      </c>
      <c r="AQ889" s="146" t="str">
        <f t="shared" si="126"/>
        <v/>
      </c>
      <c r="AY889" s="155"/>
      <c r="AZ889" s="150"/>
      <c r="BA889" s="155"/>
      <c r="BB889" s="162"/>
      <c r="BC889" s="162"/>
      <c r="BD889" s="162"/>
      <c r="BE889" s="162"/>
      <c r="BF889" s="156"/>
      <c r="BG889" s="156"/>
      <c r="BH889" s="156"/>
      <c r="BJ889" s="146">
        <v>109</v>
      </c>
      <c r="BK889" s="146">
        <f t="shared" si="116"/>
        <v>0.69119999999999937</v>
      </c>
      <c r="BL889" s="146">
        <f t="shared" si="117"/>
        <v>0.99840244193408023</v>
      </c>
      <c r="BM889" s="146">
        <f t="shared" si="118"/>
        <v>4.8332504287484923E-5</v>
      </c>
      <c r="BN889" s="146" t="str">
        <f t="shared" si="119"/>
        <v/>
      </c>
      <c r="BO889" s="146" t="str">
        <f t="shared" si="115"/>
        <v/>
      </c>
    </row>
    <row r="890" spans="3:67" ht="20.100000000000001" customHeight="1" x14ac:dyDescent="0.25">
      <c r="C890" s="12"/>
      <c r="E890" s="130"/>
      <c r="F890" s="130"/>
      <c r="R890" s="12"/>
      <c r="T890" s="130"/>
      <c r="U890" s="130"/>
      <c r="AE890" s="146">
        <v>133</v>
      </c>
      <c r="AF890" s="146">
        <f t="shared" si="120"/>
        <v>-3.468</v>
      </c>
      <c r="AJ890" s="146">
        <f t="shared" si="121"/>
        <v>9.7560717889885414E-4</v>
      </c>
      <c r="AK890" s="146">
        <f t="shared" si="122"/>
        <v>2.6217364429758819E-4</v>
      </c>
      <c r="AL890" s="146">
        <f t="shared" si="127"/>
        <v>9.7560717889885414E-4</v>
      </c>
      <c r="AM890" s="146" t="str">
        <f t="shared" si="128"/>
        <v/>
      </c>
      <c r="AN890" s="146" t="str">
        <f t="shared" si="123"/>
        <v/>
      </c>
      <c r="AO890" s="146">
        <f t="shared" si="124"/>
        <v>0</v>
      </c>
      <c r="AP890" s="146" t="str">
        <f t="shared" si="125"/>
        <v/>
      </c>
      <c r="AQ890" s="146" t="str">
        <f t="shared" si="126"/>
        <v/>
      </c>
      <c r="AY890" s="155"/>
      <c r="AZ890" s="150"/>
      <c r="BA890" s="155"/>
      <c r="BB890" s="162"/>
      <c r="BC890" s="162"/>
      <c r="BD890" s="162"/>
      <c r="BE890" s="162"/>
      <c r="BF890" s="156"/>
      <c r="BG890" s="156"/>
      <c r="BH890" s="156"/>
      <c r="BJ890" s="146">
        <v>110</v>
      </c>
      <c r="BK890" s="146">
        <f t="shared" si="116"/>
        <v>0.69759999999999933</v>
      </c>
      <c r="BL890" s="146">
        <f t="shared" si="117"/>
        <v>0.99835410942979275</v>
      </c>
      <c r="BM890" s="146">
        <f t="shared" si="118"/>
        <v>4.9295857759590334E-5</v>
      </c>
      <c r="BN890" s="146" t="str">
        <f t="shared" si="119"/>
        <v/>
      </c>
      <c r="BO890" s="146" t="str">
        <f t="shared" si="115"/>
        <v/>
      </c>
    </row>
    <row r="891" spans="3:67" ht="20.100000000000001" customHeight="1" x14ac:dyDescent="0.25">
      <c r="C891" s="12"/>
      <c r="E891" s="130"/>
      <c r="F891" s="130"/>
      <c r="R891" s="12"/>
      <c r="T891" s="130"/>
      <c r="U891" s="130"/>
      <c r="AE891" s="146">
        <v>134</v>
      </c>
      <c r="AF891" s="146">
        <f t="shared" si="120"/>
        <v>-3.464</v>
      </c>
      <c r="AJ891" s="146">
        <f t="shared" si="121"/>
        <v>9.8922719260367592E-4</v>
      </c>
      <c r="AK891" s="146">
        <f t="shared" si="122"/>
        <v>2.6610325533763359E-4</v>
      </c>
      <c r="AL891" s="146">
        <f t="shared" si="127"/>
        <v>9.8922719260367592E-4</v>
      </c>
      <c r="AM891" s="146" t="str">
        <f t="shared" si="128"/>
        <v/>
      </c>
      <c r="AN891" s="146" t="str">
        <f t="shared" si="123"/>
        <v/>
      </c>
      <c r="AO891" s="146">
        <f t="shared" si="124"/>
        <v>0</v>
      </c>
      <c r="AP891" s="146" t="str">
        <f t="shared" si="125"/>
        <v/>
      </c>
      <c r="AQ891" s="146" t="str">
        <f t="shared" si="126"/>
        <v/>
      </c>
      <c r="AY891" s="155"/>
      <c r="AZ891" s="150"/>
      <c r="BA891" s="155"/>
      <c r="BB891" s="162"/>
      <c r="BC891" s="162"/>
      <c r="BD891" s="162"/>
      <c r="BE891" s="162"/>
      <c r="BF891" s="156"/>
      <c r="BG891" s="156"/>
      <c r="BH891" s="156"/>
      <c r="BJ891" s="146">
        <v>111</v>
      </c>
      <c r="BK891" s="146">
        <f t="shared" si="116"/>
        <v>0.70399999999999929</v>
      </c>
      <c r="BL891" s="146">
        <f t="shared" si="117"/>
        <v>0.99830481357203316</v>
      </c>
      <c r="BM891" s="146">
        <f t="shared" si="118"/>
        <v>5.0267930339797928E-5</v>
      </c>
      <c r="BN891" s="146" t="str">
        <f t="shared" si="119"/>
        <v/>
      </c>
      <c r="BO891" s="146" t="str">
        <f t="shared" si="115"/>
        <v/>
      </c>
    </row>
    <row r="892" spans="3:67" ht="20.100000000000001" customHeight="1" x14ac:dyDescent="0.25">
      <c r="C892" s="12"/>
      <c r="E892" s="130"/>
      <c r="F892" s="130"/>
      <c r="R892" s="12"/>
      <c r="T892" s="130"/>
      <c r="U892" s="130"/>
      <c r="AE892" s="146">
        <v>135</v>
      </c>
      <c r="AF892" s="146">
        <f t="shared" si="120"/>
        <v>-3.46</v>
      </c>
      <c r="AJ892" s="146">
        <f t="shared" si="121"/>
        <v>1.0030213007342376E-3</v>
      </c>
      <c r="AK892" s="146">
        <f t="shared" si="122"/>
        <v>2.7008769396347416E-4</v>
      </c>
      <c r="AL892" s="146">
        <f t="shared" si="127"/>
        <v>1.0030213007342376E-3</v>
      </c>
      <c r="AM892" s="146" t="str">
        <f t="shared" si="128"/>
        <v/>
      </c>
      <c r="AN892" s="146" t="str">
        <f t="shared" si="123"/>
        <v/>
      </c>
      <c r="AO892" s="146">
        <f t="shared" si="124"/>
        <v>0</v>
      </c>
      <c r="AP892" s="146" t="str">
        <f t="shared" si="125"/>
        <v/>
      </c>
      <c r="AQ892" s="146" t="str">
        <f t="shared" si="126"/>
        <v/>
      </c>
      <c r="AY892" s="155"/>
      <c r="AZ892" s="150"/>
      <c r="BA892" s="155"/>
      <c r="BB892" s="162"/>
      <c r="BC892" s="162"/>
      <c r="BD892" s="162"/>
      <c r="BE892" s="162"/>
      <c r="BF892" s="156"/>
      <c r="BG892" s="156"/>
      <c r="BH892" s="156"/>
      <c r="BJ892" s="146">
        <v>112</v>
      </c>
      <c r="BK892" s="146">
        <f t="shared" si="116"/>
        <v>0.71039999999999925</v>
      </c>
      <c r="BL892" s="146">
        <f t="shared" si="117"/>
        <v>0.99825454564169336</v>
      </c>
      <c r="BM892" s="146">
        <f t="shared" si="118"/>
        <v>5.1248677173321155E-5</v>
      </c>
      <c r="BN892" s="146" t="str">
        <f t="shared" si="119"/>
        <v/>
      </c>
      <c r="BO892" s="146" t="str">
        <f t="shared" si="115"/>
        <v/>
      </c>
    </row>
    <row r="893" spans="3:67" ht="20.100000000000001" customHeight="1" x14ac:dyDescent="0.25">
      <c r="C893" s="12"/>
      <c r="E893" s="130"/>
      <c r="F893" s="130"/>
      <c r="R893" s="12"/>
      <c r="T893" s="130"/>
      <c r="U893" s="130"/>
      <c r="AE893" s="146">
        <v>136</v>
      </c>
      <c r="AF893" s="146">
        <f t="shared" si="120"/>
        <v>-3.456</v>
      </c>
      <c r="AJ893" s="146">
        <f t="shared" si="121"/>
        <v>1.0169914864347645E-3</v>
      </c>
      <c r="AK893" s="146">
        <f t="shared" si="122"/>
        <v>2.7412766051275011E-4</v>
      </c>
      <c r="AL893" s="146">
        <f t="shared" si="127"/>
        <v>1.0169914864347645E-3</v>
      </c>
      <c r="AM893" s="146" t="str">
        <f t="shared" si="128"/>
        <v/>
      </c>
      <c r="AN893" s="146" t="str">
        <f t="shared" si="123"/>
        <v/>
      </c>
      <c r="AO893" s="146">
        <f t="shared" si="124"/>
        <v>0</v>
      </c>
      <c r="AP893" s="146" t="str">
        <f t="shared" si="125"/>
        <v/>
      </c>
      <c r="AQ893" s="146" t="str">
        <f t="shared" si="126"/>
        <v/>
      </c>
      <c r="AY893" s="155"/>
      <c r="AZ893" s="150"/>
      <c r="BA893" s="155"/>
      <c r="BB893" s="162"/>
      <c r="BC893" s="162"/>
      <c r="BD893" s="162"/>
      <c r="BE893" s="162"/>
      <c r="BF893" s="156"/>
      <c r="BG893" s="156"/>
      <c r="BH893" s="156"/>
      <c r="BJ893" s="146">
        <v>113</v>
      </c>
      <c r="BK893" s="146">
        <f t="shared" si="116"/>
        <v>0.71679999999999922</v>
      </c>
      <c r="BL893" s="146">
        <f t="shared" si="117"/>
        <v>0.99820329696452004</v>
      </c>
      <c r="BM893" s="146">
        <f t="shared" si="118"/>
        <v>5.2238053001030238E-5</v>
      </c>
      <c r="BN893" s="146" t="str">
        <f t="shared" si="119"/>
        <v/>
      </c>
      <c r="BO893" s="146" t="str">
        <f t="shared" si="115"/>
        <v/>
      </c>
    </row>
    <row r="894" spans="3:67" ht="20.100000000000001" customHeight="1" x14ac:dyDescent="0.25">
      <c r="C894" s="12"/>
      <c r="E894" s="130"/>
      <c r="F894" s="130"/>
      <c r="R894" s="12"/>
      <c r="T894" s="130"/>
      <c r="U894" s="130"/>
      <c r="AE894" s="146">
        <v>137</v>
      </c>
      <c r="AF894" s="146">
        <f t="shared" si="120"/>
        <v>-3.452</v>
      </c>
      <c r="AJ894" s="146">
        <f t="shared" si="121"/>
        <v>1.0311397519764927E-3</v>
      </c>
      <c r="AK894" s="146">
        <f t="shared" si="122"/>
        <v>2.7822386329388464E-4</v>
      </c>
      <c r="AL894" s="146">
        <f t="shared" si="127"/>
        <v>1.0311397519764927E-3</v>
      </c>
      <c r="AM894" s="146" t="str">
        <f t="shared" si="128"/>
        <v/>
      </c>
      <c r="AN894" s="146" t="str">
        <f t="shared" si="123"/>
        <v/>
      </c>
      <c r="AO894" s="146">
        <f t="shared" si="124"/>
        <v>0</v>
      </c>
      <c r="AP894" s="146" t="str">
        <f t="shared" si="125"/>
        <v/>
      </c>
      <c r="AQ894" s="146" t="str">
        <f t="shared" si="126"/>
        <v/>
      </c>
      <c r="AY894" s="155"/>
      <c r="AZ894" s="150"/>
      <c r="BA894" s="155"/>
      <c r="BB894" s="162"/>
      <c r="BC894" s="162"/>
      <c r="BD894" s="162"/>
      <c r="BE894" s="162"/>
      <c r="BF894" s="156"/>
      <c r="BG894" s="156"/>
      <c r="BH894" s="156"/>
      <c r="BJ894" s="146">
        <v>114</v>
      </c>
      <c r="BK894" s="146">
        <f t="shared" si="116"/>
        <v>0.72319999999999918</v>
      </c>
      <c r="BL894" s="146">
        <f t="shared" si="117"/>
        <v>0.99815105891151901</v>
      </c>
      <c r="BM894" s="146">
        <f t="shared" si="118"/>
        <v>5.3236012169666225E-5</v>
      </c>
      <c r="BN894" s="146" t="str">
        <f t="shared" si="119"/>
        <v/>
      </c>
      <c r="BO894" s="146" t="str">
        <f t="shared" si="115"/>
        <v/>
      </c>
    </row>
    <row r="895" spans="3:67" ht="20.100000000000001" customHeight="1" x14ac:dyDescent="0.25">
      <c r="C895" s="12"/>
      <c r="E895" s="130"/>
      <c r="F895" s="130"/>
      <c r="R895" s="12"/>
      <c r="T895" s="130"/>
      <c r="U895" s="130"/>
      <c r="AE895" s="146">
        <v>138</v>
      </c>
      <c r="AF895" s="146">
        <f t="shared" si="120"/>
        <v>-3.448</v>
      </c>
      <c r="AJ895" s="146">
        <f t="shared" si="121"/>
        <v>1.0454681188950459E-3</v>
      </c>
      <c r="AK895" s="146">
        <f t="shared" si="122"/>
        <v>2.8237701866286921E-4</v>
      </c>
      <c r="AL895" s="146">
        <f t="shared" si="127"/>
        <v>1.0454681188950459E-3</v>
      </c>
      <c r="AM895" s="146" t="str">
        <f t="shared" si="128"/>
        <v/>
      </c>
      <c r="AN895" s="146" t="str">
        <f t="shared" si="123"/>
        <v/>
      </c>
      <c r="AO895" s="146">
        <f t="shared" si="124"/>
        <v>0</v>
      </c>
      <c r="AP895" s="146" t="str">
        <f t="shared" si="125"/>
        <v/>
      </c>
      <c r="AQ895" s="146" t="str">
        <f t="shared" si="126"/>
        <v/>
      </c>
      <c r="AY895" s="155"/>
      <c r="AZ895" s="150"/>
      <c r="BA895" s="155"/>
      <c r="BB895" s="162"/>
      <c r="BC895" s="162"/>
      <c r="BD895" s="162"/>
      <c r="BE895" s="162"/>
      <c r="BF895" s="156"/>
      <c r="BG895" s="156"/>
      <c r="BH895" s="156"/>
      <c r="BJ895" s="146">
        <v>115</v>
      </c>
      <c r="BK895" s="146">
        <f t="shared" si="116"/>
        <v>0.72959999999999914</v>
      </c>
      <c r="BL895" s="146">
        <f t="shared" si="117"/>
        <v>0.99809782289934934</v>
      </c>
      <c r="BM895" s="146">
        <f t="shared" si="118"/>
        <v>5.4242508643609355E-5</v>
      </c>
      <c r="BN895" s="146" t="str">
        <f t="shared" si="119"/>
        <v/>
      </c>
      <c r="BO895" s="146" t="str">
        <f t="shared" si="115"/>
        <v/>
      </c>
    </row>
    <row r="896" spans="3:67" ht="20.100000000000001" customHeight="1" x14ac:dyDescent="0.25">
      <c r="C896" s="12"/>
      <c r="E896" s="130"/>
      <c r="F896" s="130"/>
      <c r="R896" s="12"/>
      <c r="T896" s="130"/>
      <c r="U896" s="130"/>
      <c r="AE896" s="146">
        <v>139</v>
      </c>
      <c r="AF896" s="146">
        <f t="shared" si="120"/>
        <v>-3.444</v>
      </c>
      <c r="AJ896" s="146">
        <f t="shared" si="121"/>
        <v>1.0599786281281522E-3</v>
      </c>
      <c r="AK896" s="146">
        <f t="shared" si="122"/>
        <v>2.8658785110059629E-4</v>
      </c>
      <c r="AL896" s="146">
        <f t="shared" si="127"/>
        <v>1.0599786281281522E-3</v>
      </c>
      <c r="AM896" s="146" t="str">
        <f t="shared" si="128"/>
        <v/>
      </c>
      <c r="AN896" s="146" t="str">
        <f t="shared" si="123"/>
        <v/>
      </c>
      <c r="AO896" s="146">
        <f t="shared" si="124"/>
        <v>0</v>
      </c>
      <c r="AP896" s="146" t="str">
        <f t="shared" si="125"/>
        <v/>
      </c>
      <c r="AQ896" s="146" t="str">
        <f t="shared" si="126"/>
        <v/>
      </c>
      <c r="AY896" s="155"/>
      <c r="AZ896" s="150"/>
      <c r="BA896" s="155"/>
      <c r="BB896" s="162"/>
      <c r="BC896" s="162"/>
      <c r="BD896" s="162"/>
      <c r="BE896" s="162"/>
      <c r="BF896" s="156"/>
      <c r="BG896" s="156"/>
      <c r="BH896" s="156"/>
      <c r="BJ896" s="146">
        <v>116</v>
      </c>
      <c r="BK896" s="146">
        <f t="shared" si="116"/>
        <v>0.7359999999999991</v>
      </c>
      <c r="BL896" s="146">
        <f t="shared" si="117"/>
        <v>0.99804358039070573</v>
      </c>
      <c r="BM896" s="146">
        <f t="shared" si="118"/>
        <v>5.5257496017313557E-5</v>
      </c>
      <c r="BN896" s="146" t="str">
        <f t="shared" si="119"/>
        <v/>
      </c>
      <c r="BO896" s="146" t="str">
        <f t="shared" si="115"/>
        <v/>
      </c>
    </row>
    <row r="897" spans="3:67" ht="20.100000000000001" customHeight="1" x14ac:dyDescent="0.25">
      <c r="C897" s="12"/>
      <c r="E897" s="130"/>
      <c r="F897" s="130"/>
      <c r="R897" s="12"/>
      <c r="T897" s="130"/>
      <c r="U897" s="130"/>
      <c r="AE897" s="146">
        <v>140</v>
      </c>
      <c r="AF897" s="146">
        <f t="shared" si="120"/>
        <v>-3.44</v>
      </c>
      <c r="AJ897" s="146">
        <f t="shared" si="121"/>
        <v>1.0746733401537356E-3</v>
      </c>
      <c r="AK897" s="146">
        <f t="shared" si="122"/>
        <v>2.908570932907428E-4</v>
      </c>
      <c r="AL897" s="146">
        <f t="shared" si="127"/>
        <v>1.0746733401537356E-3</v>
      </c>
      <c r="AM897" s="146" t="str">
        <f t="shared" si="128"/>
        <v/>
      </c>
      <c r="AN897" s="146" t="str">
        <f t="shared" si="123"/>
        <v/>
      </c>
      <c r="AO897" s="146">
        <f t="shared" si="124"/>
        <v>0</v>
      </c>
      <c r="AP897" s="146" t="str">
        <f t="shared" si="125"/>
        <v/>
      </c>
      <c r="AQ897" s="146" t="str">
        <f t="shared" si="126"/>
        <v/>
      </c>
      <c r="AY897" s="155"/>
      <c r="AZ897" s="150"/>
      <c r="BA897" s="155"/>
      <c r="BB897" s="162"/>
      <c r="BC897" s="162"/>
      <c r="BD897" s="162"/>
      <c r="BE897" s="162"/>
      <c r="BF897" s="156"/>
      <c r="BG897" s="156"/>
      <c r="BH897" s="156"/>
      <c r="BJ897" s="146">
        <v>117</v>
      </c>
      <c r="BK897" s="146">
        <f t="shared" si="116"/>
        <v>0.74239999999999906</v>
      </c>
      <c r="BL897" s="146">
        <f t="shared" si="117"/>
        <v>0.99798832289468842</v>
      </c>
      <c r="BM897" s="146">
        <f t="shared" si="118"/>
        <v>5.628092752518743E-5</v>
      </c>
      <c r="BN897" s="146" t="str">
        <f t="shared" si="119"/>
        <v/>
      </c>
      <c r="BO897" s="146" t="str">
        <f t="shared" si="115"/>
        <v/>
      </c>
    </row>
    <row r="898" spans="3:67" ht="20.100000000000001" customHeight="1" x14ac:dyDescent="0.25">
      <c r="C898" s="12"/>
      <c r="E898" s="130"/>
      <c r="F898" s="130"/>
      <c r="R898" s="12"/>
      <c r="T898" s="130"/>
      <c r="U898" s="130"/>
      <c r="AE898" s="146">
        <v>141</v>
      </c>
      <c r="AF898" s="146">
        <f t="shared" si="120"/>
        <v>-3.4359999999999999</v>
      </c>
      <c r="AJ898" s="146">
        <f t="shared" si="121"/>
        <v>1.089554335128328E-3</v>
      </c>
      <c r="AK898" s="146">
        <f t="shared" si="122"/>
        <v>2.9518548619821033E-4</v>
      </c>
      <c r="AL898" s="146">
        <f t="shared" si="127"/>
        <v>1.089554335128328E-3</v>
      </c>
      <c r="AM898" s="146" t="str">
        <f t="shared" si="128"/>
        <v/>
      </c>
      <c r="AN898" s="146" t="str">
        <f t="shared" si="123"/>
        <v/>
      </c>
      <c r="AO898" s="146">
        <f t="shared" si="124"/>
        <v>0</v>
      </c>
      <c r="AP898" s="146" t="str">
        <f t="shared" si="125"/>
        <v/>
      </c>
      <c r="AQ898" s="146" t="str">
        <f t="shared" si="126"/>
        <v/>
      </c>
      <c r="AY898" s="155"/>
      <c r="AZ898" s="150"/>
      <c r="BA898" s="155"/>
      <c r="BB898" s="162"/>
      <c r="BC898" s="162"/>
      <c r="BD898" s="162"/>
      <c r="BE898" s="162"/>
      <c r="BF898" s="156"/>
      <c r="BG898" s="156"/>
      <c r="BH898" s="156"/>
      <c r="BJ898" s="146">
        <v>118</v>
      </c>
      <c r="BK898" s="146">
        <f t="shared" si="116"/>
        <v>0.74879999999999902</v>
      </c>
      <c r="BL898" s="146">
        <f t="shared" si="117"/>
        <v>0.99793204196716323</v>
      </c>
      <c r="BM898" s="146">
        <f t="shared" si="118"/>
        <v>5.7312756053806702E-5</v>
      </c>
      <c r="BN898" s="146" t="str">
        <f t="shared" si="119"/>
        <v/>
      </c>
      <c r="BO898" s="146" t="str">
        <f t="shared" si="115"/>
        <v/>
      </c>
    </row>
    <row r="899" spans="3:67" ht="20.100000000000001" customHeight="1" x14ac:dyDescent="0.25">
      <c r="C899" s="12"/>
      <c r="E899" s="130"/>
      <c r="F899" s="130"/>
      <c r="R899" s="12"/>
      <c r="T899" s="130"/>
      <c r="U899" s="130"/>
      <c r="AE899" s="146">
        <v>142</v>
      </c>
      <c r="AF899" s="146">
        <f t="shared" si="120"/>
        <v>-3.4319999999999999</v>
      </c>
      <c r="AJ899" s="146">
        <f t="shared" si="121"/>
        <v>1.1046237130258381E-3</v>
      </c>
      <c r="AK899" s="146">
        <f t="shared" si="122"/>
        <v>2.9957377914811324E-4</v>
      </c>
      <c r="AL899" s="146">
        <f t="shared" si="127"/>
        <v>1.1046237130258381E-3</v>
      </c>
      <c r="AM899" s="146" t="str">
        <f t="shared" si="128"/>
        <v/>
      </c>
      <c r="AN899" s="146" t="str">
        <f t="shared" si="123"/>
        <v/>
      </c>
      <c r="AO899" s="146">
        <f t="shared" si="124"/>
        <v>0</v>
      </c>
      <c r="AP899" s="146" t="str">
        <f t="shared" si="125"/>
        <v/>
      </c>
      <c r="AQ899" s="146" t="str">
        <f t="shared" si="126"/>
        <v/>
      </c>
      <c r="AY899" s="155"/>
      <c r="AZ899" s="150"/>
      <c r="BA899" s="155"/>
      <c r="BB899" s="162"/>
      <c r="BC899" s="162"/>
      <c r="BD899" s="162"/>
      <c r="BE899" s="162"/>
      <c r="BF899" s="156"/>
      <c r="BG899" s="156"/>
      <c r="BH899" s="156"/>
      <c r="BJ899" s="146">
        <v>119</v>
      </c>
      <c r="BK899" s="146">
        <f t="shared" si="116"/>
        <v>0.75519999999999898</v>
      </c>
      <c r="BL899" s="146">
        <f t="shared" si="117"/>
        <v>0.99787472921110942</v>
      </c>
      <c r="BM899" s="146">
        <f t="shared" si="118"/>
        <v>5.8352934151351121E-5</v>
      </c>
      <c r="BN899" s="146" t="str">
        <f t="shared" si="119"/>
        <v/>
      </c>
      <c r="BO899" s="146" t="str">
        <f t="shared" si="115"/>
        <v/>
      </c>
    </row>
    <row r="900" spans="3:67" ht="20.100000000000001" customHeight="1" x14ac:dyDescent="0.25">
      <c r="C900" s="12"/>
      <c r="E900" s="130"/>
      <c r="F900" s="130"/>
      <c r="R900" s="12"/>
      <c r="T900" s="130"/>
      <c r="U900" s="130"/>
      <c r="AE900" s="146">
        <v>143</v>
      </c>
      <c r="AF900" s="146">
        <f t="shared" si="120"/>
        <v>-3.4279999999999999</v>
      </c>
      <c r="AJ900" s="146">
        <f t="shared" si="121"/>
        <v>1.1198835937766252E-3</v>
      </c>
      <c r="AK900" s="146">
        <f t="shared" si="122"/>
        <v>3.0402272990532849E-4</v>
      </c>
      <c r="AL900" s="146">
        <f t="shared" si="127"/>
        <v>1.1198835937766252E-3</v>
      </c>
      <c r="AM900" s="146" t="str">
        <f t="shared" si="128"/>
        <v/>
      </c>
      <c r="AN900" s="146" t="str">
        <f t="shared" si="123"/>
        <v/>
      </c>
      <c r="AO900" s="146">
        <f t="shared" si="124"/>
        <v>0</v>
      </c>
      <c r="AP900" s="146" t="str">
        <f t="shared" si="125"/>
        <v/>
      </c>
      <c r="AQ900" s="146" t="str">
        <f t="shared" si="126"/>
        <v/>
      </c>
      <c r="AY900" s="155"/>
      <c r="AZ900" s="150"/>
      <c r="BA900" s="155"/>
      <c r="BB900" s="162"/>
      <c r="BC900" s="162"/>
      <c r="BD900" s="162"/>
      <c r="BE900" s="162"/>
      <c r="BF900" s="156"/>
      <c r="BG900" s="156"/>
      <c r="BH900" s="156"/>
      <c r="BJ900" s="146">
        <v>120</v>
      </c>
      <c r="BK900" s="146">
        <f t="shared" si="116"/>
        <v>0.76159999999999894</v>
      </c>
      <c r="BL900" s="146">
        <f t="shared" si="117"/>
        <v>0.99781637627695807</v>
      </c>
      <c r="BM900" s="146">
        <f t="shared" si="118"/>
        <v>5.9401414039372824E-5</v>
      </c>
      <c r="BN900" s="146" t="str">
        <f t="shared" si="119"/>
        <v/>
      </c>
      <c r="BO900" s="146" t="str">
        <f t="shared" si="115"/>
        <v/>
      </c>
    </row>
    <row r="901" spans="3:67" ht="20.100000000000001" customHeight="1" x14ac:dyDescent="0.25">
      <c r="C901" s="12"/>
      <c r="E901" s="130"/>
      <c r="F901" s="130"/>
      <c r="R901" s="12"/>
      <c r="T901" s="130"/>
      <c r="U901" s="130"/>
      <c r="AE901" s="146">
        <v>144</v>
      </c>
      <c r="AF901" s="146">
        <f t="shared" si="120"/>
        <v>-3.4239999999999999</v>
      </c>
      <c r="AJ901" s="146">
        <f t="shared" si="121"/>
        <v>1.1353361174069121E-3</v>
      </c>
      <c r="AK901" s="146">
        <f t="shared" si="122"/>
        <v>3.0853310475459941E-4</v>
      </c>
      <c r="AL901" s="146">
        <f t="shared" si="127"/>
        <v>1.1353361174069121E-3</v>
      </c>
      <c r="AM901" s="146" t="str">
        <f t="shared" si="128"/>
        <v/>
      </c>
      <c r="AN901" s="146" t="str">
        <f t="shared" si="123"/>
        <v/>
      </c>
      <c r="AO901" s="146">
        <f t="shared" si="124"/>
        <v>0</v>
      </c>
      <c r="AP901" s="146" t="str">
        <f t="shared" si="125"/>
        <v/>
      </c>
      <c r="AQ901" s="146" t="str">
        <f t="shared" si="126"/>
        <v/>
      </c>
      <c r="AY901" s="155"/>
      <c r="AZ901" s="150"/>
      <c r="BA901" s="155"/>
      <c r="BB901" s="162"/>
      <c r="BC901" s="162"/>
      <c r="BD901" s="162"/>
      <c r="BE901" s="162"/>
      <c r="BF901" s="156"/>
      <c r="BG901" s="156"/>
      <c r="BH901" s="156"/>
      <c r="BJ901" s="146">
        <v>121</v>
      </c>
      <c r="BK901" s="146">
        <f t="shared" si="116"/>
        <v>0.76799999999999891</v>
      </c>
      <c r="BL901" s="146">
        <f t="shared" si="117"/>
        <v>0.9977569748629187</v>
      </c>
      <c r="BM901" s="146">
        <f t="shared" si="118"/>
        <v>6.0458147621789138E-5</v>
      </c>
      <c r="BN901" s="146" t="str">
        <f t="shared" si="119"/>
        <v/>
      </c>
      <c r="BO901" s="146" t="str">
        <f t="shared" si="115"/>
        <v/>
      </c>
    </row>
    <row r="902" spans="3:67" ht="20.100000000000001" customHeight="1" x14ac:dyDescent="0.25">
      <c r="C902" s="12"/>
      <c r="E902" s="130"/>
      <c r="F902" s="130"/>
      <c r="R902" s="12"/>
      <c r="T902" s="130"/>
      <c r="U902" s="130"/>
      <c r="AE902" s="146">
        <v>145</v>
      </c>
      <c r="AF902" s="146">
        <f t="shared" si="120"/>
        <v>-3.42</v>
      </c>
      <c r="AJ902" s="146">
        <f t="shared" si="121"/>
        <v>1.1509834441784845E-3</v>
      </c>
      <c r="AK902" s="146">
        <f t="shared" si="122"/>
        <v>3.1310567858119958E-4</v>
      </c>
      <c r="AL902" s="146">
        <f t="shared" si="127"/>
        <v>1.1509834441784845E-3</v>
      </c>
      <c r="AM902" s="146" t="str">
        <f t="shared" si="128"/>
        <v/>
      </c>
      <c r="AN902" s="146" t="str">
        <f t="shared" si="123"/>
        <v/>
      </c>
      <c r="AO902" s="146">
        <f t="shared" si="124"/>
        <v>0</v>
      </c>
      <c r="AP902" s="146" t="str">
        <f t="shared" si="125"/>
        <v/>
      </c>
      <c r="AQ902" s="146" t="str">
        <f t="shared" si="126"/>
        <v/>
      </c>
      <c r="AY902" s="155"/>
      <c r="AZ902" s="150"/>
      <c r="BA902" s="155"/>
      <c r="BB902" s="162"/>
      <c r="BC902" s="162"/>
      <c r="BD902" s="162"/>
      <c r="BE902" s="162"/>
      <c r="BF902" s="156"/>
      <c r="BG902" s="156"/>
      <c r="BH902" s="156"/>
      <c r="BJ902" s="146">
        <v>122</v>
      </c>
      <c r="BK902" s="146">
        <f t="shared" si="116"/>
        <v>0.77439999999999887</v>
      </c>
      <c r="BL902" s="146">
        <f t="shared" si="117"/>
        <v>0.99769651671529691</v>
      </c>
      <c r="BM902" s="146">
        <f t="shared" si="118"/>
        <v>6.1523086496650947E-5</v>
      </c>
      <c r="BN902" s="146" t="str">
        <f t="shared" si="119"/>
        <v/>
      </c>
      <c r="BO902" s="146" t="str">
        <f t="shared" si="115"/>
        <v/>
      </c>
    </row>
    <row r="903" spans="3:67" ht="20.100000000000001" customHeight="1" x14ac:dyDescent="0.25">
      <c r="C903" s="12"/>
      <c r="E903" s="130"/>
      <c r="F903" s="130"/>
      <c r="R903" s="12"/>
      <c r="T903" s="130"/>
      <c r="U903" s="130"/>
      <c r="AE903" s="146">
        <v>146</v>
      </c>
      <c r="AF903" s="146">
        <f t="shared" si="120"/>
        <v>-3.4159999999999999</v>
      </c>
      <c r="AJ903" s="146">
        <f t="shared" si="121"/>
        <v>1.1668277547287062E-3</v>
      </c>
      <c r="AK903" s="146">
        <f t="shared" si="122"/>
        <v>3.1774123495215383E-4</v>
      </c>
      <c r="AL903" s="146">
        <f t="shared" si="127"/>
        <v>1.1668277547287062E-3</v>
      </c>
      <c r="AM903" s="146" t="str">
        <f t="shared" si="128"/>
        <v/>
      </c>
      <c r="AN903" s="146" t="str">
        <f t="shared" si="123"/>
        <v/>
      </c>
      <c r="AO903" s="146">
        <f t="shared" si="124"/>
        <v>0</v>
      </c>
      <c r="AP903" s="146" t="str">
        <f t="shared" si="125"/>
        <v/>
      </c>
      <c r="AQ903" s="146" t="str">
        <f t="shared" si="126"/>
        <v/>
      </c>
      <c r="AY903" s="155"/>
      <c r="AZ903" s="150"/>
      <c r="BA903" s="155"/>
      <c r="BB903" s="162"/>
      <c r="BC903" s="162"/>
      <c r="BD903" s="162"/>
      <c r="BE903" s="162"/>
      <c r="BF903" s="156"/>
      <c r="BG903" s="156"/>
      <c r="BH903" s="156"/>
      <c r="BJ903" s="146">
        <v>123</v>
      </c>
      <c r="BK903" s="146">
        <f t="shared" si="116"/>
        <v>0.78079999999999883</v>
      </c>
      <c r="BL903" s="146">
        <f t="shared" si="117"/>
        <v>0.99763499362880026</v>
      </c>
      <c r="BM903" s="146">
        <f t="shared" si="118"/>
        <v>6.2596181964469366E-5</v>
      </c>
      <c r="BN903" s="146" t="str">
        <f t="shared" si="119"/>
        <v/>
      </c>
      <c r="BO903" s="146" t="str">
        <f t="shared" si="115"/>
        <v/>
      </c>
    </row>
    <row r="904" spans="3:67" ht="20.100000000000001" customHeight="1" x14ac:dyDescent="0.25">
      <c r="C904" s="12"/>
      <c r="E904" s="130"/>
      <c r="F904" s="130"/>
      <c r="R904" s="12"/>
      <c r="T904" s="130"/>
      <c r="U904" s="130"/>
      <c r="AE904" s="146">
        <v>147</v>
      </c>
      <c r="AF904" s="146">
        <f t="shared" si="120"/>
        <v>-3.4119999999999999</v>
      </c>
      <c r="AJ904" s="146">
        <f t="shared" si="121"/>
        <v>1.1828712502108178E-3</v>
      </c>
      <c r="AK904" s="146">
        <f t="shared" si="122"/>
        <v>3.2244056619802088E-4</v>
      </c>
      <c r="AL904" s="146">
        <f t="shared" si="127"/>
        <v>1.1828712502108178E-3</v>
      </c>
      <c r="AM904" s="146" t="str">
        <f t="shared" si="128"/>
        <v/>
      </c>
      <c r="AN904" s="146" t="str">
        <f t="shared" si="123"/>
        <v/>
      </c>
      <c r="AO904" s="146">
        <f t="shared" si="124"/>
        <v>0</v>
      </c>
      <c r="AP904" s="146" t="str">
        <f t="shared" si="125"/>
        <v/>
      </c>
      <c r="AQ904" s="146" t="str">
        <f t="shared" si="126"/>
        <v/>
      </c>
      <c r="AY904" s="155"/>
      <c r="AZ904" s="150"/>
      <c r="BA904" s="155"/>
      <c r="BB904" s="162"/>
      <c r="BC904" s="162"/>
      <c r="BD904" s="162"/>
      <c r="BE904" s="162"/>
      <c r="BF904" s="156"/>
      <c r="BG904" s="156"/>
      <c r="BH904" s="156"/>
      <c r="BJ904" s="146">
        <v>124</v>
      </c>
      <c r="BK904" s="146">
        <f t="shared" si="116"/>
        <v>0.78719999999999879</v>
      </c>
      <c r="BL904" s="146">
        <f t="shared" si="117"/>
        <v>0.99757239744683579</v>
      </c>
      <c r="BM904" s="146">
        <f t="shared" si="118"/>
        <v>6.3677385038651835E-5</v>
      </c>
      <c r="BN904" s="146" t="str">
        <f t="shared" si="119"/>
        <v/>
      </c>
      <c r="BO904" s="146" t="str">
        <f t="shared" si="115"/>
        <v/>
      </c>
    </row>
    <row r="905" spans="3:67" ht="20.100000000000001" customHeight="1" x14ac:dyDescent="0.25">
      <c r="C905" s="12"/>
      <c r="E905" s="130"/>
      <c r="F905" s="130"/>
      <c r="R905" s="12"/>
      <c r="T905" s="130"/>
      <c r="U905" s="130"/>
      <c r="AE905" s="146">
        <v>148</v>
      </c>
      <c r="AF905" s="146">
        <f t="shared" si="120"/>
        <v>-3.4079999999999999</v>
      </c>
      <c r="AJ905" s="146">
        <f t="shared" si="121"/>
        <v>1.1991161524345093E-3</v>
      </c>
      <c r="AK905" s="146">
        <f t="shared" si="122"/>
        <v>3.2720447349523835E-4</v>
      </c>
      <c r="AL905" s="146">
        <f t="shared" si="127"/>
        <v>1.1991161524345093E-3</v>
      </c>
      <c r="AM905" s="146" t="str">
        <f t="shared" si="128"/>
        <v/>
      </c>
      <c r="AN905" s="146" t="str">
        <f t="shared" si="123"/>
        <v/>
      </c>
      <c r="AO905" s="146">
        <f t="shared" si="124"/>
        <v>0</v>
      </c>
      <c r="AP905" s="146" t="str">
        <f t="shared" si="125"/>
        <v/>
      </c>
      <c r="AQ905" s="146" t="str">
        <f t="shared" si="126"/>
        <v/>
      </c>
      <c r="AY905" s="155"/>
      <c r="AZ905" s="150"/>
      <c r="BA905" s="155"/>
      <c r="BB905" s="162"/>
      <c r="BC905" s="162"/>
      <c r="BD905" s="162"/>
      <c r="BE905" s="162"/>
      <c r="BF905" s="156"/>
      <c r="BG905" s="156"/>
      <c r="BH905" s="156"/>
      <c r="BJ905" s="146">
        <v>125</v>
      </c>
      <c r="BK905" s="146">
        <f t="shared" si="116"/>
        <v>0.79359999999999875</v>
      </c>
      <c r="BL905" s="146">
        <f t="shared" si="117"/>
        <v>0.99750872006179714</v>
      </c>
      <c r="BM905" s="146">
        <f t="shared" si="118"/>
        <v>6.476664645471697E-5</v>
      </c>
      <c r="BN905" s="146" t="str">
        <f t="shared" si="119"/>
        <v/>
      </c>
      <c r="BO905" s="146" t="str">
        <f t="shared" si="115"/>
        <v/>
      </c>
    </row>
    <row r="906" spans="3:67" ht="20.100000000000001" customHeight="1" x14ac:dyDescent="0.25">
      <c r="C906" s="12"/>
      <c r="E906" s="130"/>
      <c r="F906" s="130"/>
      <c r="R906" s="12"/>
      <c r="T906" s="130"/>
      <c r="U906" s="130"/>
      <c r="AE906" s="146">
        <v>149</v>
      </c>
      <c r="AF906" s="146">
        <f t="shared" si="120"/>
        <v>-3.4039999999999999</v>
      </c>
      <c r="AJ906" s="146">
        <f t="shared" si="121"/>
        <v>1.2155647040067755E-3</v>
      </c>
      <c r="AK906" s="146">
        <f t="shared" si="122"/>
        <v>3.3203376694903073E-4</v>
      </c>
      <c r="AL906" s="146">
        <f t="shared" si="127"/>
        <v>1.2155647040067755E-3</v>
      </c>
      <c r="AM906" s="146" t="str">
        <f t="shared" si="128"/>
        <v/>
      </c>
      <c r="AN906" s="146" t="str">
        <f t="shared" si="123"/>
        <v/>
      </c>
      <c r="AO906" s="146">
        <f t="shared" si="124"/>
        <v>0</v>
      </c>
      <c r="AP906" s="146" t="str">
        <f t="shared" si="125"/>
        <v/>
      </c>
      <c r="AQ906" s="146" t="str">
        <f t="shared" si="126"/>
        <v/>
      </c>
      <c r="AY906" s="155"/>
      <c r="AZ906" s="150"/>
      <c r="BA906" s="155"/>
      <c r="BB906" s="162"/>
      <c r="BC906" s="162"/>
      <c r="BD906" s="162"/>
      <c r="BE906" s="162"/>
      <c r="BF906" s="156"/>
      <c r="BG906" s="156"/>
      <c r="BH906" s="156"/>
      <c r="BJ906" s="146">
        <v>126</v>
      </c>
      <c r="BK906" s="146">
        <f t="shared" si="116"/>
        <v>0.79999999999999871</v>
      </c>
      <c r="BL906" s="146">
        <f t="shared" si="117"/>
        <v>0.99744395341534242</v>
      </c>
      <c r="BM906" s="146">
        <f t="shared" si="118"/>
        <v>6.5863916680619639E-5</v>
      </c>
      <c r="BN906" s="146" t="str">
        <f t="shared" si="119"/>
        <v/>
      </c>
      <c r="BO906" s="146" t="str">
        <f t="shared" si="115"/>
        <v/>
      </c>
    </row>
    <row r="907" spans="3:67" ht="20.100000000000001" customHeight="1" x14ac:dyDescent="0.25">
      <c r="C907" s="12"/>
      <c r="E907" s="130"/>
      <c r="F907" s="130"/>
      <c r="R907" s="12"/>
      <c r="T907" s="130"/>
      <c r="U907" s="130"/>
      <c r="AE907" s="146">
        <v>150</v>
      </c>
      <c r="AF907" s="146">
        <f t="shared" si="120"/>
        <v>-3.4</v>
      </c>
      <c r="AJ907" s="146">
        <f t="shared" si="121"/>
        <v>1.2322191684730199E-3</v>
      </c>
      <c r="AK907" s="146">
        <f t="shared" si="122"/>
        <v>3.369292656768808E-4</v>
      </c>
      <c r="AL907" s="146">
        <f t="shared" si="127"/>
        <v>1.2322191684730199E-3</v>
      </c>
      <c r="AM907" s="146" t="str">
        <f t="shared" si="128"/>
        <v/>
      </c>
      <c r="AN907" s="146" t="str">
        <f t="shared" si="123"/>
        <v/>
      </c>
      <c r="AO907" s="146">
        <f t="shared" si="124"/>
        <v>0</v>
      </c>
      <c r="AP907" s="146" t="str">
        <f t="shared" si="125"/>
        <v/>
      </c>
      <c r="AQ907" s="146" t="str">
        <f t="shared" si="126"/>
        <v/>
      </c>
      <c r="AY907" s="155"/>
      <c r="AZ907" s="150"/>
      <c r="BA907" s="155"/>
      <c r="BB907" s="162"/>
      <c r="BC907" s="162"/>
      <c r="BD907" s="162"/>
      <c r="BE907" s="162"/>
      <c r="BF907" s="156"/>
      <c r="BG907" s="156"/>
      <c r="BH907" s="156"/>
      <c r="BJ907" s="146">
        <v>127</v>
      </c>
      <c r="BK907" s="146">
        <f t="shared" si="116"/>
        <v>0.80639999999999867</v>
      </c>
      <c r="BL907" s="146">
        <f t="shared" si="117"/>
        <v>0.9973780894986618</v>
      </c>
      <c r="BM907" s="146">
        <f t="shared" si="118"/>
        <v>6.6969145924189455E-5</v>
      </c>
      <c r="BN907" s="146" t="str">
        <f t="shared" si="119"/>
        <v/>
      </c>
      <c r="BO907" s="146" t="str">
        <f t="shared" si="115"/>
        <v/>
      </c>
    </row>
    <row r="908" spans="3:67" ht="20.100000000000001" customHeight="1" x14ac:dyDescent="0.25">
      <c r="C908" s="12"/>
      <c r="E908" s="130"/>
      <c r="F908" s="130"/>
      <c r="R908" s="12"/>
      <c r="T908" s="130"/>
      <c r="U908" s="130"/>
      <c r="AE908" s="146">
        <v>151</v>
      </c>
      <c r="AF908" s="146">
        <f t="shared" si="120"/>
        <v>-3.3959999999999999</v>
      </c>
      <c r="AJ908" s="146">
        <f t="shared" si="121"/>
        <v>1.2490818304584136E-3</v>
      </c>
      <c r="AK908" s="146">
        <f t="shared" si="122"/>
        <v>3.4189179789256407E-4</v>
      </c>
      <c r="AL908" s="146">
        <f t="shared" si="127"/>
        <v>1.2490818304584136E-3</v>
      </c>
      <c r="AM908" s="146" t="str">
        <f t="shared" si="128"/>
        <v/>
      </c>
      <c r="AN908" s="146" t="str">
        <f t="shared" si="123"/>
        <v/>
      </c>
      <c r="AO908" s="146">
        <f t="shared" si="124"/>
        <v>0</v>
      </c>
      <c r="AP908" s="146" t="str">
        <f t="shared" si="125"/>
        <v/>
      </c>
      <c r="AQ908" s="146" t="str">
        <f t="shared" si="126"/>
        <v/>
      </c>
      <c r="AY908" s="155"/>
      <c r="AZ908" s="150"/>
      <c r="BA908" s="155"/>
      <c r="BB908" s="162"/>
      <c r="BC908" s="162"/>
      <c r="BD908" s="162"/>
      <c r="BE908" s="162"/>
      <c r="BF908" s="156"/>
      <c r="BG908" s="156"/>
      <c r="BH908" s="156"/>
      <c r="BJ908" s="146">
        <v>128</v>
      </c>
      <c r="BK908" s="146">
        <f t="shared" si="116"/>
        <v>0.81279999999999863</v>
      </c>
      <c r="BL908" s="146">
        <f t="shared" si="117"/>
        <v>0.99731112035273761</v>
      </c>
      <c r="BM908" s="146">
        <f t="shared" si="118"/>
        <v>6.8082284143677896E-5</v>
      </c>
      <c r="BN908" s="146" t="str">
        <f t="shared" si="119"/>
        <v/>
      </c>
      <c r="BO908" s="146" t="str">
        <f t="shared" si="115"/>
        <v/>
      </c>
    </row>
    <row r="909" spans="3:67" ht="20.100000000000001" customHeight="1" x14ac:dyDescent="0.25">
      <c r="C909" s="12"/>
      <c r="E909" s="130"/>
      <c r="F909" s="130"/>
      <c r="R909" s="12"/>
      <c r="T909" s="130"/>
      <c r="U909" s="130"/>
      <c r="AE909" s="146">
        <v>152</v>
      </c>
      <c r="AF909" s="146">
        <f t="shared" si="120"/>
        <v>-3.3919999999999999</v>
      </c>
      <c r="AJ909" s="146">
        <f t="shared" si="121"/>
        <v>1.2661549958094972E-3</v>
      </c>
      <c r="AK909" s="146">
        <f t="shared" si="122"/>
        <v>3.4692220099075317E-4</v>
      </c>
      <c r="AL909" s="146">
        <f t="shared" si="127"/>
        <v>1.2661549958094972E-3</v>
      </c>
      <c r="AM909" s="146" t="str">
        <f t="shared" si="128"/>
        <v/>
      </c>
      <c r="AN909" s="146" t="str">
        <f t="shared" si="123"/>
        <v/>
      </c>
      <c r="AO909" s="146">
        <f t="shared" si="124"/>
        <v>0</v>
      </c>
      <c r="AP909" s="146" t="str">
        <f t="shared" si="125"/>
        <v/>
      </c>
      <c r="AQ909" s="146" t="str">
        <f t="shared" si="126"/>
        <v/>
      </c>
      <c r="AY909" s="155"/>
      <c r="AZ909" s="150"/>
      <c r="BA909" s="155"/>
      <c r="BB909" s="162"/>
      <c r="BC909" s="162"/>
      <c r="BD909" s="162"/>
      <c r="BE909" s="162"/>
      <c r="BF909" s="156"/>
      <c r="BG909" s="156"/>
      <c r="BH909" s="156"/>
      <c r="BJ909" s="146">
        <v>129</v>
      </c>
      <c r="BK909" s="146">
        <f t="shared" si="116"/>
        <v>0.8191999999999986</v>
      </c>
      <c r="BL909" s="146">
        <f t="shared" si="117"/>
        <v>0.99724303806859393</v>
      </c>
      <c r="BM909" s="146">
        <f t="shared" si="118"/>
        <v>6.9203281055529864E-5</v>
      </c>
      <c r="BN909" s="146" t="str">
        <f t="shared" si="119"/>
        <v/>
      </c>
      <c r="BO909" s="146" t="str">
        <f t="shared" ref="BO909:BO972" si="129">IF($BL909&lt;(1-$BH$793),$BM909,"")</f>
        <v/>
      </c>
    </row>
    <row r="910" spans="3:67" ht="20.100000000000001" customHeight="1" x14ac:dyDescent="0.25">
      <c r="C910" s="12"/>
      <c r="E910" s="130"/>
      <c r="F910" s="130"/>
      <c r="R910" s="12"/>
      <c r="T910" s="130"/>
      <c r="U910" s="130"/>
      <c r="AE910" s="146">
        <v>153</v>
      </c>
      <c r="AF910" s="146">
        <f t="shared" si="120"/>
        <v>-3.3879999999999999</v>
      </c>
      <c r="AJ910" s="146">
        <f t="shared" si="121"/>
        <v>1.2834409917360089E-3</v>
      </c>
      <c r="AK910" s="146">
        <f t="shared" si="122"/>
        <v>3.5202132163218437E-4</v>
      </c>
      <c r="AL910" s="146">
        <f t="shared" si="127"/>
        <v>1.2834409917360089E-3</v>
      </c>
      <c r="AM910" s="146" t="str">
        <f t="shared" si="128"/>
        <v/>
      </c>
      <c r="AN910" s="146" t="str">
        <f t="shared" si="123"/>
        <v/>
      </c>
      <c r="AO910" s="146">
        <f t="shared" si="124"/>
        <v>0</v>
      </c>
      <c r="AP910" s="146" t="str">
        <f t="shared" si="125"/>
        <v/>
      </c>
      <c r="AQ910" s="146" t="str">
        <f t="shared" si="126"/>
        <v/>
      </c>
      <c r="AY910" s="155"/>
      <c r="AZ910" s="150"/>
      <c r="BA910" s="155"/>
      <c r="BB910" s="162"/>
      <c r="BC910" s="162"/>
      <c r="BD910" s="162"/>
      <c r="BE910" s="162"/>
      <c r="BF910" s="156"/>
      <c r="BG910" s="156"/>
      <c r="BH910" s="156"/>
      <c r="BJ910" s="146">
        <v>130</v>
      </c>
      <c r="BK910" s="146">
        <f t="shared" ref="BK910:BK973" si="130">BK909+$BN$778</f>
        <v>0.82559999999999856</v>
      </c>
      <c r="BL910" s="146">
        <f t="shared" ref="BL910:BL973" si="131">_xlfn.CHISQ.DIST.RT(BK910,7)</f>
        <v>0.9971738347875384</v>
      </c>
      <c r="BM910" s="146">
        <f t="shared" ref="BM910:BM973" si="132">BL910-BL911</f>
        <v>7.0332086143376493E-5</v>
      </c>
      <c r="BN910" s="146" t="str">
        <f t="shared" ref="BN910:BN973" si="133">IF(BL910&lt;(1-$BH$785),BM910,"")</f>
        <v/>
      </c>
      <c r="BO910" s="146" t="str">
        <f t="shared" si="129"/>
        <v/>
      </c>
    </row>
    <row r="911" spans="3:67" ht="20.100000000000001" customHeight="1" x14ac:dyDescent="0.25">
      <c r="C911" s="12"/>
      <c r="E911" s="130"/>
      <c r="F911" s="130"/>
      <c r="R911" s="12"/>
      <c r="T911" s="130"/>
      <c r="U911" s="130"/>
      <c r="AE911" s="146">
        <v>154</v>
      </c>
      <c r="AF911" s="146">
        <f t="shared" si="120"/>
        <v>-3.3839999999999999</v>
      </c>
      <c r="AJ911" s="146">
        <f t="shared" si="121"/>
        <v>1.3009421669529307E-3</v>
      </c>
      <c r="AK911" s="146">
        <f t="shared" si="122"/>
        <v>3.5719001582939906E-4</v>
      </c>
      <c r="AL911" s="146">
        <f t="shared" si="127"/>
        <v>1.3009421669529307E-3</v>
      </c>
      <c r="AM911" s="146" t="str">
        <f t="shared" si="128"/>
        <v/>
      </c>
      <c r="AN911" s="146" t="str">
        <f t="shared" si="123"/>
        <v/>
      </c>
      <c r="AO911" s="146">
        <f t="shared" si="124"/>
        <v>0</v>
      </c>
      <c r="AP911" s="146" t="str">
        <f t="shared" si="125"/>
        <v/>
      </c>
      <c r="AQ911" s="146" t="str">
        <f t="shared" si="126"/>
        <v/>
      </c>
      <c r="AY911" s="155"/>
      <c r="AZ911" s="150"/>
      <c r="BA911" s="155"/>
      <c r="BB911" s="162"/>
      <c r="BC911" s="162"/>
      <c r="BD911" s="162"/>
      <c r="BE911" s="162"/>
      <c r="BF911" s="156"/>
      <c r="BG911" s="156"/>
      <c r="BH911" s="156"/>
      <c r="BJ911" s="146">
        <v>131</v>
      </c>
      <c r="BK911" s="146">
        <f t="shared" si="130"/>
        <v>0.83199999999999852</v>
      </c>
      <c r="BL911" s="146">
        <f t="shared" si="131"/>
        <v>0.99710350270139503</v>
      </c>
      <c r="BM911" s="146">
        <f t="shared" si="132"/>
        <v>7.1468648666805912E-5</v>
      </c>
      <c r="BN911" s="146" t="str">
        <f t="shared" si="133"/>
        <v/>
      </c>
      <c r="BO911" s="146" t="str">
        <f t="shared" si="129"/>
        <v/>
      </c>
    </row>
    <row r="912" spans="3:67" ht="20.100000000000001" customHeight="1" x14ac:dyDescent="0.25">
      <c r="C912" s="12"/>
      <c r="E912" s="130"/>
      <c r="F912" s="130"/>
      <c r="R912" s="12"/>
      <c r="T912" s="130"/>
      <c r="U912" s="130"/>
      <c r="AE912" s="146">
        <v>155</v>
      </c>
      <c r="AF912" s="146">
        <f t="shared" si="120"/>
        <v>-3.38</v>
      </c>
      <c r="AJ912" s="146">
        <f t="shared" si="121"/>
        <v>1.3186608918227423E-3</v>
      </c>
      <c r="AK912" s="146">
        <f t="shared" si="122"/>
        <v>3.6242914903304382E-4</v>
      </c>
      <c r="AL912" s="146">
        <f t="shared" si="127"/>
        <v>1.3186608918227423E-3</v>
      </c>
      <c r="AM912" s="146" t="str">
        <f t="shared" si="128"/>
        <v/>
      </c>
      <c r="AN912" s="146" t="str">
        <f t="shared" si="123"/>
        <v/>
      </c>
      <c r="AO912" s="146">
        <f t="shared" si="124"/>
        <v>0</v>
      </c>
      <c r="AP912" s="146" t="str">
        <f t="shared" si="125"/>
        <v/>
      </c>
      <c r="AQ912" s="146" t="str">
        <f t="shared" si="126"/>
        <v/>
      </c>
      <c r="AY912" s="155"/>
      <c r="AZ912" s="150"/>
      <c r="BA912" s="155"/>
      <c r="BB912" s="162"/>
      <c r="BC912" s="162"/>
      <c r="BD912" s="162"/>
      <c r="BE912" s="162"/>
      <c r="BF912" s="156"/>
      <c r="BG912" s="156"/>
      <c r="BH912" s="156"/>
      <c r="BJ912" s="146">
        <v>132</v>
      </c>
      <c r="BK912" s="146">
        <f t="shared" si="130"/>
        <v>0.83839999999999848</v>
      </c>
      <c r="BL912" s="146">
        <f t="shared" si="131"/>
        <v>0.99703203405272822</v>
      </c>
      <c r="BM912" s="146">
        <f t="shared" si="132"/>
        <v>7.2612917669245824E-5</v>
      </c>
      <c r="BN912" s="146" t="str">
        <f t="shared" si="133"/>
        <v/>
      </c>
      <c r="BO912" s="146" t="str">
        <f t="shared" si="129"/>
        <v/>
      </c>
    </row>
    <row r="913" spans="3:67" ht="20.100000000000001" customHeight="1" x14ac:dyDescent="0.25">
      <c r="C913" s="12"/>
      <c r="E913" s="130"/>
      <c r="F913" s="130"/>
      <c r="R913" s="12"/>
      <c r="T913" s="130"/>
      <c r="U913" s="130"/>
      <c r="AE913" s="146">
        <v>156</v>
      </c>
      <c r="AF913" s="146">
        <f t="shared" si="120"/>
        <v>-3.3759999999999999</v>
      </c>
      <c r="AJ913" s="146">
        <f t="shared" si="121"/>
        <v>1.3365995584978788E-3</v>
      </c>
      <c r="AK913" s="146">
        <f t="shared" si="122"/>
        <v>3.6773959621874718E-4</v>
      </c>
      <c r="AL913" s="146">
        <f t="shared" si="127"/>
        <v>1.3365995584978788E-3</v>
      </c>
      <c r="AM913" s="146" t="str">
        <f t="shared" si="128"/>
        <v/>
      </c>
      <c r="AN913" s="146" t="str">
        <f t="shared" si="123"/>
        <v/>
      </c>
      <c r="AO913" s="146">
        <f t="shared" si="124"/>
        <v>0</v>
      </c>
      <c r="AP913" s="146" t="str">
        <f t="shared" si="125"/>
        <v/>
      </c>
      <c r="AQ913" s="146" t="str">
        <f t="shared" si="126"/>
        <v/>
      </c>
      <c r="AY913" s="155"/>
      <c r="AZ913" s="150"/>
      <c r="BA913" s="155"/>
      <c r="BB913" s="162"/>
      <c r="BC913" s="162"/>
      <c r="BD913" s="162"/>
      <c r="BE913" s="162"/>
      <c r="BF913" s="156"/>
      <c r="BG913" s="156"/>
      <c r="BH913" s="156"/>
      <c r="BJ913" s="146">
        <v>133</v>
      </c>
      <c r="BK913" s="146">
        <f t="shared" si="130"/>
        <v>0.84479999999999844</v>
      </c>
      <c r="BL913" s="146">
        <f t="shared" si="131"/>
        <v>0.99695942113505898</v>
      </c>
      <c r="BM913" s="146">
        <f t="shared" si="132"/>
        <v>7.3764841985957119E-5</v>
      </c>
      <c r="BN913" s="146" t="str">
        <f t="shared" si="133"/>
        <v/>
      </c>
      <c r="BO913" s="146" t="str">
        <f t="shared" si="129"/>
        <v/>
      </c>
    </row>
    <row r="914" spans="3:67" ht="20.100000000000001" customHeight="1" x14ac:dyDescent="0.25">
      <c r="C914" s="12"/>
      <c r="E914" s="130"/>
      <c r="F914" s="130"/>
      <c r="R914" s="12"/>
      <c r="T914" s="130"/>
      <c r="U914" s="130"/>
      <c r="AE914" s="146">
        <v>157</v>
      </c>
      <c r="AF914" s="146">
        <f t="shared" si="120"/>
        <v>-3.3719999999999999</v>
      </c>
      <c r="AJ914" s="146">
        <f t="shared" si="121"/>
        <v>1.3547605810633695E-3</v>
      </c>
      <c r="AK914" s="146">
        <f t="shared" si="122"/>
        <v>3.7312224197456629E-4</v>
      </c>
      <c r="AL914" s="146">
        <f t="shared" si="127"/>
        <v>1.3547605810633695E-3</v>
      </c>
      <c r="AM914" s="146" t="str">
        <f t="shared" si="128"/>
        <v/>
      </c>
      <c r="AN914" s="146" t="str">
        <f t="shared" si="123"/>
        <v/>
      </c>
      <c r="AO914" s="146">
        <f t="shared" si="124"/>
        <v>0</v>
      </c>
      <c r="AP914" s="146" t="str">
        <f t="shared" si="125"/>
        <v/>
      </c>
      <c r="AQ914" s="146" t="str">
        <f t="shared" si="126"/>
        <v/>
      </c>
      <c r="AY914" s="155"/>
      <c r="AZ914" s="150"/>
      <c r="BA914" s="155"/>
      <c r="BB914" s="162"/>
      <c r="BC914" s="162"/>
      <c r="BD914" s="162"/>
      <c r="BE914" s="162"/>
      <c r="BF914" s="156"/>
      <c r="BG914" s="156"/>
      <c r="BH914" s="156"/>
      <c r="BJ914" s="146">
        <v>134</v>
      </c>
      <c r="BK914" s="146">
        <f t="shared" si="130"/>
        <v>0.8511999999999984</v>
      </c>
      <c r="BL914" s="146">
        <f t="shared" si="131"/>
        <v>0.99688565629307302</v>
      </c>
      <c r="BM914" s="146">
        <f t="shared" si="132"/>
        <v>7.4924370252471562E-5</v>
      </c>
      <c r="BN914" s="146" t="str">
        <f t="shared" si="133"/>
        <v/>
      </c>
      <c r="BO914" s="146" t="str">
        <f t="shared" si="129"/>
        <v/>
      </c>
    </row>
    <row r="915" spans="3:67" ht="20.100000000000001" customHeight="1" x14ac:dyDescent="0.25">
      <c r="C915" s="12"/>
      <c r="E915" s="130"/>
      <c r="F915" s="130"/>
      <c r="R915" s="12"/>
      <c r="T915" s="130"/>
      <c r="U915" s="130"/>
      <c r="AE915" s="146">
        <v>158</v>
      </c>
      <c r="AF915" s="146">
        <f t="shared" si="120"/>
        <v>-3.3679999999999999</v>
      </c>
      <c r="AJ915" s="146">
        <f t="shared" si="121"/>
        <v>1.3731463956796505E-3</v>
      </c>
      <c r="AK915" s="146">
        <f t="shared" si="122"/>
        <v>3.7857798058900047E-4</v>
      </c>
      <c r="AL915" s="146">
        <f t="shared" si="127"/>
        <v>1.3731463956796505E-3</v>
      </c>
      <c r="AM915" s="146" t="str">
        <f t="shared" si="128"/>
        <v/>
      </c>
      <c r="AN915" s="146" t="str">
        <f t="shared" si="123"/>
        <v/>
      </c>
      <c r="AO915" s="146">
        <f t="shared" si="124"/>
        <v>0</v>
      </c>
      <c r="AP915" s="146" t="str">
        <f t="shared" si="125"/>
        <v/>
      </c>
      <c r="AQ915" s="146" t="str">
        <f t="shared" si="126"/>
        <v/>
      </c>
      <c r="AY915" s="155"/>
      <c r="AZ915" s="150"/>
      <c r="BA915" s="155"/>
      <c r="BB915" s="162"/>
      <c r="BC915" s="162"/>
      <c r="BD915" s="162"/>
      <c r="BE915" s="162"/>
      <c r="BF915" s="156"/>
      <c r="BG915" s="156"/>
      <c r="BH915" s="156"/>
      <c r="BJ915" s="146">
        <v>135</v>
      </c>
      <c r="BK915" s="146">
        <f t="shared" si="130"/>
        <v>0.85759999999999836</v>
      </c>
      <c r="BL915" s="146">
        <f t="shared" si="131"/>
        <v>0.99681073192282055</v>
      </c>
      <c r="BM915" s="146">
        <f t="shared" si="132"/>
        <v>7.6091450912585401E-5</v>
      </c>
      <c r="BN915" s="146" t="str">
        <f t="shared" si="133"/>
        <v/>
      </c>
      <c r="BO915" s="146" t="str">
        <f t="shared" si="129"/>
        <v/>
      </c>
    </row>
    <row r="916" spans="3:67" ht="20.100000000000001" customHeight="1" x14ac:dyDescent="0.25">
      <c r="C916" s="12"/>
      <c r="E916" s="130"/>
      <c r="F916" s="130"/>
      <c r="R916" s="12"/>
      <c r="T916" s="130"/>
      <c r="U916" s="130"/>
      <c r="AE916" s="146">
        <v>159</v>
      </c>
      <c r="AF916" s="146">
        <f t="shared" si="120"/>
        <v>-3.3639999999999999</v>
      </c>
      <c r="AJ916" s="146">
        <f t="shared" si="121"/>
        <v>1.3917594607255424E-3</v>
      </c>
      <c r="AK916" s="146">
        <f t="shared" si="122"/>
        <v>3.8410771613958217E-4</v>
      </c>
      <c r="AL916" s="146">
        <f t="shared" si="127"/>
        <v>1.3917594607255424E-3</v>
      </c>
      <c r="AM916" s="146" t="str">
        <f t="shared" si="128"/>
        <v/>
      </c>
      <c r="AN916" s="146" t="str">
        <f t="shared" si="123"/>
        <v/>
      </c>
      <c r="AO916" s="146">
        <f t="shared" si="124"/>
        <v>0</v>
      </c>
      <c r="AP916" s="146" t="str">
        <f t="shared" si="125"/>
        <v/>
      </c>
      <c r="AQ916" s="146" t="str">
        <f t="shared" si="126"/>
        <v/>
      </c>
      <c r="AY916" s="155"/>
      <c r="AZ916" s="150"/>
      <c r="BA916" s="155"/>
      <c r="BB916" s="162"/>
      <c r="BC916" s="162"/>
      <c r="BD916" s="162"/>
      <c r="BE916" s="162"/>
      <c r="BF916" s="156"/>
      <c r="BG916" s="156"/>
      <c r="BH916" s="156"/>
      <c r="BJ916" s="146">
        <v>136</v>
      </c>
      <c r="BK916" s="146">
        <f t="shared" si="130"/>
        <v>0.86399999999999832</v>
      </c>
      <c r="BL916" s="146">
        <f t="shared" si="131"/>
        <v>0.99673464047190796</v>
      </c>
      <c r="BM916" s="146">
        <f t="shared" si="132"/>
        <v>7.7266032225242753E-5</v>
      </c>
      <c r="BN916" s="146" t="str">
        <f t="shared" si="133"/>
        <v/>
      </c>
      <c r="BO916" s="146" t="str">
        <f t="shared" si="129"/>
        <v/>
      </c>
    </row>
    <row r="917" spans="3:67" ht="20.100000000000001" customHeight="1" x14ac:dyDescent="0.25">
      <c r="C917" s="12"/>
      <c r="E917" s="130"/>
      <c r="F917" s="130"/>
      <c r="R917" s="12"/>
      <c r="T917" s="130"/>
      <c r="U917" s="130"/>
      <c r="AE917" s="146">
        <v>160</v>
      </c>
      <c r="AF917" s="146">
        <f t="shared" si="120"/>
        <v>-3.36</v>
      </c>
      <c r="AJ917" s="146">
        <f t="shared" si="121"/>
        <v>1.4106022569413848E-3</v>
      </c>
      <c r="AK917" s="146">
        <f t="shared" si="122"/>
        <v>3.8971236258203158E-4</v>
      </c>
      <c r="AL917" s="146">
        <f t="shared" si="127"/>
        <v>1.4106022569413848E-3</v>
      </c>
      <c r="AM917" s="146" t="str">
        <f t="shared" si="128"/>
        <v/>
      </c>
      <c r="AN917" s="146" t="str">
        <f t="shared" si="123"/>
        <v/>
      </c>
      <c r="AO917" s="146">
        <f t="shared" si="124"/>
        <v>0</v>
      </c>
      <c r="AP917" s="146" t="str">
        <f t="shared" si="125"/>
        <v/>
      </c>
      <c r="AQ917" s="146" t="str">
        <f t="shared" si="126"/>
        <v/>
      </c>
      <c r="AY917" s="155"/>
      <c r="AZ917" s="150"/>
      <c r="BA917" s="155"/>
      <c r="BB917" s="162"/>
      <c r="BC917" s="162"/>
      <c r="BD917" s="162"/>
      <c r="BE917" s="162"/>
      <c r="BF917" s="156"/>
      <c r="BG917" s="156"/>
      <c r="BH917" s="156"/>
      <c r="BJ917" s="146">
        <v>137</v>
      </c>
      <c r="BK917" s="146">
        <f t="shared" si="130"/>
        <v>0.87039999999999829</v>
      </c>
      <c r="BL917" s="146">
        <f t="shared" si="131"/>
        <v>0.99665737443968272</v>
      </c>
      <c r="BM917" s="146">
        <f t="shared" si="132"/>
        <v>7.8448062272307162E-5</v>
      </c>
      <c r="BN917" s="146" t="str">
        <f t="shared" si="133"/>
        <v/>
      </c>
      <c r="BO917" s="146" t="str">
        <f t="shared" si="129"/>
        <v/>
      </c>
    </row>
    <row r="918" spans="3:67" ht="20.100000000000001" customHeight="1" x14ac:dyDescent="0.25">
      <c r="C918" s="12"/>
      <c r="E918" s="130"/>
      <c r="F918" s="130"/>
      <c r="R918" s="12"/>
      <c r="T918" s="130"/>
      <c r="U918" s="130"/>
      <c r="AE918" s="146">
        <v>161</v>
      </c>
      <c r="AF918" s="146">
        <f t="shared" si="120"/>
        <v>-3.3559999999999999</v>
      </c>
      <c r="AJ918" s="146">
        <f t="shared" si="121"/>
        <v>1.4296772875723026E-3</v>
      </c>
      <c r="AK918" s="146">
        <f t="shared" si="122"/>
        <v>3.9539284383999397E-4</v>
      </c>
      <c r="AL918" s="146">
        <f t="shared" si="127"/>
        <v>1.4296772875723026E-3</v>
      </c>
      <c r="AM918" s="146" t="str">
        <f t="shared" si="128"/>
        <v/>
      </c>
      <c r="AN918" s="146" t="str">
        <f t="shared" si="123"/>
        <v/>
      </c>
      <c r="AO918" s="146">
        <f t="shared" si="124"/>
        <v>0</v>
      </c>
      <c r="AP918" s="146" t="str">
        <f t="shared" si="125"/>
        <v/>
      </c>
      <c r="AQ918" s="146" t="str">
        <f t="shared" si="126"/>
        <v/>
      </c>
      <c r="AY918" s="155"/>
      <c r="AZ918" s="150"/>
      <c r="BA918" s="155"/>
      <c r="BB918" s="162"/>
      <c r="BC918" s="162"/>
      <c r="BD918" s="162"/>
      <c r="BE918" s="162"/>
      <c r="BF918" s="156"/>
      <c r="BG918" s="156"/>
      <c r="BH918" s="156"/>
      <c r="BJ918" s="146">
        <v>138</v>
      </c>
      <c r="BK918" s="146">
        <f t="shared" si="130"/>
        <v>0.87679999999999825</v>
      </c>
      <c r="BL918" s="146">
        <f t="shared" si="131"/>
        <v>0.99657892637741041</v>
      </c>
      <c r="BM918" s="146">
        <f t="shared" si="132"/>
        <v>7.9637488966999292E-5</v>
      </c>
      <c r="BN918" s="146" t="str">
        <f t="shared" si="133"/>
        <v/>
      </c>
      <c r="BO918" s="146" t="str">
        <f t="shared" si="129"/>
        <v/>
      </c>
    </row>
    <row r="919" spans="3:67" ht="20.100000000000001" customHeight="1" x14ac:dyDescent="0.25">
      <c r="C919" s="12"/>
      <c r="E919" s="130"/>
      <c r="F919" s="130"/>
      <c r="R919" s="12"/>
      <c r="T919" s="130"/>
      <c r="U919" s="130"/>
      <c r="AE919" s="146">
        <v>162</v>
      </c>
      <c r="AF919" s="146">
        <f t="shared" si="120"/>
        <v>-3.3519999999999999</v>
      </c>
      <c r="AJ919" s="146">
        <f t="shared" si="121"/>
        <v>1.4489870785116081E-3</v>
      </c>
      <c r="AK919" s="146">
        <f t="shared" si="122"/>
        <v>4.0115009389534107E-4</v>
      </c>
      <c r="AL919" s="146">
        <f t="shared" si="127"/>
        <v>1.4489870785116081E-3</v>
      </c>
      <c r="AM919" s="146" t="str">
        <f t="shared" si="128"/>
        <v/>
      </c>
      <c r="AN919" s="146" t="str">
        <f t="shared" si="123"/>
        <v/>
      </c>
      <c r="AO919" s="146">
        <f t="shared" si="124"/>
        <v>0</v>
      </c>
      <c r="AP919" s="146" t="str">
        <f t="shared" si="125"/>
        <v/>
      </c>
      <c r="AQ919" s="146" t="str">
        <f t="shared" si="126"/>
        <v/>
      </c>
      <c r="AY919" s="155"/>
      <c r="AZ919" s="150"/>
      <c r="BA919" s="155"/>
      <c r="BB919" s="162"/>
      <c r="BC919" s="162"/>
      <c r="BD919" s="162"/>
      <c r="BE919" s="162"/>
      <c r="BF919" s="156"/>
      <c r="BG919" s="156"/>
      <c r="BH919" s="156"/>
      <c r="BJ919" s="146">
        <v>139</v>
      </c>
      <c r="BK919" s="146">
        <f t="shared" si="130"/>
        <v>0.88319999999999821</v>
      </c>
      <c r="BL919" s="146">
        <f t="shared" si="131"/>
        <v>0.99649928888844341</v>
      </c>
      <c r="BM919" s="146">
        <f t="shared" si="132"/>
        <v>8.0834260059781116E-5</v>
      </c>
      <c r="BN919" s="146" t="str">
        <f t="shared" si="133"/>
        <v/>
      </c>
      <c r="BO919" s="146" t="str">
        <f t="shared" si="129"/>
        <v/>
      </c>
    </row>
    <row r="920" spans="3:67" ht="20.100000000000001" customHeight="1" x14ac:dyDescent="0.25">
      <c r="C920" s="12"/>
      <c r="E920" s="130"/>
      <c r="F920" s="130"/>
      <c r="R920" s="12"/>
      <c r="T920" s="130"/>
      <c r="U920" s="130"/>
      <c r="AE920" s="146">
        <v>163</v>
      </c>
      <c r="AF920" s="146">
        <f t="shared" si="120"/>
        <v>-3.3479999999999999</v>
      </c>
      <c r="AJ920" s="146">
        <f t="shared" si="121"/>
        <v>1.4685341784443158E-3</v>
      </c>
      <c r="AK920" s="146">
        <f t="shared" si="122"/>
        <v>4.0698505687905789E-4</v>
      </c>
      <c r="AL920" s="146">
        <f t="shared" si="127"/>
        <v>1.4685341784443158E-3</v>
      </c>
      <c r="AM920" s="146" t="str">
        <f t="shared" si="128"/>
        <v/>
      </c>
      <c r="AN920" s="146" t="str">
        <f t="shared" si="123"/>
        <v/>
      </c>
      <c r="AO920" s="146">
        <f t="shared" si="124"/>
        <v>0</v>
      </c>
      <c r="AP920" s="146" t="str">
        <f t="shared" si="125"/>
        <v/>
      </c>
      <c r="AQ920" s="146" t="str">
        <f t="shared" si="126"/>
        <v/>
      </c>
      <c r="AY920" s="155"/>
      <c r="AZ920" s="150"/>
      <c r="BA920" s="155"/>
      <c r="BB920" s="162"/>
      <c r="BC920" s="162"/>
      <c r="BD920" s="162"/>
      <c r="BE920" s="162"/>
      <c r="BF920" s="156"/>
      <c r="BG920" s="156"/>
      <c r="BH920" s="156"/>
      <c r="BJ920" s="146">
        <v>140</v>
      </c>
      <c r="BK920" s="146">
        <f t="shared" si="130"/>
        <v>0.88959999999999817</v>
      </c>
      <c r="BL920" s="146">
        <f t="shared" si="131"/>
        <v>0.99641845462838363</v>
      </c>
      <c r="BM920" s="146">
        <f t="shared" si="132"/>
        <v>8.2038323146016445E-5</v>
      </c>
      <c r="BN920" s="146" t="str">
        <f t="shared" si="133"/>
        <v/>
      </c>
      <c r="BO920" s="146" t="str">
        <f t="shared" si="129"/>
        <v/>
      </c>
    </row>
    <row r="921" spans="3:67" ht="20.100000000000001" customHeight="1" x14ac:dyDescent="0.25">
      <c r="C921" s="12"/>
      <c r="E921" s="130"/>
      <c r="F921" s="130"/>
      <c r="R921" s="12"/>
      <c r="T921" s="130"/>
      <c r="U921" s="130"/>
      <c r="AE921" s="146">
        <v>164</v>
      </c>
      <c r="AF921" s="146">
        <f t="shared" si="120"/>
        <v>-3.3439999999999999</v>
      </c>
      <c r="AJ921" s="146">
        <f t="shared" si="121"/>
        <v>1.4883211589907608E-3</v>
      </c>
      <c r="AK921" s="146">
        <f t="shared" si="122"/>
        <v>4.1289868716268849E-4</v>
      </c>
      <c r="AL921" s="146">
        <f t="shared" si="127"/>
        <v>1.4883211589907608E-3</v>
      </c>
      <c r="AM921" s="146" t="str">
        <f t="shared" si="128"/>
        <v/>
      </c>
      <c r="AN921" s="146" t="str">
        <f t="shared" si="123"/>
        <v/>
      </c>
      <c r="AO921" s="146">
        <f t="shared" si="124"/>
        <v>0</v>
      </c>
      <c r="AP921" s="146" t="str">
        <f t="shared" si="125"/>
        <v/>
      </c>
      <c r="AQ921" s="146" t="str">
        <f t="shared" si="126"/>
        <v/>
      </c>
      <c r="AY921" s="155"/>
      <c r="AZ921" s="150"/>
      <c r="BA921" s="155"/>
      <c r="BB921" s="162"/>
      <c r="BC921" s="162"/>
      <c r="BD921" s="162"/>
      <c r="BE921" s="162"/>
      <c r="BF921" s="156"/>
      <c r="BG921" s="156"/>
      <c r="BH921" s="156"/>
      <c r="BJ921" s="146">
        <v>141</v>
      </c>
      <c r="BK921" s="146">
        <f t="shared" si="130"/>
        <v>0.89599999999999813</v>
      </c>
      <c r="BL921" s="146">
        <f t="shared" si="131"/>
        <v>0.99633641630523762</v>
      </c>
      <c r="BM921" s="146">
        <f t="shared" si="132"/>
        <v>8.3249625673409433E-5</v>
      </c>
      <c r="BN921" s="146" t="str">
        <f t="shared" si="133"/>
        <v/>
      </c>
      <c r="BO921" s="146" t="str">
        <f t="shared" si="129"/>
        <v/>
      </c>
    </row>
    <row r="922" spans="3:67" ht="20.100000000000001" customHeight="1" x14ac:dyDescent="0.25">
      <c r="C922" s="12"/>
      <c r="E922" s="130"/>
      <c r="F922" s="130"/>
      <c r="R922" s="12"/>
      <c r="T922" s="130"/>
      <c r="U922" s="130"/>
      <c r="AE922" s="146">
        <v>165</v>
      </c>
      <c r="AF922" s="146">
        <f t="shared" si="120"/>
        <v>-3.34</v>
      </c>
      <c r="AJ922" s="146">
        <f t="shared" si="121"/>
        <v>1.5083506148503073E-3</v>
      </c>
      <c r="AK922" s="146">
        <f t="shared" si="122"/>
        <v>4.1889194945036979E-4</v>
      </c>
      <c r="AL922" s="146">
        <f t="shared" si="127"/>
        <v>1.5083506148503073E-3</v>
      </c>
      <c r="AM922" s="146" t="str">
        <f t="shared" si="128"/>
        <v/>
      </c>
      <c r="AN922" s="146" t="str">
        <f t="shared" si="123"/>
        <v/>
      </c>
      <c r="AO922" s="146">
        <f t="shared" si="124"/>
        <v>0</v>
      </c>
      <c r="AP922" s="146" t="str">
        <f t="shared" si="125"/>
        <v/>
      </c>
      <c r="AQ922" s="146" t="str">
        <f t="shared" si="126"/>
        <v/>
      </c>
      <c r="AY922" s="155"/>
      <c r="AZ922" s="150"/>
      <c r="BA922" s="155"/>
      <c r="BB922" s="162"/>
      <c r="BC922" s="162"/>
      <c r="BD922" s="162"/>
      <c r="BE922" s="162"/>
      <c r="BF922" s="156"/>
      <c r="BG922" s="156"/>
      <c r="BH922" s="156"/>
      <c r="BJ922" s="146">
        <v>142</v>
      </c>
      <c r="BK922" s="146">
        <f t="shared" si="130"/>
        <v>0.90239999999999809</v>
      </c>
      <c r="BL922" s="146">
        <f t="shared" si="131"/>
        <v>0.99625316667956421</v>
      </c>
      <c r="BM922" s="146">
        <f t="shared" si="132"/>
        <v>8.4468114948110795E-5</v>
      </c>
      <c r="BN922" s="146" t="str">
        <f t="shared" si="133"/>
        <v/>
      </c>
      <c r="BO922" s="146" t="str">
        <f t="shared" si="129"/>
        <v/>
      </c>
    </row>
    <row r="923" spans="3:67" ht="20.100000000000001" customHeight="1" x14ac:dyDescent="0.25">
      <c r="C923" s="12"/>
      <c r="E923" s="130"/>
      <c r="F923" s="130"/>
      <c r="R923" s="12"/>
      <c r="T923" s="130"/>
      <c r="U923" s="130"/>
      <c r="AE923" s="146">
        <v>166</v>
      </c>
      <c r="AF923" s="146">
        <f t="shared" si="120"/>
        <v>-3.3359999999999999</v>
      </c>
      <c r="AJ923" s="146">
        <f t="shared" si="121"/>
        <v>1.528625163945144E-3</v>
      </c>
      <c r="AK923" s="146">
        <f t="shared" si="122"/>
        <v>4.2496581887143336E-4</v>
      </c>
      <c r="AL923" s="146">
        <f t="shared" si="127"/>
        <v>1.528625163945144E-3</v>
      </c>
      <c r="AM923" s="146" t="str">
        <f t="shared" si="128"/>
        <v/>
      </c>
      <c r="AN923" s="146" t="str">
        <f t="shared" si="123"/>
        <v/>
      </c>
      <c r="AO923" s="146">
        <f t="shared" si="124"/>
        <v>0</v>
      </c>
      <c r="AP923" s="146" t="str">
        <f t="shared" si="125"/>
        <v/>
      </c>
      <c r="AQ923" s="146" t="str">
        <f t="shared" si="126"/>
        <v/>
      </c>
      <c r="AY923" s="155"/>
      <c r="AZ923" s="150"/>
      <c r="BA923" s="155"/>
      <c r="BB923" s="162"/>
      <c r="BC923" s="162"/>
      <c r="BD923" s="162"/>
      <c r="BE923" s="162"/>
      <c r="BF923" s="156"/>
      <c r="BG923" s="156"/>
      <c r="BH923" s="156"/>
      <c r="BJ923" s="146">
        <v>143</v>
      </c>
      <c r="BK923" s="146">
        <f t="shared" si="130"/>
        <v>0.90879999999999805</v>
      </c>
      <c r="BL923" s="146">
        <f t="shared" si="131"/>
        <v>0.9961686985646161</v>
      </c>
      <c r="BM923" s="146">
        <f t="shared" si="132"/>
        <v>8.5693738141712217E-5</v>
      </c>
      <c r="BN923" s="146" t="str">
        <f t="shared" si="133"/>
        <v/>
      </c>
      <c r="BO923" s="146" t="str">
        <f t="shared" si="129"/>
        <v/>
      </c>
    </row>
    <row r="924" spans="3:67" ht="20.100000000000001" customHeight="1" x14ac:dyDescent="0.25">
      <c r="C924" s="12"/>
      <c r="E924" s="130"/>
      <c r="F924" s="130"/>
      <c r="R924" s="12"/>
      <c r="T924" s="130"/>
      <c r="U924" s="130"/>
      <c r="AE924" s="146">
        <v>167</v>
      </c>
      <c r="AF924" s="146">
        <f t="shared" si="120"/>
        <v>-3.3319999999999999</v>
      </c>
      <c r="AJ924" s="146">
        <f t="shared" si="121"/>
        <v>1.5491474475641319E-3</v>
      </c>
      <c r="AK924" s="146">
        <f t="shared" si="122"/>
        <v>4.3112128107358451E-4</v>
      </c>
      <c r="AL924" s="146">
        <f t="shared" si="127"/>
        <v>1.5491474475641319E-3</v>
      </c>
      <c r="AM924" s="146" t="str">
        <f t="shared" si="128"/>
        <v/>
      </c>
      <c r="AN924" s="146" t="str">
        <f t="shared" si="123"/>
        <v/>
      </c>
      <c r="AO924" s="146">
        <f t="shared" si="124"/>
        <v>0</v>
      </c>
      <c r="AP924" s="146" t="str">
        <f t="shared" si="125"/>
        <v/>
      </c>
      <c r="AQ924" s="146" t="str">
        <f t="shared" si="126"/>
        <v/>
      </c>
      <c r="AY924" s="155"/>
      <c r="AZ924" s="150"/>
      <c r="BA924" s="155"/>
      <c r="BB924" s="162"/>
      <c r="BC924" s="162"/>
      <c r="BD924" s="162"/>
      <c r="BE924" s="162"/>
      <c r="BF924" s="156"/>
      <c r="BG924" s="156"/>
      <c r="BH924" s="156"/>
      <c r="BJ924" s="146">
        <v>144</v>
      </c>
      <c r="BK924" s="146">
        <f t="shared" si="130"/>
        <v>0.91519999999999802</v>
      </c>
      <c r="BL924" s="146">
        <f t="shared" si="131"/>
        <v>0.99608300482647438</v>
      </c>
      <c r="BM924" s="146">
        <f t="shared" si="132"/>
        <v>8.6926442298573825E-5</v>
      </c>
      <c r="BN924" s="146" t="str">
        <f t="shared" si="133"/>
        <v/>
      </c>
      <c r="BO924" s="146" t="str">
        <f t="shared" si="129"/>
        <v/>
      </c>
    </row>
    <row r="925" spans="3:67" ht="20.100000000000001" customHeight="1" x14ac:dyDescent="0.25">
      <c r="C925" s="12"/>
      <c r="E925" s="130"/>
      <c r="F925" s="130"/>
      <c r="R925" s="12"/>
      <c r="T925" s="130"/>
      <c r="U925" s="130"/>
      <c r="AE925" s="146">
        <v>168</v>
      </c>
      <c r="AF925" s="146">
        <f t="shared" si="120"/>
        <v>-3.3279999999999998</v>
      </c>
      <c r="AJ925" s="146">
        <f t="shared" si="121"/>
        <v>1.5699201305067205E-3</v>
      </c>
      <c r="AK925" s="146">
        <f t="shared" si="122"/>
        <v>4.3735933231665928E-4</v>
      </c>
      <c r="AL925" s="146">
        <f t="shared" si="127"/>
        <v>1.5699201305067205E-3</v>
      </c>
      <c r="AM925" s="146" t="str">
        <f t="shared" si="128"/>
        <v/>
      </c>
      <c r="AN925" s="146" t="str">
        <f t="shared" si="123"/>
        <v/>
      </c>
      <c r="AO925" s="146">
        <f t="shared" si="124"/>
        <v>0</v>
      </c>
      <c r="AP925" s="146" t="str">
        <f t="shared" si="125"/>
        <v/>
      </c>
      <c r="AQ925" s="146" t="str">
        <f t="shared" si="126"/>
        <v/>
      </c>
      <c r="AY925" s="155"/>
      <c r="AZ925" s="150"/>
      <c r="BA925" s="155"/>
      <c r="BB925" s="162"/>
      <c r="BC925" s="162"/>
      <c r="BD925" s="162"/>
      <c r="BE925" s="162"/>
      <c r="BF925" s="156"/>
      <c r="BG925" s="156"/>
      <c r="BH925" s="156"/>
      <c r="BJ925" s="146">
        <v>145</v>
      </c>
      <c r="BK925" s="146">
        <f t="shared" si="130"/>
        <v>0.92159999999999798</v>
      </c>
      <c r="BL925" s="146">
        <f t="shared" si="131"/>
        <v>0.99599607838417581</v>
      </c>
      <c r="BM925" s="146">
        <f t="shared" si="132"/>
        <v>8.8166174340931214E-5</v>
      </c>
      <c r="BN925" s="146" t="str">
        <f t="shared" si="133"/>
        <v/>
      </c>
      <c r="BO925" s="146" t="str">
        <f t="shared" si="129"/>
        <v/>
      </c>
    </row>
    <row r="926" spans="3:67" ht="20.100000000000001" customHeight="1" x14ac:dyDescent="0.25">
      <c r="C926" s="12"/>
      <c r="E926" s="130"/>
      <c r="F926" s="130"/>
      <c r="R926" s="12"/>
      <c r="T926" s="130"/>
      <c r="U926" s="130"/>
      <c r="AE926" s="146">
        <v>169</v>
      </c>
      <c r="AF926" s="146">
        <f t="shared" si="120"/>
        <v>-3.3239999999999998</v>
      </c>
      <c r="AJ926" s="146">
        <f t="shared" si="121"/>
        <v>1.5909459012268885E-3</v>
      </c>
      <c r="AK926" s="146">
        <f t="shared" si="122"/>
        <v>4.4368097956695111E-4</v>
      </c>
      <c r="AL926" s="146">
        <f t="shared" si="127"/>
        <v>1.5909459012268885E-3</v>
      </c>
      <c r="AM926" s="146" t="str">
        <f t="shared" si="128"/>
        <v/>
      </c>
      <c r="AN926" s="146" t="str">
        <f t="shared" si="123"/>
        <v/>
      </c>
      <c r="AO926" s="146">
        <f t="shared" si="124"/>
        <v>0</v>
      </c>
      <c r="AP926" s="146" t="str">
        <f t="shared" si="125"/>
        <v/>
      </c>
      <c r="AQ926" s="146" t="str">
        <f t="shared" si="126"/>
        <v/>
      </c>
      <c r="AY926" s="155"/>
      <c r="AZ926" s="150"/>
      <c r="BA926" s="155"/>
      <c r="BB926" s="162"/>
      <c r="BC926" s="162"/>
      <c r="BD926" s="162"/>
      <c r="BE926" s="162"/>
      <c r="BF926" s="156"/>
      <c r="BG926" s="156"/>
      <c r="BH926" s="156"/>
      <c r="BJ926" s="146">
        <v>146</v>
      </c>
      <c r="BK926" s="146">
        <f t="shared" si="130"/>
        <v>0.92799999999999794</v>
      </c>
      <c r="BL926" s="146">
        <f t="shared" si="131"/>
        <v>0.99590791220983488</v>
      </c>
      <c r="BM926" s="146">
        <f t="shared" si="132"/>
        <v>8.9412881076222916E-5</v>
      </c>
      <c r="BN926" s="146" t="str">
        <f t="shared" si="133"/>
        <v/>
      </c>
      <c r="BO926" s="146" t="str">
        <f t="shared" si="129"/>
        <v/>
      </c>
    </row>
    <row r="927" spans="3:67" ht="20.100000000000001" customHeight="1" x14ac:dyDescent="0.25">
      <c r="C927" s="12"/>
      <c r="E927" s="130"/>
      <c r="F927" s="130"/>
      <c r="R927" s="12"/>
      <c r="T927" s="130"/>
      <c r="U927" s="130"/>
      <c r="AE927" s="146">
        <v>170</v>
      </c>
      <c r="AF927" s="146">
        <f t="shared" si="120"/>
        <v>-3.32</v>
      </c>
      <c r="AJ927" s="146">
        <f t="shared" si="121"/>
        <v>1.6122274719771244E-3</v>
      </c>
      <c r="AK927" s="146">
        <f t="shared" si="122"/>
        <v>4.5008724059211757E-4</v>
      </c>
      <c r="AL927" s="146">
        <f t="shared" si="127"/>
        <v>1.6122274719771244E-3</v>
      </c>
      <c r="AM927" s="146" t="str">
        <f t="shared" si="128"/>
        <v/>
      </c>
      <c r="AN927" s="146" t="str">
        <f t="shared" si="123"/>
        <v/>
      </c>
      <c r="AO927" s="146">
        <f t="shared" si="124"/>
        <v>0</v>
      </c>
      <c r="AP927" s="146" t="str">
        <f t="shared" si="125"/>
        <v/>
      </c>
      <c r="AQ927" s="146" t="str">
        <f t="shared" si="126"/>
        <v/>
      </c>
      <c r="AY927" s="155"/>
      <c r="AZ927" s="150"/>
      <c r="BA927" s="155"/>
      <c r="BB927" s="162"/>
      <c r="BC927" s="162"/>
      <c r="BD927" s="162"/>
      <c r="BE927" s="162"/>
      <c r="BF927" s="156"/>
      <c r="BG927" s="156"/>
      <c r="BH927" s="156"/>
      <c r="BJ927" s="146">
        <v>147</v>
      </c>
      <c r="BK927" s="146">
        <f t="shared" si="130"/>
        <v>0.9343999999999979</v>
      </c>
      <c r="BL927" s="146">
        <f t="shared" si="131"/>
        <v>0.99581849932875866</v>
      </c>
      <c r="BM927" s="146">
        <f t="shared" si="132"/>
        <v>9.0666509203751744E-5</v>
      </c>
      <c r="BN927" s="146" t="str">
        <f t="shared" si="133"/>
        <v/>
      </c>
      <c r="BO927" s="146" t="str">
        <f t="shared" si="129"/>
        <v/>
      </c>
    </row>
    <row r="928" spans="3:67" ht="20.100000000000001" customHeight="1" x14ac:dyDescent="0.25">
      <c r="C928" s="12"/>
      <c r="E928" s="130"/>
      <c r="F928" s="130"/>
      <c r="R928" s="12"/>
      <c r="T928" s="130"/>
      <c r="U928" s="130"/>
      <c r="AE928" s="146">
        <v>171</v>
      </c>
      <c r="AF928" s="146">
        <f t="shared" si="120"/>
        <v>-3.3159999999999998</v>
      </c>
      <c r="AJ928" s="146">
        <f t="shared" si="121"/>
        <v>1.6337675789524107E-3</v>
      </c>
      <c r="AK928" s="146">
        <f t="shared" si="122"/>
        <v>4.5657914405666388E-4</v>
      </c>
      <c r="AL928" s="146">
        <f t="shared" si="127"/>
        <v>1.6337675789524107E-3</v>
      </c>
      <c r="AM928" s="146" t="str">
        <f t="shared" si="128"/>
        <v/>
      </c>
      <c r="AN928" s="146" t="str">
        <f t="shared" si="123"/>
        <v/>
      </c>
      <c r="AO928" s="146">
        <f t="shared" si="124"/>
        <v>0</v>
      </c>
      <c r="AP928" s="146" t="str">
        <f t="shared" si="125"/>
        <v/>
      </c>
      <c r="AQ928" s="146" t="str">
        <f t="shared" si="126"/>
        <v/>
      </c>
      <c r="AY928" s="155"/>
      <c r="AZ928" s="150"/>
      <c r="BA928" s="155"/>
      <c r="BB928" s="162"/>
      <c r="BC928" s="162"/>
      <c r="BD928" s="162"/>
      <c r="BE928" s="162"/>
      <c r="BF928" s="156"/>
      <c r="BG928" s="156"/>
      <c r="BH928" s="156"/>
      <c r="BJ928" s="146">
        <v>148</v>
      </c>
      <c r="BK928" s="146">
        <f t="shared" si="130"/>
        <v>0.94079999999999786</v>
      </c>
      <c r="BL928" s="146">
        <f t="shared" si="131"/>
        <v>0.9957278328195549</v>
      </c>
      <c r="BM928" s="146">
        <f t="shared" si="132"/>
        <v>9.1927005319236699E-5</v>
      </c>
      <c r="BN928" s="146" t="str">
        <f t="shared" si="133"/>
        <v/>
      </c>
      <c r="BO928" s="146" t="str">
        <f t="shared" si="129"/>
        <v/>
      </c>
    </row>
    <row r="929" spans="3:67" ht="20.100000000000001" customHeight="1" x14ac:dyDescent="0.25">
      <c r="C929" s="12"/>
      <c r="E929" s="130"/>
      <c r="F929" s="130"/>
      <c r="R929" s="12"/>
      <c r="T929" s="130"/>
      <c r="U929" s="130"/>
      <c r="AE929" s="146">
        <v>172</v>
      </c>
      <c r="AF929" s="146">
        <f t="shared" si="120"/>
        <v>-3.3119999999999998</v>
      </c>
      <c r="AJ929" s="146">
        <f t="shared" si="121"/>
        <v>1.6555689824342061E-3</v>
      </c>
      <c r="AK929" s="146">
        <f t="shared" si="122"/>
        <v>4.6315772961800144E-4</v>
      </c>
      <c r="AL929" s="146">
        <f t="shared" si="127"/>
        <v>1.6555689824342061E-3</v>
      </c>
      <c r="AM929" s="146" t="str">
        <f t="shared" si="128"/>
        <v/>
      </c>
      <c r="AN929" s="146" t="str">
        <f t="shared" si="123"/>
        <v/>
      </c>
      <c r="AO929" s="146">
        <f t="shared" si="124"/>
        <v>0</v>
      </c>
      <c r="AP929" s="146" t="str">
        <f t="shared" si="125"/>
        <v/>
      </c>
      <c r="AQ929" s="146" t="str">
        <f t="shared" si="126"/>
        <v/>
      </c>
      <c r="AY929" s="155"/>
      <c r="AZ929" s="150"/>
      <c r="BA929" s="155"/>
      <c r="BB929" s="162"/>
      <c r="BC929" s="162"/>
      <c r="BD929" s="162"/>
      <c r="BE929" s="162"/>
      <c r="BF929" s="156"/>
      <c r="BG929" s="156"/>
      <c r="BH929" s="156"/>
      <c r="BJ929" s="146">
        <v>149</v>
      </c>
      <c r="BK929" s="146">
        <f t="shared" si="130"/>
        <v>0.94719999999999782</v>
      </c>
      <c r="BL929" s="146">
        <f t="shared" si="131"/>
        <v>0.99563590581423567</v>
      </c>
      <c r="BM929" s="146">
        <f t="shared" si="132"/>
        <v>9.3194315922362492E-5</v>
      </c>
      <c r="BN929" s="146" t="str">
        <f t="shared" si="133"/>
        <v/>
      </c>
      <c r="BO929" s="146" t="str">
        <f t="shared" si="129"/>
        <v/>
      </c>
    </row>
    <row r="930" spans="3:67" ht="20.100000000000001" customHeight="1" x14ac:dyDescent="0.25">
      <c r="C930" s="12"/>
      <c r="E930" s="130"/>
      <c r="F930" s="130"/>
      <c r="R930" s="12"/>
      <c r="T930" s="130"/>
      <c r="U930" s="130"/>
      <c r="AE930" s="146">
        <v>173</v>
      </c>
      <c r="AF930" s="146">
        <f t="shared" si="120"/>
        <v>-3.3079999999999998</v>
      </c>
      <c r="AJ930" s="146">
        <f t="shared" si="121"/>
        <v>1.6776344669344294E-3</v>
      </c>
      <c r="AK930" s="146">
        <f t="shared" si="122"/>
        <v>4.6982404802307904E-4</v>
      </c>
      <c r="AL930" s="146">
        <f t="shared" si="127"/>
        <v>1.6776344669344294E-3</v>
      </c>
      <c r="AM930" s="146" t="str">
        <f t="shared" si="128"/>
        <v/>
      </c>
      <c r="AN930" s="146" t="str">
        <f t="shared" si="123"/>
        <v/>
      </c>
      <c r="AO930" s="146">
        <f t="shared" si="124"/>
        <v>0</v>
      </c>
      <c r="AP930" s="146" t="str">
        <f t="shared" si="125"/>
        <v/>
      </c>
      <c r="AQ930" s="146" t="str">
        <f t="shared" si="126"/>
        <v/>
      </c>
      <c r="AY930" s="155"/>
      <c r="AZ930" s="150"/>
      <c r="BA930" s="155"/>
      <c r="BB930" s="162"/>
      <c r="BC930" s="162"/>
      <c r="BD930" s="162"/>
      <c r="BE930" s="162"/>
      <c r="BF930" s="156"/>
      <c r="BG930" s="156"/>
      <c r="BH930" s="156"/>
      <c r="BJ930" s="146">
        <v>150</v>
      </c>
      <c r="BK930" s="146">
        <f t="shared" si="130"/>
        <v>0.95359999999999778</v>
      </c>
      <c r="BL930" s="146">
        <f t="shared" si="131"/>
        <v>0.9955427114983133</v>
      </c>
      <c r="BM930" s="146">
        <f t="shared" si="132"/>
        <v>9.446838742244168E-5</v>
      </c>
      <c r="BN930" s="146" t="str">
        <f t="shared" si="133"/>
        <v/>
      </c>
      <c r="BO930" s="146" t="str">
        <f t="shared" si="129"/>
        <v/>
      </c>
    </row>
    <row r="931" spans="3:67" ht="20.100000000000001" customHeight="1" x14ac:dyDescent="0.25">
      <c r="C931" s="12"/>
      <c r="E931" s="130"/>
      <c r="F931" s="130"/>
      <c r="R931" s="12"/>
      <c r="T931" s="130"/>
      <c r="U931" s="130"/>
      <c r="AE931" s="146">
        <v>174</v>
      </c>
      <c r="AF931" s="146">
        <f t="shared" si="120"/>
        <v>-3.3039999999999998</v>
      </c>
      <c r="AJ931" s="146">
        <f t="shared" si="121"/>
        <v>1.6999668413393869E-3</v>
      </c>
      <c r="AK931" s="146">
        <f t="shared" si="122"/>
        <v>4.7657916120559377E-4</v>
      </c>
      <c r="AL931" s="146">
        <f t="shared" si="127"/>
        <v>1.6999668413393869E-3</v>
      </c>
      <c r="AM931" s="146" t="str">
        <f t="shared" si="128"/>
        <v/>
      </c>
      <c r="AN931" s="146" t="str">
        <f t="shared" si="123"/>
        <v/>
      </c>
      <c r="AO931" s="146">
        <f t="shared" si="124"/>
        <v>0</v>
      </c>
      <c r="AP931" s="146" t="str">
        <f t="shared" si="125"/>
        <v/>
      </c>
      <c r="AQ931" s="146" t="str">
        <f t="shared" si="126"/>
        <v/>
      </c>
      <c r="AY931" s="155"/>
      <c r="AZ931" s="150"/>
      <c r="BA931" s="155"/>
      <c r="BB931" s="162"/>
      <c r="BC931" s="162"/>
      <c r="BD931" s="162"/>
      <c r="BE931" s="162"/>
      <c r="BF931" s="156"/>
      <c r="BG931" s="156"/>
      <c r="BH931" s="156"/>
      <c r="BJ931" s="146">
        <v>151</v>
      </c>
      <c r="BK931" s="146">
        <f t="shared" si="130"/>
        <v>0.95999999999999774</v>
      </c>
      <c r="BL931" s="146">
        <f t="shared" si="131"/>
        <v>0.99544824311089086</v>
      </c>
      <c r="BM931" s="146">
        <f t="shared" si="132"/>
        <v>9.574916614296658E-5</v>
      </c>
      <c r="BN931" s="146" t="str">
        <f t="shared" si="133"/>
        <v/>
      </c>
      <c r="BO931" s="146" t="str">
        <f t="shared" si="129"/>
        <v/>
      </c>
    </row>
    <row r="932" spans="3:67" ht="20.100000000000001" customHeight="1" x14ac:dyDescent="0.25">
      <c r="C932" s="12"/>
      <c r="E932" s="130"/>
      <c r="F932" s="130"/>
      <c r="R932" s="12"/>
      <c r="T932" s="130"/>
      <c r="U932" s="130"/>
      <c r="AE932" s="146">
        <v>175</v>
      </c>
      <c r="AF932" s="146">
        <f t="shared" si="120"/>
        <v>-3.3</v>
      </c>
      <c r="AJ932" s="146">
        <f t="shared" si="121"/>
        <v>1.7225689390536812E-3</v>
      </c>
      <c r="AK932" s="146">
        <f t="shared" si="122"/>
        <v>4.8342414238377744E-4</v>
      </c>
      <c r="AL932" s="146">
        <f t="shared" si="127"/>
        <v>1.7225689390536812E-3</v>
      </c>
      <c r="AM932" s="146" t="str">
        <f t="shared" si="128"/>
        <v/>
      </c>
      <c r="AN932" s="146" t="str">
        <f t="shared" si="123"/>
        <v/>
      </c>
      <c r="AO932" s="146">
        <f t="shared" si="124"/>
        <v>0</v>
      </c>
      <c r="AP932" s="146" t="str">
        <f t="shared" si="125"/>
        <v/>
      </c>
      <c r="AQ932" s="146" t="str">
        <f t="shared" si="126"/>
        <v/>
      </c>
      <c r="AY932" s="155"/>
      <c r="AZ932" s="150"/>
      <c r="BA932" s="155"/>
      <c r="BB932" s="162"/>
      <c r="BC932" s="162"/>
      <c r="BD932" s="162"/>
      <c r="BE932" s="162"/>
      <c r="BF932" s="156"/>
      <c r="BG932" s="156"/>
      <c r="BH932" s="156"/>
      <c r="BJ932" s="146">
        <v>152</v>
      </c>
      <c r="BK932" s="146">
        <f t="shared" si="130"/>
        <v>0.96639999999999771</v>
      </c>
      <c r="BL932" s="146">
        <f t="shared" si="131"/>
        <v>0.9953524939447479</v>
      </c>
      <c r="BM932" s="146">
        <f t="shared" si="132"/>
        <v>9.703659832938083E-5</v>
      </c>
      <c r="BN932" s="146" t="str">
        <f t="shared" si="133"/>
        <v/>
      </c>
      <c r="BO932" s="146" t="str">
        <f t="shared" si="129"/>
        <v/>
      </c>
    </row>
    <row r="933" spans="3:67" ht="20.100000000000001" customHeight="1" x14ac:dyDescent="0.25">
      <c r="C933" s="12"/>
      <c r="E933" s="130"/>
      <c r="F933" s="130"/>
      <c r="R933" s="12"/>
      <c r="T933" s="130"/>
      <c r="U933" s="130"/>
      <c r="AE933" s="146">
        <v>176</v>
      </c>
      <c r="AF933" s="146">
        <f t="shared" si="120"/>
        <v>-3.2960000000000003</v>
      </c>
      <c r="AJ933" s="146">
        <f t="shared" si="121"/>
        <v>1.7454436181440487E-3</v>
      </c>
      <c r="AK933" s="146">
        <f t="shared" si="122"/>
        <v>4.9036007615875477E-4</v>
      </c>
      <c r="AL933" s="146">
        <f t="shared" si="127"/>
        <v>1.7454436181440487E-3</v>
      </c>
      <c r="AM933" s="146" t="str">
        <f t="shared" si="128"/>
        <v/>
      </c>
      <c r="AN933" s="146" t="str">
        <f t="shared" si="123"/>
        <v/>
      </c>
      <c r="AO933" s="146">
        <f t="shared" si="124"/>
        <v>0</v>
      </c>
      <c r="AP933" s="146" t="str">
        <f t="shared" si="125"/>
        <v/>
      </c>
      <c r="AQ933" s="146" t="str">
        <f t="shared" si="126"/>
        <v/>
      </c>
      <c r="AY933" s="155"/>
      <c r="AZ933" s="150"/>
      <c r="BA933" s="155"/>
      <c r="BB933" s="162"/>
      <c r="BC933" s="162"/>
      <c r="BD933" s="162"/>
      <c r="BE933" s="162"/>
      <c r="BF933" s="156"/>
      <c r="BG933" s="156"/>
      <c r="BH933" s="156"/>
      <c r="BJ933" s="146">
        <v>153</v>
      </c>
      <c r="BK933" s="146">
        <f t="shared" si="130"/>
        <v>0.97279999999999767</v>
      </c>
      <c r="BL933" s="146">
        <f t="shared" si="131"/>
        <v>0.99525545734641852</v>
      </c>
      <c r="BM933" s="146">
        <f t="shared" si="132"/>
        <v>9.8330630152521081E-5</v>
      </c>
      <c r="BN933" s="146" t="str">
        <f t="shared" si="133"/>
        <v/>
      </c>
      <c r="BO933" s="146" t="str">
        <f t="shared" si="129"/>
        <v/>
      </c>
    </row>
    <row r="934" spans="3:67" ht="20.100000000000001" customHeight="1" x14ac:dyDescent="0.25">
      <c r="C934" s="12"/>
      <c r="E934" s="130"/>
      <c r="F934" s="130"/>
      <c r="R934" s="12"/>
      <c r="T934" s="130"/>
      <c r="U934" s="130"/>
      <c r="AE934" s="146">
        <v>177</v>
      </c>
      <c r="AF934" s="146">
        <f t="shared" si="120"/>
        <v>-3.2919999999999998</v>
      </c>
      <c r="AJ934" s="146">
        <f t="shared" si="121"/>
        <v>1.7685937614831393E-3</v>
      </c>
      <c r="AK934" s="146">
        <f t="shared" si="122"/>
        <v>4.9738805861348535E-4</v>
      </c>
      <c r="AL934" s="146">
        <f t="shared" si="127"/>
        <v>1.7685937614831393E-3</v>
      </c>
      <c r="AM934" s="146" t="str">
        <f t="shared" si="128"/>
        <v/>
      </c>
      <c r="AN934" s="146" t="str">
        <f t="shared" si="123"/>
        <v/>
      </c>
      <c r="AO934" s="146">
        <f t="shared" si="124"/>
        <v>0</v>
      </c>
      <c r="AP934" s="146" t="str">
        <f t="shared" si="125"/>
        <v/>
      </c>
      <c r="AQ934" s="146" t="str">
        <f t="shared" si="126"/>
        <v/>
      </c>
      <c r="AY934" s="155"/>
      <c r="AZ934" s="150"/>
      <c r="BA934" s="155"/>
      <c r="BB934" s="162"/>
      <c r="BC934" s="162"/>
      <c r="BD934" s="162"/>
      <c r="BE934" s="162"/>
      <c r="BF934" s="156"/>
      <c r="BG934" s="156"/>
      <c r="BH934" s="156"/>
      <c r="BJ934" s="146">
        <v>154</v>
      </c>
      <c r="BK934" s="146">
        <f t="shared" si="130"/>
        <v>0.97919999999999763</v>
      </c>
      <c r="BL934" s="146">
        <f t="shared" si="131"/>
        <v>0.99515712671626599</v>
      </c>
      <c r="BM934" s="146">
        <f t="shared" si="132"/>
        <v>9.9631207716055492E-5</v>
      </c>
      <c r="BN934" s="146" t="str">
        <f t="shared" si="133"/>
        <v/>
      </c>
      <c r="BO934" s="146" t="str">
        <f t="shared" si="129"/>
        <v/>
      </c>
    </row>
    <row r="935" spans="3:67" ht="20.100000000000001" customHeight="1" x14ac:dyDescent="0.25">
      <c r="C935" s="12"/>
      <c r="E935" s="130"/>
      <c r="F935" s="130"/>
      <c r="R935" s="12"/>
      <c r="T935" s="130"/>
      <c r="U935" s="130"/>
      <c r="AE935" s="146">
        <v>178</v>
      </c>
      <c r="AF935" s="146">
        <f t="shared" si="120"/>
        <v>-3.2880000000000003</v>
      </c>
      <c r="AJ935" s="146">
        <f t="shared" si="121"/>
        <v>1.7920222768931717E-3</v>
      </c>
      <c r="AK935" s="146">
        <f t="shared" si="122"/>
        <v>5.0450919741226545E-4</v>
      </c>
      <c r="AL935" s="146">
        <f t="shared" si="127"/>
        <v>1.7920222768931717E-3</v>
      </c>
      <c r="AM935" s="146" t="str">
        <f t="shared" si="128"/>
        <v/>
      </c>
      <c r="AN935" s="146" t="str">
        <f t="shared" si="123"/>
        <v/>
      </c>
      <c r="AO935" s="146">
        <f t="shared" si="124"/>
        <v>0</v>
      </c>
      <c r="AP935" s="146" t="str">
        <f t="shared" si="125"/>
        <v/>
      </c>
      <c r="AQ935" s="146" t="str">
        <f t="shared" si="126"/>
        <v/>
      </c>
      <c r="AY935" s="155"/>
      <c r="AZ935" s="150"/>
      <c r="BA935" s="155"/>
      <c r="BB935" s="162"/>
      <c r="BC935" s="162"/>
      <c r="BD935" s="162"/>
      <c r="BE935" s="162"/>
      <c r="BF935" s="156"/>
      <c r="BG935" s="156"/>
      <c r="BH935" s="156"/>
      <c r="BJ935" s="146">
        <v>155</v>
      </c>
      <c r="BK935" s="146">
        <f t="shared" si="130"/>
        <v>0.98559999999999759</v>
      </c>
      <c r="BL935" s="146">
        <f t="shared" si="131"/>
        <v>0.99505749550854994</v>
      </c>
      <c r="BM935" s="146">
        <f t="shared" si="132"/>
        <v>1.0093827706025849E-4</v>
      </c>
      <c r="BN935" s="146" t="str">
        <f t="shared" si="133"/>
        <v/>
      </c>
      <c r="BO935" s="146" t="str">
        <f t="shared" si="129"/>
        <v/>
      </c>
    </row>
    <row r="936" spans="3:67" ht="20.100000000000001" customHeight="1" x14ac:dyDescent="0.25">
      <c r="C936" s="12"/>
      <c r="E936" s="130"/>
      <c r="F936" s="130"/>
      <c r="R936" s="12"/>
      <c r="T936" s="130"/>
      <c r="U936" s="130"/>
      <c r="AE936" s="146">
        <v>179</v>
      </c>
      <c r="AF936" s="146">
        <f t="shared" si="120"/>
        <v>-3.2839999999999998</v>
      </c>
      <c r="AJ936" s="146">
        <f t="shared" si="121"/>
        <v>1.8157320972895475E-3</v>
      </c>
      <c r="AK936" s="146">
        <f t="shared" si="122"/>
        <v>5.1172461190082501E-4</v>
      </c>
      <c r="AL936" s="146">
        <f t="shared" si="127"/>
        <v>1.8157320972895475E-3</v>
      </c>
      <c r="AM936" s="146" t="str">
        <f t="shared" si="128"/>
        <v/>
      </c>
      <c r="AN936" s="146" t="str">
        <f t="shared" si="123"/>
        <v/>
      </c>
      <c r="AO936" s="146">
        <f t="shared" si="124"/>
        <v>0</v>
      </c>
      <c r="AP936" s="146" t="str">
        <f t="shared" si="125"/>
        <v/>
      </c>
      <c r="AQ936" s="146" t="str">
        <f t="shared" si="126"/>
        <v/>
      </c>
      <c r="AY936" s="155"/>
      <c r="AZ936" s="150"/>
      <c r="BA936" s="155"/>
      <c r="BB936" s="162"/>
      <c r="BC936" s="162"/>
      <c r="BD936" s="162"/>
      <c r="BE936" s="162"/>
      <c r="BF936" s="156"/>
      <c r="BG936" s="156"/>
      <c r="BH936" s="156"/>
      <c r="BJ936" s="146">
        <v>156</v>
      </c>
      <c r="BK936" s="146">
        <f t="shared" si="130"/>
        <v>0.99199999999999755</v>
      </c>
      <c r="BL936" s="146">
        <f t="shared" si="131"/>
        <v>0.99495655723148968</v>
      </c>
      <c r="BM936" s="146">
        <f t="shared" si="132"/>
        <v>1.0225178416833902E-4</v>
      </c>
      <c r="BN936" s="146" t="str">
        <f t="shared" si="133"/>
        <v/>
      </c>
      <c r="BO936" s="146" t="str">
        <f t="shared" si="129"/>
        <v/>
      </c>
    </row>
    <row r="937" spans="3:67" ht="20.100000000000001" customHeight="1" x14ac:dyDescent="0.25">
      <c r="C937" s="12"/>
      <c r="E937" s="130"/>
      <c r="F937" s="130"/>
      <c r="R937" s="12"/>
      <c r="T937" s="130"/>
      <c r="U937" s="130"/>
      <c r="AE937" s="146">
        <v>180</v>
      </c>
      <c r="AF937" s="146">
        <f t="shared" si="120"/>
        <v>-3.2800000000000002</v>
      </c>
      <c r="AJ937" s="146">
        <f t="shared" si="121"/>
        <v>1.8397261808242775E-3</v>
      </c>
      <c r="AK937" s="146">
        <f t="shared" si="122"/>
        <v>5.190354332069723E-4</v>
      </c>
      <c r="AL937" s="146">
        <f t="shared" si="127"/>
        <v>1.8397261808242775E-3</v>
      </c>
      <c r="AM937" s="146" t="str">
        <f t="shared" si="128"/>
        <v/>
      </c>
      <c r="AN937" s="146" t="str">
        <f t="shared" si="123"/>
        <v/>
      </c>
      <c r="AO937" s="146">
        <f t="shared" si="124"/>
        <v>0</v>
      </c>
      <c r="AP937" s="146" t="str">
        <f t="shared" si="125"/>
        <v/>
      </c>
      <c r="AQ937" s="146" t="str">
        <f t="shared" si="126"/>
        <v/>
      </c>
      <c r="AY937" s="155"/>
      <c r="AZ937" s="150"/>
      <c r="BA937" s="155"/>
      <c r="BB937" s="162"/>
      <c r="BC937" s="162"/>
      <c r="BD937" s="162"/>
      <c r="BE937" s="162"/>
      <c r="BF937" s="156"/>
      <c r="BG937" s="156"/>
      <c r="BH937" s="156"/>
      <c r="BJ937" s="146">
        <v>157</v>
      </c>
      <c r="BK937" s="146">
        <f t="shared" si="130"/>
        <v>0.99839999999999751</v>
      </c>
      <c r="BL937" s="146">
        <f t="shared" si="131"/>
        <v>0.99485430544732134</v>
      </c>
      <c r="BM937" s="146">
        <f t="shared" si="132"/>
        <v>1.0357167497154762E-4</v>
      </c>
      <c r="BN937" s="146" t="str">
        <f t="shared" si="133"/>
        <v/>
      </c>
      <c r="BO937" s="146" t="str">
        <f t="shared" si="129"/>
        <v/>
      </c>
    </row>
    <row r="938" spans="3:67" ht="20.100000000000001" customHeight="1" x14ac:dyDescent="0.25">
      <c r="C938" s="12"/>
      <c r="E938" s="130"/>
      <c r="F938" s="130"/>
      <c r="R938" s="12"/>
      <c r="T938" s="130"/>
      <c r="U938" s="130"/>
      <c r="AE938" s="146">
        <v>181</v>
      </c>
      <c r="AF938" s="146">
        <f t="shared" si="120"/>
        <v>-3.2759999999999998</v>
      </c>
      <c r="AJ938" s="146">
        <f t="shared" si="121"/>
        <v>1.8640075110293508E-3</v>
      </c>
      <c r="AK938" s="146">
        <f t="shared" si="122"/>
        <v>5.2644280434184466E-4</v>
      </c>
      <c r="AL938" s="146">
        <f t="shared" si="127"/>
        <v>1.8640075110293508E-3</v>
      </c>
      <c r="AM938" s="146" t="str">
        <f t="shared" si="128"/>
        <v/>
      </c>
      <c r="AN938" s="146" t="str">
        <f t="shared" si="123"/>
        <v/>
      </c>
      <c r="AO938" s="146">
        <f t="shared" si="124"/>
        <v>0</v>
      </c>
      <c r="AP938" s="146" t="str">
        <f t="shared" si="125"/>
        <v/>
      </c>
      <c r="AQ938" s="146" t="str">
        <f t="shared" si="126"/>
        <v/>
      </c>
      <c r="AY938" s="155"/>
      <c r="AZ938" s="150"/>
      <c r="BA938" s="155"/>
      <c r="BB938" s="162"/>
      <c r="BC938" s="162"/>
      <c r="BD938" s="162"/>
      <c r="BE938" s="162"/>
      <c r="BF938" s="156"/>
      <c r="BG938" s="156"/>
      <c r="BH938" s="156"/>
      <c r="BJ938" s="146">
        <v>158</v>
      </c>
      <c r="BK938" s="146">
        <f t="shared" si="130"/>
        <v>1.0047999999999975</v>
      </c>
      <c r="BL938" s="146">
        <f t="shared" si="131"/>
        <v>0.99475073377234979</v>
      </c>
      <c r="BM938" s="146">
        <f t="shared" si="132"/>
        <v>1.048978953532842E-4</v>
      </c>
      <c r="BN938" s="146" t="str">
        <f t="shared" si="133"/>
        <v/>
      </c>
      <c r="BO938" s="146" t="str">
        <f t="shared" si="129"/>
        <v/>
      </c>
    </row>
    <row r="939" spans="3:67" ht="20.100000000000001" customHeight="1" x14ac:dyDescent="0.25">
      <c r="C939" s="12"/>
      <c r="E939" s="130"/>
      <c r="F939" s="130"/>
      <c r="R939" s="12"/>
      <c r="T939" s="130"/>
      <c r="U939" s="130"/>
      <c r="AE939" s="146">
        <v>182</v>
      </c>
      <c r="AF939" s="146">
        <f t="shared" si="120"/>
        <v>-3.2720000000000002</v>
      </c>
      <c r="AJ939" s="146">
        <f t="shared" si="121"/>
        <v>1.8885790969598703E-3</v>
      </c>
      <c r="AK939" s="146">
        <f t="shared" si="122"/>
        <v>5.3394788030169959E-4</v>
      </c>
      <c r="AL939" s="146">
        <f t="shared" si="127"/>
        <v>1.8885790969598703E-3</v>
      </c>
      <c r="AM939" s="146" t="str">
        <f t="shared" si="128"/>
        <v/>
      </c>
      <c r="AN939" s="146" t="str">
        <f t="shared" si="123"/>
        <v/>
      </c>
      <c r="AO939" s="146">
        <f t="shared" si="124"/>
        <v>0</v>
      </c>
      <c r="AP939" s="146" t="str">
        <f t="shared" si="125"/>
        <v/>
      </c>
      <c r="AQ939" s="146" t="str">
        <f t="shared" si="126"/>
        <v/>
      </c>
      <c r="AY939" s="155"/>
      <c r="AZ939" s="150"/>
      <c r="BA939" s="155"/>
      <c r="BB939" s="162"/>
      <c r="BC939" s="162"/>
      <c r="BD939" s="162"/>
      <c r="BE939" s="162"/>
      <c r="BF939" s="156"/>
      <c r="BG939" s="156"/>
      <c r="BH939" s="156"/>
      <c r="BJ939" s="146">
        <v>159</v>
      </c>
      <c r="BK939" s="146">
        <f t="shared" si="130"/>
        <v>1.0111999999999974</v>
      </c>
      <c r="BL939" s="146">
        <f t="shared" si="131"/>
        <v>0.99464583587699651</v>
      </c>
      <c r="BM939" s="146">
        <f t="shared" si="132"/>
        <v>1.0623039115575938E-4</v>
      </c>
      <c r="BN939" s="146" t="str">
        <f t="shared" si="133"/>
        <v/>
      </c>
      <c r="BO939" s="146" t="str">
        <f t="shared" si="129"/>
        <v/>
      </c>
    </row>
    <row r="940" spans="3:67" ht="20.100000000000001" customHeight="1" x14ac:dyDescent="0.25">
      <c r="C940" s="12"/>
      <c r="E940" s="130"/>
      <c r="F940" s="130"/>
      <c r="R940" s="12"/>
      <c r="T940" s="130"/>
      <c r="U940" s="130"/>
      <c r="AE940" s="146">
        <v>183</v>
      </c>
      <c r="AF940" s="146">
        <f t="shared" si="120"/>
        <v>-3.2679999999999998</v>
      </c>
      <c r="AJ940" s="146">
        <f t="shared" si="121"/>
        <v>1.9134439733371103E-3</v>
      </c>
      <c r="AK940" s="146">
        <f t="shared" si="122"/>
        <v>5.415518281703058E-4</v>
      </c>
      <c r="AL940" s="146">
        <f t="shared" si="127"/>
        <v>1.9134439733371103E-3</v>
      </c>
      <c r="AM940" s="146" t="str">
        <f t="shared" si="128"/>
        <v/>
      </c>
      <c r="AN940" s="146" t="str">
        <f t="shared" si="123"/>
        <v/>
      </c>
      <c r="AO940" s="146">
        <f t="shared" si="124"/>
        <v>0</v>
      </c>
      <c r="AP940" s="146" t="str">
        <f t="shared" si="125"/>
        <v/>
      </c>
      <c r="AQ940" s="146" t="str">
        <f t="shared" si="126"/>
        <v/>
      </c>
      <c r="AY940" s="155"/>
      <c r="AZ940" s="150"/>
      <c r="BA940" s="155"/>
      <c r="BB940" s="162"/>
      <c r="BC940" s="162"/>
      <c r="BD940" s="162"/>
      <c r="BE940" s="162"/>
      <c r="BF940" s="156"/>
      <c r="BG940" s="156"/>
      <c r="BH940" s="156"/>
      <c r="BJ940" s="146">
        <v>160</v>
      </c>
      <c r="BK940" s="146">
        <f t="shared" si="130"/>
        <v>1.0175999999999974</v>
      </c>
      <c r="BL940" s="146">
        <f t="shared" si="131"/>
        <v>0.99453960548584075</v>
      </c>
      <c r="BM940" s="146">
        <f t="shared" si="132"/>
        <v>1.0756910818343624E-4</v>
      </c>
      <c r="BN940" s="146" t="str">
        <f t="shared" si="133"/>
        <v/>
      </c>
      <c r="BO940" s="146" t="str">
        <f t="shared" si="129"/>
        <v/>
      </c>
    </row>
    <row r="941" spans="3:67" ht="20.100000000000001" customHeight="1" x14ac:dyDescent="0.25">
      <c r="C941" s="12"/>
      <c r="E941" s="130"/>
      <c r="F941" s="130"/>
      <c r="R941" s="12"/>
      <c r="T941" s="130"/>
      <c r="U941" s="130"/>
      <c r="AE941" s="146">
        <v>184</v>
      </c>
      <c r="AF941" s="146">
        <f t="shared" si="120"/>
        <v>-3.2640000000000002</v>
      </c>
      <c r="AJ941" s="146">
        <f t="shared" si="121"/>
        <v>1.9386052006913146E-3</v>
      </c>
      <c r="AK941" s="146">
        <f t="shared" si="122"/>
        <v>5.4925582722187966E-4</v>
      </c>
      <c r="AL941" s="146">
        <f t="shared" si="127"/>
        <v>1.9386052006913146E-3</v>
      </c>
      <c r="AM941" s="146" t="str">
        <f t="shared" si="128"/>
        <v/>
      </c>
      <c r="AN941" s="146" t="str">
        <f t="shared" si="123"/>
        <v/>
      </c>
      <c r="AO941" s="146">
        <f t="shared" si="124"/>
        <v>0</v>
      </c>
      <c r="AP941" s="146" t="str">
        <f t="shared" si="125"/>
        <v/>
      </c>
      <c r="AQ941" s="146" t="str">
        <f t="shared" si="126"/>
        <v/>
      </c>
      <c r="AY941" s="155"/>
      <c r="AZ941" s="150"/>
      <c r="BA941" s="155"/>
      <c r="BB941" s="162"/>
      <c r="BC941" s="162"/>
      <c r="BD941" s="162"/>
      <c r="BE941" s="162"/>
      <c r="BF941" s="156"/>
      <c r="BG941" s="156"/>
      <c r="BH941" s="156"/>
      <c r="BJ941" s="146">
        <v>161</v>
      </c>
      <c r="BK941" s="146">
        <f t="shared" si="130"/>
        <v>1.0239999999999974</v>
      </c>
      <c r="BL941" s="146">
        <f t="shared" si="131"/>
        <v>0.99443203637765731</v>
      </c>
      <c r="BM941" s="146">
        <f t="shared" si="132"/>
        <v>1.0891399220847031E-4</v>
      </c>
      <c r="BN941" s="146" t="str">
        <f t="shared" si="133"/>
        <v/>
      </c>
      <c r="BO941" s="146" t="str">
        <f t="shared" si="129"/>
        <v/>
      </c>
    </row>
    <row r="942" spans="3:67" ht="20.100000000000001" customHeight="1" x14ac:dyDescent="0.25">
      <c r="C942" s="12"/>
      <c r="E942" s="130"/>
      <c r="F942" s="130"/>
      <c r="R942" s="12"/>
      <c r="T942" s="130"/>
      <c r="U942" s="130"/>
      <c r="AE942" s="146">
        <v>185</v>
      </c>
      <c r="AF942" s="146">
        <f t="shared" si="120"/>
        <v>-3.26</v>
      </c>
      <c r="AJ942" s="146">
        <f t="shared" si="121"/>
        <v>1.9640658655043761E-3</v>
      </c>
      <c r="AK942" s="146">
        <f t="shared" si="122"/>
        <v>5.5706106902462128E-4</v>
      </c>
      <c r="AL942" s="146">
        <f t="shared" si="127"/>
        <v>1.9640658655043761E-3</v>
      </c>
      <c r="AM942" s="146" t="str">
        <f t="shared" si="128"/>
        <v/>
      </c>
      <c r="AN942" s="146" t="str">
        <f t="shared" si="123"/>
        <v/>
      </c>
      <c r="AO942" s="146">
        <f t="shared" si="124"/>
        <v>0</v>
      </c>
      <c r="AP942" s="146" t="str">
        <f t="shared" si="125"/>
        <v/>
      </c>
      <c r="AQ942" s="146" t="str">
        <f t="shared" si="126"/>
        <v/>
      </c>
      <c r="AY942" s="155"/>
      <c r="AZ942" s="150"/>
      <c r="BA942" s="155"/>
      <c r="BB942" s="162"/>
      <c r="BC942" s="162"/>
      <c r="BD942" s="162"/>
      <c r="BE942" s="162"/>
      <c r="BF942" s="156"/>
      <c r="BG942" s="156"/>
      <c r="BH942" s="156"/>
      <c r="BJ942" s="146">
        <v>162</v>
      </c>
      <c r="BK942" s="146">
        <f t="shared" si="130"/>
        <v>1.0303999999999973</v>
      </c>
      <c r="BL942" s="146">
        <f t="shared" si="131"/>
        <v>0.99432312238544884</v>
      </c>
      <c r="BM942" s="146">
        <f t="shared" si="132"/>
        <v>1.1026498897603876E-4</v>
      </c>
      <c r="BN942" s="146" t="str">
        <f t="shared" si="133"/>
        <v/>
      </c>
      <c r="BO942" s="146" t="str">
        <f t="shared" si="129"/>
        <v/>
      </c>
    </row>
    <row r="943" spans="3:67" ht="20.100000000000001" customHeight="1" x14ac:dyDescent="0.25">
      <c r="C943" s="12"/>
      <c r="E943" s="130"/>
      <c r="F943" s="130"/>
      <c r="R943" s="12"/>
      <c r="T943" s="130"/>
      <c r="U943" s="130"/>
      <c r="AE943" s="146">
        <v>186</v>
      </c>
      <c r="AF943" s="146">
        <f t="shared" si="120"/>
        <v>-3.2560000000000002</v>
      </c>
      <c r="AJ943" s="146">
        <f t="shared" si="121"/>
        <v>1.9898290803522173E-3</v>
      </c>
      <c r="AK943" s="146">
        <f t="shared" si="122"/>
        <v>5.6496875754479404E-4</v>
      </c>
      <c r="AL943" s="146">
        <f t="shared" si="127"/>
        <v>1.9898290803522173E-3</v>
      </c>
      <c r="AM943" s="146" t="str">
        <f t="shared" si="128"/>
        <v/>
      </c>
      <c r="AN943" s="146" t="str">
        <f t="shared" si="123"/>
        <v/>
      </c>
      <c r="AO943" s="146">
        <f t="shared" si="124"/>
        <v>0</v>
      </c>
      <c r="AP943" s="146" t="str">
        <f t="shared" si="125"/>
        <v/>
      </c>
      <c r="AQ943" s="146" t="str">
        <f t="shared" si="126"/>
        <v/>
      </c>
      <c r="AY943" s="155"/>
      <c r="AZ943" s="150"/>
      <c r="BA943" s="155"/>
      <c r="BB943" s="162"/>
      <c r="BC943" s="162"/>
      <c r="BD943" s="162"/>
      <c r="BE943" s="162"/>
      <c r="BF943" s="156"/>
      <c r="BG943" s="156"/>
      <c r="BH943" s="156"/>
      <c r="BJ943" s="146">
        <v>163</v>
      </c>
      <c r="BK943" s="146">
        <f t="shared" si="130"/>
        <v>1.0367999999999973</v>
      </c>
      <c r="BL943" s="146">
        <f t="shared" si="131"/>
        <v>0.9942128573964728</v>
      </c>
      <c r="BM943" s="146">
        <f t="shared" si="132"/>
        <v>1.1162204420778199E-4</v>
      </c>
      <c r="BN943" s="146" t="str">
        <f t="shared" si="133"/>
        <v/>
      </c>
      <c r="BO943" s="146" t="str">
        <f t="shared" si="129"/>
        <v/>
      </c>
    </row>
    <row r="944" spans="3:67" ht="20.100000000000001" customHeight="1" x14ac:dyDescent="0.25">
      <c r="C944" s="12"/>
      <c r="E944" s="130"/>
      <c r="F944" s="130"/>
      <c r="R944" s="12"/>
      <c r="T944" s="130"/>
      <c r="U944" s="130"/>
      <c r="AE944" s="146">
        <v>187</v>
      </c>
      <c r="AF944" s="146">
        <f t="shared" si="120"/>
        <v>-3.2519999999999998</v>
      </c>
      <c r="AJ944" s="146">
        <f t="shared" si="121"/>
        <v>2.0158979840470305E-3</v>
      </c>
      <c r="AK944" s="146">
        <f t="shared" si="122"/>
        <v>5.7298010925139608E-4</v>
      </c>
      <c r="AL944" s="146">
        <f t="shared" si="127"/>
        <v>2.0158979840470305E-3</v>
      </c>
      <c r="AM944" s="146" t="str">
        <f t="shared" si="128"/>
        <v/>
      </c>
      <c r="AN944" s="146" t="str">
        <f t="shared" si="123"/>
        <v/>
      </c>
      <c r="AO944" s="146">
        <f t="shared" si="124"/>
        <v>0</v>
      </c>
      <c r="AP944" s="146" t="str">
        <f t="shared" si="125"/>
        <v/>
      </c>
      <c r="AQ944" s="146" t="str">
        <f t="shared" si="126"/>
        <v/>
      </c>
      <c r="AY944" s="155"/>
      <c r="AZ944" s="150"/>
      <c r="BA944" s="155"/>
      <c r="BB944" s="162"/>
      <c r="BC944" s="162"/>
      <c r="BD944" s="162"/>
      <c r="BE944" s="162"/>
      <c r="BF944" s="156"/>
      <c r="BG944" s="156"/>
      <c r="BH944" s="156"/>
      <c r="BJ944" s="146">
        <v>164</v>
      </c>
      <c r="BK944" s="146">
        <f t="shared" si="130"/>
        <v>1.0431999999999972</v>
      </c>
      <c r="BL944" s="146">
        <f t="shared" si="131"/>
        <v>0.99410123535226502</v>
      </c>
      <c r="BM944" s="146">
        <f t="shared" si="132"/>
        <v>1.1298510360691072E-4</v>
      </c>
      <c r="BN944" s="146" t="str">
        <f t="shared" si="133"/>
        <v/>
      </c>
      <c r="BO944" s="146" t="str">
        <f t="shared" si="129"/>
        <v/>
      </c>
    </row>
    <row r="945" spans="3:67" ht="20.100000000000001" customHeight="1" x14ac:dyDescent="0.25">
      <c r="C945" s="12"/>
      <c r="E945" s="130"/>
      <c r="F945" s="130"/>
      <c r="R945" s="12"/>
      <c r="T945" s="130"/>
      <c r="U945" s="130"/>
      <c r="AE945" s="146">
        <v>188</v>
      </c>
      <c r="AF945" s="146">
        <f t="shared" si="120"/>
        <v>-3.2480000000000002</v>
      </c>
      <c r="AJ945" s="146">
        <f t="shared" si="121"/>
        <v>2.0422757417791907E-3</v>
      </c>
      <c r="AK945" s="146">
        <f t="shared" si="122"/>
        <v>5.8109635322137556E-4</v>
      </c>
      <c r="AL945" s="146">
        <f t="shared" si="127"/>
        <v>2.0422757417791907E-3</v>
      </c>
      <c r="AM945" s="146" t="str">
        <f t="shared" si="128"/>
        <v/>
      </c>
      <c r="AN945" s="146" t="str">
        <f t="shared" si="123"/>
        <v/>
      </c>
      <c r="AO945" s="146">
        <f t="shared" si="124"/>
        <v>0</v>
      </c>
      <c r="AP945" s="146" t="str">
        <f t="shared" si="125"/>
        <v/>
      </c>
      <c r="AQ945" s="146" t="str">
        <f t="shared" si="126"/>
        <v/>
      </c>
      <c r="AY945" s="155"/>
      <c r="AZ945" s="150"/>
      <c r="BA945" s="155"/>
      <c r="BB945" s="162"/>
      <c r="BC945" s="162"/>
      <c r="BD945" s="162"/>
      <c r="BE945" s="162"/>
      <c r="BF945" s="156"/>
      <c r="BG945" s="156"/>
      <c r="BH945" s="156"/>
      <c r="BJ945" s="146">
        <v>165</v>
      </c>
      <c r="BK945" s="146">
        <f t="shared" si="130"/>
        <v>1.0495999999999972</v>
      </c>
      <c r="BL945" s="146">
        <f t="shared" si="131"/>
        <v>0.99398825024865811</v>
      </c>
      <c r="BM945" s="146">
        <f t="shared" si="132"/>
        <v>1.1435411286331298E-4</v>
      </c>
      <c r="BN945" s="146" t="str">
        <f t="shared" si="133"/>
        <v/>
      </c>
      <c r="BO945" s="146" t="str">
        <f t="shared" si="129"/>
        <v/>
      </c>
    </row>
    <row r="946" spans="3:67" ht="20.100000000000001" customHeight="1" x14ac:dyDescent="0.25">
      <c r="C946" s="12"/>
      <c r="E946" s="130"/>
      <c r="F946" s="130"/>
      <c r="R946" s="12"/>
      <c r="T946" s="130"/>
      <c r="U946" s="130"/>
      <c r="AE946" s="146">
        <v>189</v>
      </c>
      <c r="AF946" s="146">
        <f t="shared" si="120"/>
        <v>-3.2439999999999998</v>
      </c>
      <c r="AJ946" s="146">
        <f t="shared" si="121"/>
        <v>2.0689655452589767E-3</v>
      </c>
      <c r="AK946" s="146">
        <f t="shared" si="122"/>
        <v>5.8931873124544118E-4</v>
      </c>
      <c r="AL946" s="146">
        <f t="shared" si="127"/>
        <v>2.0689655452589767E-3</v>
      </c>
      <c r="AM946" s="146" t="str">
        <f t="shared" si="128"/>
        <v/>
      </c>
      <c r="AN946" s="146" t="str">
        <f t="shared" si="123"/>
        <v/>
      </c>
      <c r="AO946" s="146">
        <f t="shared" si="124"/>
        <v>0</v>
      </c>
      <c r="AP946" s="146" t="str">
        <f t="shared" si="125"/>
        <v/>
      </c>
      <c r="AQ946" s="146" t="str">
        <f t="shared" si="126"/>
        <v/>
      </c>
      <c r="AY946" s="155"/>
      <c r="AZ946" s="150"/>
      <c r="BA946" s="155"/>
      <c r="BB946" s="162"/>
      <c r="BC946" s="162"/>
      <c r="BD946" s="162"/>
      <c r="BE946" s="162"/>
      <c r="BF946" s="156"/>
      <c r="BG946" s="156"/>
      <c r="BH946" s="156"/>
      <c r="BJ946" s="146">
        <v>166</v>
      </c>
      <c r="BK946" s="146">
        <f t="shared" si="130"/>
        <v>1.0559999999999972</v>
      </c>
      <c r="BL946" s="146">
        <f t="shared" si="131"/>
        <v>0.9938738961357948</v>
      </c>
      <c r="BM946" s="146">
        <f t="shared" si="132"/>
        <v>1.1572901765710686E-4</v>
      </c>
      <c r="BN946" s="146" t="str">
        <f t="shared" si="133"/>
        <v/>
      </c>
      <c r="BO946" s="146" t="str">
        <f t="shared" si="129"/>
        <v/>
      </c>
    </row>
    <row r="947" spans="3:67" ht="20.100000000000001" customHeight="1" x14ac:dyDescent="0.25">
      <c r="C947" s="12"/>
      <c r="E947" s="130"/>
      <c r="F947" s="130"/>
      <c r="R947" s="12"/>
      <c r="T947" s="130"/>
      <c r="U947" s="130"/>
      <c r="AE947" s="146">
        <v>190</v>
      </c>
      <c r="AF947" s="146">
        <f t="shared" si="120"/>
        <v>-3.24</v>
      </c>
      <c r="AJ947" s="146">
        <f t="shared" si="121"/>
        <v>2.0959706128579419E-3</v>
      </c>
      <c r="AK947" s="146">
        <f t="shared" si="122"/>
        <v>5.9764849793441559E-4</v>
      </c>
      <c r="AL947" s="146">
        <f t="shared" si="127"/>
        <v>2.0959706128579419E-3</v>
      </c>
      <c r="AM947" s="146" t="str">
        <f t="shared" si="128"/>
        <v/>
      </c>
      <c r="AN947" s="146" t="str">
        <f t="shared" si="123"/>
        <v/>
      </c>
      <c r="AO947" s="146">
        <f t="shared" si="124"/>
        <v>0</v>
      </c>
      <c r="AP947" s="146" t="str">
        <f t="shared" si="125"/>
        <v/>
      </c>
      <c r="AQ947" s="146" t="str">
        <f t="shared" si="126"/>
        <v/>
      </c>
      <c r="AY947" s="155"/>
      <c r="AZ947" s="150"/>
      <c r="BA947" s="155"/>
      <c r="BB947" s="162"/>
      <c r="BC947" s="162"/>
      <c r="BD947" s="162"/>
      <c r="BE947" s="162"/>
      <c r="BF947" s="156"/>
      <c r="BG947" s="156"/>
      <c r="BH947" s="156"/>
      <c r="BJ947" s="146">
        <v>167</v>
      </c>
      <c r="BK947" s="146">
        <f t="shared" si="130"/>
        <v>1.0623999999999971</v>
      </c>
      <c r="BL947" s="146">
        <f t="shared" si="131"/>
        <v>0.99375816711813769</v>
      </c>
      <c r="BM947" s="146">
        <f t="shared" si="132"/>
        <v>1.1710976366341441E-4</v>
      </c>
      <c r="BN947" s="146" t="str">
        <f t="shared" si="133"/>
        <v/>
      </c>
      <c r="BO947" s="146" t="str">
        <f t="shared" si="129"/>
        <v/>
      </c>
    </row>
    <row r="948" spans="3:67" ht="20.100000000000001" customHeight="1" x14ac:dyDescent="0.25">
      <c r="C948" s="12"/>
      <c r="E948" s="130"/>
      <c r="F948" s="130"/>
      <c r="R948" s="12"/>
      <c r="T948" s="130"/>
      <c r="U948" s="130"/>
      <c r="AE948" s="146">
        <v>191</v>
      </c>
      <c r="AF948" s="146">
        <f t="shared" si="120"/>
        <v>-3.2359999999999998</v>
      </c>
      <c r="AJ948" s="146">
        <f t="shared" si="121"/>
        <v>2.1232941897500681E-3</v>
      </c>
      <c r="AK948" s="146">
        <f t="shared" si="122"/>
        <v>6.0608692082616525E-4</v>
      </c>
      <c r="AL948" s="146">
        <f t="shared" si="127"/>
        <v>2.1232941897500681E-3</v>
      </c>
      <c r="AM948" s="146" t="str">
        <f t="shared" si="128"/>
        <v/>
      </c>
      <c r="AN948" s="146" t="str">
        <f t="shared" si="123"/>
        <v/>
      </c>
      <c r="AO948" s="146">
        <f t="shared" si="124"/>
        <v>0</v>
      </c>
      <c r="AP948" s="146" t="str">
        <f t="shared" si="125"/>
        <v/>
      </c>
      <c r="AQ948" s="146" t="str">
        <f t="shared" si="126"/>
        <v/>
      </c>
      <c r="AY948" s="155"/>
      <c r="AZ948" s="150"/>
      <c r="BA948" s="155"/>
      <c r="BB948" s="162"/>
      <c r="BC948" s="162"/>
      <c r="BD948" s="162"/>
      <c r="BE948" s="162"/>
      <c r="BF948" s="156"/>
      <c r="BG948" s="156"/>
      <c r="BH948" s="156"/>
      <c r="BJ948" s="146">
        <v>168</v>
      </c>
      <c r="BK948" s="146">
        <f t="shared" si="130"/>
        <v>1.0687999999999971</v>
      </c>
      <c r="BL948" s="146">
        <f t="shared" si="131"/>
        <v>0.99364105735447428</v>
      </c>
      <c r="BM948" s="146">
        <f t="shared" si="132"/>
        <v>1.1849629655624749E-4</v>
      </c>
      <c r="BN948" s="146" t="str">
        <f t="shared" si="133"/>
        <v/>
      </c>
      <c r="BO948" s="146" t="str">
        <f t="shared" si="129"/>
        <v/>
      </c>
    </row>
    <row r="949" spans="3:67" ht="20.100000000000001" customHeight="1" x14ac:dyDescent="0.25">
      <c r="C949" s="12"/>
      <c r="E949" s="130"/>
      <c r="F949" s="130"/>
      <c r="R949" s="12"/>
      <c r="T949" s="130"/>
      <c r="U949" s="130"/>
      <c r="AE949" s="146">
        <v>192</v>
      </c>
      <c r="AF949" s="146">
        <f t="shared" ref="AF949:AF1012" si="134">AF$751+(AE949*AF$754)</f>
        <v>-3.2320000000000002</v>
      </c>
      <c r="AJ949" s="146">
        <f t="shared" ref="AJ949:AJ1012" si="135">_xlfn.NORM.DIST(AF949,AF$748,AF$749,0)</f>
        <v>2.1509395480525033E-3</v>
      </c>
      <c r="AK949" s="146">
        <f t="shared" ref="AK949:AK1012" si="136">_xlfn.NORM.DIST(AF949,AF$748,AF$749,1)</f>
        <v>6.1463528049309185E-4</v>
      </c>
      <c r="AL949" s="146">
        <f t="shared" si="127"/>
        <v>2.1509395480525033E-3</v>
      </c>
      <c r="AM949" s="146" t="str">
        <f t="shared" si="128"/>
        <v/>
      </c>
      <c r="AN949" s="146" t="str">
        <f t="shared" ref="AN949:AN1012" si="137">IF(AJ949=MAX(AJ$757:AJ$2757),AJ949,"")</f>
        <v/>
      </c>
      <c r="AO949" s="146">
        <f t="shared" ref="AO949:AO1012" si="138">_xlfn.NORM.DIST(AE949,AM$749,AM$750,0)</f>
        <v>0</v>
      </c>
      <c r="AP949" s="146" t="str">
        <f t="shared" ref="AP949:AP1012" si="139">IF(AO949=MAX(AO$757:AO$2757),AJ949,"")</f>
        <v/>
      </c>
      <c r="AQ949" s="146" t="str">
        <f t="shared" ref="AQ949:AQ1012" si="140">IF(AP949=MIN(AP$757:AP$2757),AP949,"")</f>
        <v/>
      </c>
      <c r="AY949" s="155"/>
      <c r="AZ949" s="150"/>
      <c r="BA949" s="155"/>
      <c r="BB949" s="162"/>
      <c r="BC949" s="162"/>
      <c r="BD949" s="162"/>
      <c r="BE949" s="162"/>
      <c r="BF949" s="156"/>
      <c r="BG949" s="156"/>
      <c r="BH949" s="156"/>
      <c r="BJ949" s="146">
        <v>169</v>
      </c>
      <c r="BK949" s="146">
        <f t="shared" si="130"/>
        <v>1.075199999999997</v>
      </c>
      <c r="BL949" s="146">
        <f t="shared" si="131"/>
        <v>0.99352256105791803</v>
      </c>
      <c r="BM949" s="146">
        <f t="shared" si="132"/>
        <v>1.1988856201317066E-4</v>
      </c>
      <c r="BN949" s="146" t="str">
        <f t="shared" si="133"/>
        <v/>
      </c>
      <c r="BO949" s="146" t="str">
        <f t="shared" si="129"/>
        <v/>
      </c>
    </row>
    <row r="950" spans="3:67" ht="20.100000000000001" customHeight="1" x14ac:dyDescent="0.25">
      <c r="C950" s="12"/>
      <c r="E950" s="130"/>
      <c r="F950" s="130"/>
      <c r="R950" s="12"/>
      <c r="T950" s="130"/>
      <c r="U950" s="130"/>
      <c r="AE950" s="146">
        <v>193</v>
      </c>
      <c r="AF950" s="146">
        <f t="shared" si="134"/>
        <v>-3.2279999999999998</v>
      </c>
      <c r="AJ950" s="146">
        <f t="shared" si="135"/>
        <v>2.1789099869660876E-3</v>
      </c>
      <c r="AK950" s="146">
        <f t="shared" si="136"/>
        <v>6.2329487065019087E-4</v>
      </c>
      <c r="AL950" s="146">
        <f t="shared" ref="AL950:AL1013" si="141">IF(OR(AK950&lt;$AM$753,AK950&gt;$AM$754),AJ950,"")</f>
        <v>2.1789099869660876E-3</v>
      </c>
      <c r="AM950" s="146" t="str">
        <f t="shared" ref="AM950:AM1013" si="142">IF(AND(AK950&gt;$AM$753,AK950&lt;$AM$754),AJ950,"")</f>
        <v/>
      </c>
      <c r="AN950" s="146" t="str">
        <f t="shared" si="137"/>
        <v/>
      </c>
      <c r="AO950" s="146">
        <f t="shared" si="138"/>
        <v>0</v>
      </c>
      <c r="AP950" s="146" t="str">
        <f t="shared" si="139"/>
        <v/>
      </c>
      <c r="AQ950" s="146" t="str">
        <f t="shared" si="140"/>
        <v/>
      </c>
      <c r="AY950" s="155"/>
      <c r="AZ950" s="150"/>
      <c r="BA950" s="155"/>
      <c r="BB950" s="162"/>
      <c r="BC950" s="162"/>
      <c r="BD950" s="162"/>
      <c r="BE950" s="162"/>
      <c r="BF950" s="156"/>
      <c r="BG950" s="156"/>
      <c r="BH950" s="156"/>
      <c r="BJ950" s="146">
        <v>170</v>
      </c>
      <c r="BK950" s="146">
        <f t="shared" si="130"/>
        <v>1.081599999999997</v>
      </c>
      <c r="BL950" s="146">
        <f t="shared" si="131"/>
        <v>0.99340267249590486</v>
      </c>
      <c r="BM950" s="146">
        <f t="shared" si="132"/>
        <v>1.2128650571896493E-4</v>
      </c>
      <c r="BN950" s="146" t="str">
        <f t="shared" si="133"/>
        <v/>
      </c>
      <c r="BO950" s="146" t="str">
        <f t="shared" si="129"/>
        <v/>
      </c>
    </row>
    <row r="951" spans="3:67" ht="20.100000000000001" customHeight="1" x14ac:dyDescent="0.25">
      <c r="C951" s="12"/>
      <c r="E951" s="130"/>
      <c r="F951" s="130"/>
      <c r="R951" s="12"/>
      <c r="T951" s="130"/>
      <c r="U951" s="130"/>
      <c r="AE951" s="146">
        <v>194</v>
      </c>
      <c r="AF951" s="146">
        <f t="shared" si="134"/>
        <v>-3.2240000000000002</v>
      </c>
      <c r="AJ951" s="146">
        <f t="shared" si="135"/>
        <v>2.2072088329153942E-3</v>
      </c>
      <c r="AK951" s="146">
        <f t="shared" si="136"/>
        <v>6.3206699826365276E-4</v>
      </c>
      <c r="AL951" s="146">
        <f t="shared" si="141"/>
        <v>2.2072088329153942E-3</v>
      </c>
      <c r="AM951" s="146" t="str">
        <f t="shared" si="142"/>
        <v/>
      </c>
      <c r="AN951" s="146" t="str">
        <f t="shared" si="137"/>
        <v/>
      </c>
      <c r="AO951" s="146">
        <f t="shared" si="138"/>
        <v>0</v>
      </c>
      <c r="AP951" s="146" t="str">
        <f t="shared" si="139"/>
        <v/>
      </c>
      <c r="AQ951" s="146" t="str">
        <f t="shared" si="140"/>
        <v/>
      </c>
      <c r="AY951" s="155"/>
      <c r="AZ951" s="150"/>
      <c r="BA951" s="155"/>
      <c r="BB951" s="162"/>
      <c r="BC951" s="162"/>
      <c r="BD951" s="162"/>
      <c r="BE951" s="162"/>
      <c r="BF951" s="156"/>
      <c r="BG951" s="156"/>
      <c r="BH951" s="156"/>
      <c r="BJ951" s="146">
        <v>171</v>
      </c>
      <c r="BK951" s="146">
        <f t="shared" si="130"/>
        <v>1.087999999999997</v>
      </c>
      <c r="BL951" s="146">
        <f t="shared" si="131"/>
        <v>0.99328138599018589</v>
      </c>
      <c r="BM951" s="146">
        <f t="shared" si="132"/>
        <v>1.2269007337017968E-4</v>
      </c>
      <c r="BN951" s="146" t="str">
        <f t="shared" si="133"/>
        <v/>
      </c>
      <c r="BO951" s="146" t="str">
        <f t="shared" si="129"/>
        <v/>
      </c>
    </row>
    <row r="952" spans="3:67" ht="20.100000000000001" customHeight="1" x14ac:dyDescent="0.25">
      <c r="C952" s="12"/>
      <c r="E952" s="130"/>
      <c r="F952" s="130"/>
      <c r="R952" s="12"/>
      <c r="T952" s="130"/>
      <c r="U952" s="130"/>
      <c r="AE952" s="146">
        <v>195</v>
      </c>
      <c r="AF952" s="146">
        <f t="shared" si="134"/>
        <v>-3.2199999999999998</v>
      </c>
      <c r="AJ952" s="146">
        <f t="shared" si="135"/>
        <v>2.2358394396885424E-3</v>
      </c>
      <c r="AK952" s="146">
        <f t="shared" si="136"/>
        <v>6.4095298366005583E-4</v>
      </c>
      <c r="AL952" s="146">
        <f t="shared" si="141"/>
        <v>2.2358394396885424E-3</v>
      </c>
      <c r="AM952" s="146" t="str">
        <f t="shared" si="142"/>
        <v/>
      </c>
      <c r="AN952" s="146" t="str">
        <f t="shared" si="137"/>
        <v/>
      </c>
      <c r="AO952" s="146">
        <f t="shared" si="138"/>
        <v>0</v>
      </c>
      <c r="AP952" s="146" t="str">
        <f t="shared" si="139"/>
        <v/>
      </c>
      <c r="AQ952" s="146" t="str">
        <f t="shared" si="140"/>
        <v/>
      </c>
      <c r="AY952" s="155"/>
      <c r="AZ952" s="150"/>
      <c r="BA952" s="155"/>
      <c r="BB952" s="162"/>
      <c r="BC952" s="162"/>
      <c r="BD952" s="162"/>
      <c r="BE952" s="162"/>
      <c r="BF952" s="156"/>
      <c r="BG952" s="156"/>
      <c r="BJ952" s="146">
        <v>172</v>
      </c>
      <c r="BK952" s="146">
        <f t="shared" si="130"/>
        <v>1.0943999999999969</v>
      </c>
      <c r="BL952" s="146">
        <f t="shared" si="131"/>
        <v>0.99315869591681571</v>
      </c>
      <c r="BM952" s="146">
        <f t="shared" si="132"/>
        <v>1.240992106784633E-4</v>
      </c>
      <c r="BN952" s="146" t="str">
        <f t="shared" si="133"/>
        <v/>
      </c>
      <c r="BO952" s="146" t="str">
        <f t="shared" si="129"/>
        <v/>
      </c>
    </row>
    <row r="953" spans="3:67" ht="20.100000000000001" customHeight="1" x14ac:dyDescent="0.25">
      <c r="C953" s="12"/>
      <c r="E953" s="130"/>
      <c r="F953" s="130"/>
      <c r="R953" s="12"/>
      <c r="T953" s="130"/>
      <c r="U953" s="130"/>
      <c r="AE953" s="146">
        <v>196</v>
      </c>
      <c r="AF953" s="146">
        <f t="shared" si="134"/>
        <v>-3.2160000000000002</v>
      </c>
      <c r="AJ953" s="146">
        <f t="shared" si="135"/>
        <v>2.264805188576479E-3</v>
      </c>
      <c r="AK953" s="146">
        <f t="shared" si="136"/>
        <v>6.4995416063608473E-4</v>
      </c>
      <c r="AL953" s="146">
        <f t="shared" si="141"/>
        <v>2.264805188576479E-3</v>
      </c>
      <c r="AM953" s="146" t="str">
        <f t="shared" si="142"/>
        <v/>
      </c>
      <c r="AN953" s="146" t="str">
        <f t="shared" si="137"/>
        <v/>
      </c>
      <c r="AO953" s="146">
        <f t="shared" si="138"/>
        <v>0</v>
      </c>
      <c r="AP953" s="146" t="str">
        <f t="shared" si="139"/>
        <v/>
      </c>
      <c r="AQ953" s="146" t="str">
        <f t="shared" si="140"/>
        <v/>
      </c>
      <c r="AY953" s="155"/>
      <c r="AZ953" s="150"/>
      <c r="BA953" s="155"/>
      <c r="BB953" s="162"/>
      <c r="BC953" s="162"/>
      <c r="BD953" s="162"/>
      <c r="BE953" s="162"/>
      <c r="BF953" s="156"/>
      <c r="BG953" s="156"/>
      <c r="BH953" s="156"/>
      <c r="BJ953" s="146">
        <v>173</v>
      </c>
      <c r="BK953" s="146">
        <f t="shared" si="130"/>
        <v>1.1007999999999969</v>
      </c>
      <c r="BL953" s="146">
        <f t="shared" si="131"/>
        <v>0.99303459670613725</v>
      </c>
      <c r="BM953" s="146">
        <f t="shared" si="132"/>
        <v>1.2551386337456005E-4</v>
      </c>
      <c r="BN953" s="146" t="str">
        <f t="shared" si="133"/>
        <v/>
      </c>
      <c r="BO953" s="146" t="str">
        <f t="shared" si="129"/>
        <v/>
      </c>
    </row>
    <row r="954" spans="3:67" ht="20.100000000000001" customHeight="1" x14ac:dyDescent="0.25">
      <c r="C954" s="12"/>
      <c r="E954" s="130"/>
      <c r="F954" s="130"/>
      <c r="R954" s="12"/>
      <c r="T954" s="130"/>
      <c r="U954" s="130"/>
      <c r="AE954" s="146">
        <v>197</v>
      </c>
      <c r="AF954" s="146">
        <f t="shared" si="134"/>
        <v>-3.2119999999999997</v>
      </c>
      <c r="AJ954" s="146">
        <f t="shared" si="135"/>
        <v>2.2941094885119994E-3</v>
      </c>
      <c r="AK954" s="146">
        <f t="shared" si="136"/>
        <v>6.5907187656883087E-4</v>
      </c>
      <c r="AL954" s="146">
        <f t="shared" si="141"/>
        <v>2.2941094885119994E-3</v>
      </c>
      <c r="AM954" s="146" t="str">
        <f t="shared" si="142"/>
        <v/>
      </c>
      <c r="AN954" s="146" t="str">
        <f t="shared" si="137"/>
        <v/>
      </c>
      <c r="AO954" s="146">
        <f t="shared" si="138"/>
        <v>0</v>
      </c>
      <c r="AP954" s="146" t="str">
        <f t="shared" si="139"/>
        <v/>
      </c>
      <c r="AQ954" s="146" t="str">
        <f t="shared" si="140"/>
        <v/>
      </c>
      <c r="AY954" s="155"/>
      <c r="AZ954" s="150"/>
      <c r="BA954" s="155"/>
      <c r="BB954" s="162"/>
      <c r="BC954" s="162"/>
      <c r="BD954" s="162"/>
      <c r="BE954" s="162"/>
      <c r="BF954" s="156"/>
      <c r="BG954" s="156"/>
      <c r="BH954" s="156"/>
      <c r="BJ954" s="146">
        <v>174</v>
      </c>
      <c r="BK954" s="146">
        <f t="shared" si="130"/>
        <v>1.1071999999999969</v>
      </c>
      <c r="BL954" s="146">
        <f t="shared" si="131"/>
        <v>0.99290908284276269</v>
      </c>
      <c r="BM954" s="146">
        <f t="shared" si="132"/>
        <v>1.2693397721252886E-4</v>
      </c>
      <c r="BN954" s="146" t="str">
        <f t="shared" si="133"/>
        <v/>
      </c>
      <c r="BO954" s="146" t="str">
        <f t="shared" si="129"/>
        <v/>
      </c>
    </row>
    <row r="955" spans="3:67" ht="20.100000000000001" customHeight="1" x14ac:dyDescent="0.25">
      <c r="C955" s="12"/>
      <c r="E955" s="130"/>
      <c r="F955" s="130"/>
      <c r="R955" s="12"/>
      <c r="T955" s="130"/>
      <c r="U955" s="130"/>
      <c r="AE955" s="146">
        <v>198</v>
      </c>
      <c r="AF955" s="146">
        <f t="shared" si="134"/>
        <v>-3.2080000000000002</v>
      </c>
      <c r="AJ955" s="146">
        <f t="shared" si="135"/>
        <v>2.3237557762082004E-3</v>
      </c>
      <c r="AK955" s="146">
        <f t="shared" si="136"/>
        <v>6.6830749252662152E-4</v>
      </c>
      <c r="AL955" s="146">
        <f t="shared" si="141"/>
        <v>2.3237557762082004E-3</v>
      </c>
      <c r="AM955" s="146" t="str">
        <f t="shared" si="142"/>
        <v/>
      </c>
      <c r="AN955" s="146" t="str">
        <f t="shared" si="137"/>
        <v/>
      </c>
      <c r="AO955" s="146">
        <f t="shared" si="138"/>
        <v>0</v>
      </c>
      <c r="AP955" s="146" t="str">
        <f t="shared" si="139"/>
        <v/>
      </c>
      <c r="AQ955" s="146" t="str">
        <f t="shared" si="140"/>
        <v/>
      </c>
      <c r="AY955" s="155"/>
      <c r="AZ955" s="150"/>
      <c r="BA955" s="155"/>
      <c r="BB955" s="162"/>
      <c r="BC955" s="162"/>
      <c r="BD955" s="162"/>
      <c r="BE955" s="162"/>
      <c r="BF955" s="156"/>
      <c r="BG955" s="156"/>
      <c r="BH955" s="156"/>
      <c r="BJ955" s="146">
        <v>175</v>
      </c>
      <c r="BK955" s="146">
        <f t="shared" si="130"/>
        <v>1.1135999999999968</v>
      </c>
      <c r="BL955" s="146">
        <f t="shared" si="131"/>
        <v>0.99278214886555016</v>
      </c>
      <c r="BM955" s="146">
        <f t="shared" si="132"/>
        <v>1.2835949797362911E-4</v>
      </c>
      <c r="BN955" s="146" t="str">
        <f t="shared" si="133"/>
        <v/>
      </c>
      <c r="BO955" s="146" t="str">
        <f t="shared" si="129"/>
        <v/>
      </c>
    </row>
    <row r="956" spans="3:67" ht="20.100000000000001" customHeight="1" x14ac:dyDescent="0.25">
      <c r="C956" s="12"/>
      <c r="E956" s="130"/>
      <c r="F956" s="130"/>
      <c r="R956" s="12"/>
      <c r="T956" s="130"/>
      <c r="U956" s="130"/>
      <c r="AE956" s="146">
        <v>199</v>
      </c>
      <c r="AF956" s="146">
        <f t="shared" si="134"/>
        <v>-3.2039999999999997</v>
      </c>
      <c r="AJ956" s="146">
        <f t="shared" si="135"/>
        <v>2.3537475162966311E-3</v>
      </c>
      <c r="AK956" s="146">
        <f t="shared" si="136"/>
        <v>6.7766238338043774E-4</v>
      </c>
      <c r="AL956" s="146">
        <f t="shared" si="141"/>
        <v>2.3537475162966311E-3</v>
      </c>
      <c r="AM956" s="146" t="str">
        <f t="shared" si="142"/>
        <v/>
      </c>
      <c r="AN956" s="146" t="str">
        <f t="shared" si="137"/>
        <v/>
      </c>
      <c r="AO956" s="146">
        <f t="shared" si="138"/>
        <v>0</v>
      </c>
      <c r="AP956" s="146" t="str">
        <f t="shared" si="139"/>
        <v/>
      </c>
      <c r="AQ956" s="146" t="str">
        <f t="shared" si="140"/>
        <v/>
      </c>
      <c r="AY956" s="155"/>
      <c r="AZ956" s="150"/>
      <c r="BA956" s="155"/>
      <c r="BB956" s="162"/>
      <c r="BC956" s="162"/>
      <c r="BD956" s="162"/>
      <c r="BE956" s="162"/>
      <c r="BF956" s="156"/>
      <c r="BG956" s="156"/>
      <c r="BH956" s="156"/>
      <c r="BJ956" s="146">
        <v>176</v>
      </c>
      <c r="BK956" s="146">
        <f t="shared" si="130"/>
        <v>1.1199999999999968</v>
      </c>
      <c r="BL956" s="146">
        <f t="shared" si="131"/>
        <v>0.99265378936757653</v>
      </c>
      <c r="BM956" s="146">
        <f t="shared" si="132"/>
        <v>1.2979037146865213E-4</v>
      </c>
      <c r="BN956" s="146" t="str">
        <f t="shared" si="133"/>
        <v/>
      </c>
      <c r="BO956" s="146" t="str">
        <f t="shared" si="129"/>
        <v/>
      </c>
    </row>
    <row r="957" spans="3:67" ht="20.100000000000001" customHeight="1" x14ac:dyDescent="0.25">
      <c r="C957" s="12"/>
      <c r="E957" s="130"/>
      <c r="F957" s="130"/>
      <c r="R957" s="12"/>
      <c r="T957" s="130"/>
      <c r="U957" s="130"/>
      <c r="AE957" s="146">
        <v>200</v>
      </c>
      <c r="AF957" s="146">
        <f t="shared" si="134"/>
        <v>-3.2</v>
      </c>
      <c r="AJ957" s="146">
        <f t="shared" si="135"/>
        <v>2.3840882014648404E-3</v>
      </c>
      <c r="AK957" s="146">
        <f t="shared" si="136"/>
        <v>6.8713793791584719E-4</v>
      </c>
      <c r="AL957" s="146">
        <f t="shared" si="141"/>
        <v>2.3840882014648404E-3</v>
      </c>
      <c r="AM957" s="146" t="str">
        <f t="shared" si="142"/>
        <v/>
      </c>
      <c r="AN957" s="146" t="str">
        <f t="shared" si="137"/>
        <v/>
      </c>
      <c r="AO957" s="146">
        <f t="shared" si="138"/>
        <v>0</v>
      </c>
      <c r="AP957" s="146" t="str">
        <f t="shared" si="139"/>
        <v/>
      </c>
      <c r="AQ957" s="146" t="str">
        <f t="shared" si="140"/>
        <v/>
      </c>
      <c r="AY957" s="155"/>
      <c r="AZ957" s="150"/>
      <c r="BA957" s="155"/>
      <c r="BB957" s="162"/>
      <c r="BC957" s="162"/>
      <c r="BD957" s="162"/>
      <c r="BE957" s="162"/>
      <c r="BF957" s="156"/>
      <c r="BG957" s="156"/>
      <c r="BH957" s="156"/>
      <c r="BJ957" s="146">
        <v>177</v>
      </c>
      <c r="BK957" s="146">
        <f t="shared" si="130"/>
        <v>1.1263999999999967</v>
      </c>
      <c r="BL957" s="146">
        <f t="shared" si="131"/>
        <v>0.99252399899610788</v>
      </c>
      <c r="BM957" s="146">
        <f t="shared" si="132"/>
        <v>1.3122654354325025E-4</v>
      </c>
      <c r="BN957" s="146" t="str">
        <f t="shared" si="133"/>
        <v/>
      </c>
      <c r="BO957" s="146" t="str">
        <f t="shared" si="129"/>
        <v/>
      </c>
    </row>
    <row r="958" spans="3:67" ht="20.100000000000001" customHeight="1" x14ac:dyDescent="0.25">
      <c r="C958" s="12"/>
      <c r="E958" s="130"/>
      <c r="F958" s="130"/>
      <c r="R958" s="12"/>
      <c r="T958" s="130"/>
      <c r="U958" s="130"/>
      <c r="AE958" s="146">
        <v>201</v>
      </c>
      <c r="AF958" s="146">
        <f t="shared" si="134"/>
        <v>-3.1959999999999997</v>
      </c>
      <c r="AJ958" s="146">
        <f t="shared" si="135"/>
        <v>2.4147813525935867E-3</v>
      </c>
      <c r="AK958" s="146">
        <f t="shared" si="136"/>
        <v>6.9673555894551257E-4</v>
      </c>
      <c r="AL958" s="146">
        <f t="shared" si="141"/>
        <v>2.4147813525935867E-3</v>
      </c>
      <c r="AM958" s="146" t="str">
        <f t="shared" si="142"/>
        <v/>
      </c>
      <c r="AN958" s="146" t="str">
        <f t="shared" si="137"/>
        <v/>
      </c>
      <c r="AO958" s="146">
        <f t="shared" si="138"/>
        <v>0</v>
      </c>
      <c r="AP958" s="146" t="str">
        <f t="shared" si="139"/>
        <v/>
      </c>
      <c r="AQ958" s="146" t="str">
        <f t="shared" si="140"/>
        <v/>
      </c>
      <c r="AY958" s="155"/>
      <c r="AZ958" s="150"/>
      <c r="BA958" s="155"/>
      <c r="BB958" s="162"/>
      <c r="BC958" s="162"/>
      <c r="BD958" s="162"/>
      <c r="BE958" s="162"/>
      <c r="BF958" s="156"/>
      <c r="BG958" s="156"/>
      <c r="BH958" s="156"/>
      <c r="BJ958" s="146">
        <v>178</v>
      </c>
      <c r="BK958" s="146">
        <f t="shared" si="130"/>
        <v>1.1327999999999967</v>
      </c>
      <c r="BL958" s="146">
        <f t="shared" si="131"/>
        <v>0.99239277245256463</v>
      </c>
      <c r="BM958" s="146">
        <f t="shared" si="132"/>
        <v>1.3266796008049031E-4</v>
      </c>
      <c r="BN958" s="146" t="str">
        <f t="shared" si="133"/>
        <v/>
      </c>
      <c r="BO958" s="146" t="str">
        <f t="shared" si="129"/>
        <v/>
      </c>
    </row>
    <row r="959" spans="3:67" ht="20.100000000000001" customHeight="1" x14ac:dyDescent="0.25">
      <c r="C959" s="12"/>
      <c r="E959" s="130"/>
      <c r="F959" s="130"/>
      <c r="R959" s="12"/>
      <c r="T959" s="130"/>
      <c r="U959" s="130"/>
      <c r="AE959" s="146">
        <v>202</v>
      </c>
      <c r="AF959" s="146">
        <f t="shared" si="134"/>
        <v>-3.1920000000000002</v>
      </c>
      <c r="AJ959" s="146">
        <f t="shared" si="135"/>
        <v>2.4458305188934013E-3</v>
      </c>
      <c r="AK959" s="146">
        <f t="shared" si="136"/>
        <v>7.0645666342222596E-4</v>
      </c>
      <c r="AL959" s="146">
        <f t="shared" si="141"/>
        <v>2.4458305188934013E-3</v>
      </c>
      <c r="AM959" s="146" t="str">
        <f t="shared" si="142"/>
        <v/>
      </c>
      <c r="AN959" s="146" t="str">
        <f t="shared" si="137"/>
        <v/>
      </c>
      <c r="AO959" s="146">
        <f t="shared" si="138"/>
        <v>0</v>
      </c>
      <c r="AP959" s="146" t="str">
        <f t="shared" si="139"/>
        <v/>
      </c>
      <c r="AQ959" s="146" t="str">
        <f t="shared" si="140"/>
        <v/>
      </c>
      <c r="AY959" s="155"/>
      <c r="AZ959" s="150"/>
      <c r="BA959" s="155"/>
      <c r="BB959" s="162"/>
      <c r="BC959" s="162"/>
      <c r="BD959" s="162"/>
      <c r="BE959" s="162"/>
      <c r="BF959" s="156"/>
      <c r="BG959" s="156"/>
      <c r="BH959" s="156"/>
      <c r="BJ959" s="146">
        <v>179</v>
      </c>
      <c r="BK959" s="146">
        <f t="shared" si="130"/>
        <v>1.1391999999999967</v>
      </c>
      <c r="BL959" s="146">
        <f t="shared" si="131"/>
        <v>0.99226010449248414</v>
      </c>
      <c r="BM959" s="146">
        <f t="shared" si="132"/>
        <v>1.3411456700418434E-4</v>
      </c>
      <c r="BN959" s="146" t="str">
        <f t="shared" si="133"/>
        <v/>
      </c>
      <c r="BO959" s="146" t="str">
        <f t="shared" si="129"/>
        <v/>
      </c>
    </row>
    <row r="960" spans="3:67" ht="20.100000000000001" customHeight="1" x14ac:dyDescent="0.25">
      <c r="C960" s="12"/>
      <c r="E960" s="130"/>
      <c r="F960" s="130"/>
      <c r="R960" s="12"/>
      <c r="T960" s="130"/>
      <c r="U960" s="130"/>
      <c r="AE960" s="146">
        <v>203</v>
      </c>
      <c r="AF960" s="146">
        <f t="shared" si="134"/>
        <v>-3.1879999999999997</v>
      </c>
      <c r="AJ960" s="146">
        <f t="shared" si="135"/>
        <v>2.4772392780407684E-3</v>
      </c>
      <c r="AK960" s="146">
        <f t="shared" si="136"/>
        <v>7.1630268255251791E-4</v>
      </c>
      <c r="AL960" s="146">
        <f t="shared" si="141"/>
        <v>2.4772392780407684E-3</v>
      </c>
      <c r="AM960" s="146" t="str">
        <f t="shared" si="142"/>
        <v/>
      </c>
      <c r="AN960" s="146" t="str">
        <f t="shared" si="137"/>
        <v/>
      </c>
      <c r="AO960" s="146">
        <f t="shared" si="138"/>
        <v>0</v>
      </c>
      <c r="AP960" s="146" t="str">
        <f t="shared" si="139"/>
        <v/>
      </c>
      <c r="AQ960" s="146" t="str">
        <f t="shared" si="140"/>
        <v/>
      </c>
      <c r="AY960" s="155"/>
      <c r="AZ960" s="150"/>
      <c r="BA960" s="155"/>
      <c r="BB960" s="162"/>
      <c r="BC960" s="162"/>
      <c r="BD960" s="162"/>
      <c r="BE960" s="162"/>
      <c r="BF960" s="156"/>
      <c r="BG960" s="156"/>
      <c r="BH960" s="156"/>
      <c r="BJ960" s="146">
        <v>180</v>
      </c>
      <c r="BK960" s="146">
        <f t="shared" si="130"/>
        <v>1.1455999999999966</v>
      </c>
      <c r="BL960" s="146">
        <f t="shared" si="131"/>
        <v>0.99212598992547996</v>
      </c>
      <c r="BM960" s="146">
        <f t="shared" si="132"/>
        <v>1.3556631028344146E-4</v>
      </c>
      <c r="BN960" s="146" t="str">
        <f t="shared" si="133"/>
        <v/>
      </c>
      <c r="BO960" s="146" t="str">
        <f t="shared" si="129"/>
        <v/>
      </c>
    </row>
    <row r="961" spans="3:67" ht="20.100000000000001" customHeight="1" x14ac:dyDescent="0.25">
      <c r="C961" s="12"/>
      <c r="E961" s="130"/>
      <c r="F961" s="130"/>
      <c r="R961" s="12"/>
      <c r="T961" s="130"/>
      <c r="U961" s="130"/>
      <c r="AE961" s="146">
        <v>204</v>
      </c>
      <c r="AF961" s="146">
        <f t="shared" si="134"/>
        <v>-3.1840000000000002</v>
      </c>
      <c r="AJ961" s="146">
        <f t="shared" si="135"/>
        <v>2.5090112363136451E-3</v>
      </c>
      <c r="AK961" s="146">
        <f t="shared" si="136"/>
        <v>7.2627506191077433E-4</v>
      </c>
      <c r="AL961" s="146">
        <f t="shared" si="141"/>
        <v>2.5090112363136451E-3</v>
      </c>
      <c r="AM961" s="146" t="str">
        <f t="shared" si="142"/>
        <v/>
      </c>
      <c r="AN961" s="146" t="str">
        <f t="shared" si="137"/>
        <v/>
      </c>
      <c r="AO961" s="146">
        <f t="shared" si="138"/>
        <v>0</v>
      </c>
      <c r="AP961" s="146" t="str">
        <f t="shared" si="139"/>
        <v/>
      </c>
      <c r="AQ961" s="146" t="str">
        <f t="shared" si="140"/>
        <v/>
      </c>
      <c r="AY961" s="155"/>
      <c r="AZ961" s="150"/>
      <c r="BA961" s="155"/>
      <c r="BB961" s="162"/>
      <c r="BC961" s="162"/>
      <c r="BD961" s="162"/>
      <c r="BE961" s="162"/>
      <c r="BF961" s="156"/>
      <c r="BG961" s="156"/>
      <c r="BH961" s="156"/>
      <c r="BJ961" s="146">
        <v>181</v>
      </c>
      <c r="BK961" s="146">
        <f t="shared" si="130"/>
        <v>1.1519999999999966</v>
      </c>
      <c r="BL961" s="146">
        <f t="shared" si="131"/>
        <v>0.99199042361519651</v>
      </c>
      <c r="BM961" s="146">
        <f t="shared" si="132"/>
        <v>1.3702313593444426E-4</v>
      </c>
      <c r="BN961" s="146" t="str">
        <f t="shared" si="133"/>
        <v/>
      </c>
      <c r="BO961" s="146" t="str">
        <f t="shared" si="129"/>
        <v/>
      </c>
    </row>
    <row r="962" spans="3:67" ht="20.100000000000001" customHeight="1" x14ac:dyDescent="0.25">
      <c r="C962" s="12"/>
      <c r="E962" s="130"/>
      <c r="F962" s="130"/>
      <c r="R962" s="12"/>
      <c r="T962" s="130"/>
      <c r="U962" s="130"/>
      <c r="AE962" s="146">
        <v>205</v>
      </c>
      <c r="AF962" s="146">
        <f t="shared" si="134"/>
        <v>-3.1799999999999997</v>
      </c>
      <c r="AJ962" s="146">
        <f t="shared" si="135"/>
        <v>2.5411500287265262E-3</v>
      </c>
      <c r="AK962" s="146">
        <f t="shared" si="136"/>
        <v>7.3637526155393112E-4</v>
      </c>
      <c r="AL962" s="146">
        <f t="shared" si="141"/>
        <v>2.5411500287265262E-3</v>
      </c>
      <c r="AM962" s="146" t="str">
        <f t="shared" si="142"/>
        <v/>
      </c>
      <c r="AN962" s="146" t="str">
        <f t="shared" si="137"/>
        <v/>
      </c>
      <c r="AO962" s="146">
        <f t="shared" si="138"/>
        <v>0</v>
      </c>
      <c r="AP962" s="146" t="str">
        <f t="shared" si="139"/>
        <v/>
      </c>
      <c r="AQ962" s="146" t="str">
        <f t="shared" si="140"/>
        <v/>
      </c>
      <c r="AY962" s="155"/>
      <c r="AZ962" s="150"/>
      <c r="BA962" s="155"/>
      <c r="BB962" s="162"/>
      <c r="BC962" s="162"/>
      <c r="BD962" s="162"/>
      <c r="BE962" s="162"/>
      <c r="BF962" s="156"/>
      <c r="BG962" s="156"/>
      <c r="BH962" s="156"/>
      <c r="BJ962" s="146">
        <v>182</v>
      </c>
      <c r="BK962" s="146">
        <f t="shared" si="130"/>
        <v>1.1583999999999965</v>
      </c>
      <c r="BL962" s="146">
        <f t="shared" si="131"/>
        <v>0.99185340047926207</v>
      </c>
      <c r="BM962" s="146">
        <f t="shared" si="132"/>
        <v>1.3848499002477865E-4</v>
      </c>
      <c r="BN962" s="146" t="str">
        <f t="shared" si="133"/>
        <v/>
      </c>
      <c r="BO962" s="146" t="str">
        <f t="shared" si="129"/>
        <v/>
      </c>
    </row>
    <row r="963" spans="3:67" ht="20.100000000000001" customHeight="1" x14ac:dyDescent="0.25">
      <c r="C963" s="12"/>
      <c r="E963" s="130"/>
      <c r="F963" s="130"/>
      <c r="R963" s="12"/>
      <c r="T963" s="130"/>
      <c r="U963" s="130"/>
      <c r="AE963" s="146">
        <v>206</v>
      </c>
      <c r="AF963" s="146">
        <f t="shared" si="134"/>
        <v>-3.1760000000000002</v>
      </c>
      <c r="AJ963" s="146">
        <f t="shared" si="135"/>
        <v>2.5736593191648164E-3</v>
      </c>
      <c r="AK963" s="146">
        <f t="shared" si="136"/>
        <v>7.4660475613666597E-4</v>
      </c>
      <c r="AL963" s="146">
        <f t="shared" si="141"/>
        <v>2.5736593191648164E-3</v>
      </c>
      <c r="AM963" s="146" t="str">
        <f t="shared" si="142"/>
        <v/>
      </c>
      <c r="AN963" s="146" t="str">
        <f t="shared" si="137"/>
        <v/>
      </c>
      <c r="AO963" s="146">
        <f t="shared" si="138"/>
        <v>0</v>
      </c>
      <c r="AP963" s="146" t="str">
        <f t="shared" si="139"/>
        <v/>
      </c>
      <c r="AQ963" s="146" t="str">
        <f t="shared" si="140"/>
        <v/>
      </c>
      <c r="AY963" s="155"/>
      <c r="AZ963" s="150"/>
      <c r="BA963" s="155"/>
      <c r="BB963" s="162"/>
      <c r="BC963" s="162"/>
      <c r="BD963" s="162"/>
      <c r="BE963" s="162"/>
      <c r="BF963" s="156"/>
      <c r="BG963" s="156"/>
      <c r="BH963" s="156"/>
      <c r="BJ963" s="146">
        <v>183</v>
      </c>
      <c r="BK963" s="146">
        <f t="shared" si="130"/>
        <v>1.1647999999999965</v>
      </c>
      <c r="BL963" s="146">
        <f t="shared" si="131"/>
        <v>0.99171491548923729</v>
      </c>
      <c r="BM963" s="146">
        <f t="shared" si="132"/>
        <v>1.3995181867654249E-4</v>
      </c>
      <c r="BN963" s="146" t="str">
        <f t="shared" si="133"/>
        <v/>
      </c>
      <c r="BO963" s="146" t="str">
        <f t="shared" si="129"/>
        <v/>
      </c>
    </row>
    <row r="964" spans="3:67" ht="20.100000000000001" customHeight="1" x14ac:dyDescent="0.25">
      <c r="C964" s="12"/>
      <c r="E964" s="130"/>
      <c r="F964" s="130"/>
      <c r="R964" s="12"/>
      <c r="T964" s="130"/>
      <c r="U964" s="130"/>
      <c r="AE964" s="146">
        <v>207</v>
      </c>
      <c r="AF964" s="146">
        <f t="shared" si="134"/>
        <v>-3.1719999999999997</v>
      </c>
      <c r="AJ964" s="146">
        <f t="shared" si="135"/>
        <v>2.6065428005187358E-3</v>
      </c>
      <c r="AK964" s="146">
        <f t="shared" si="136"/>
        <v>7.5696503502717448E-4</v>
      </c>
      <c r="AL964" s="146">
        <f t="shared" si="141"/>
        <v>2.6065428005187358E-3</v>
      </c>
      <c r="AM964" s="146" t="str">
        <f t="shared" si="142"/>
        <v/>
      </c>
      <c r="AN964" s="146" t="str">
        <f t="shared" si="137"/>
        <v/>
      </c>
      <c r="AO964" s="146">
        <f t="shared" si="138"/>
        <v>0</v>
      </c>
      <c r="AP964" s="146" t="str">
        <f t="shared" si="139"/>
        <v/>
      </c>
      <c r="AQ964" s="146" t="str">
        <f t="shared" si="140"/>
        <v/>
      </c>
      <c r="AY964" s="155"/>
      <c r="AZ964" s="150"/>
      <c r="BA964" s="155"/>
      <c r="BB964" s="162"/>
      <c r="BC964" s="162"/>
      <c r="BD964" s="162"/>
      <c r="BE964" s="162"/>
      <c r="BF964" s="156"/>
      <c r="BG964" s="156"/>
      <c r="BH964" s="156"/>
      <c r="BJ964" s="146">
        <v>184</v>
      </c>
      <c r="BK964" s="146">
        <f t="shared" si="130"/>
        <v>1.1711999999999965</v>
      </c>
      <c r="BL964" s="146">
        <f t="shared" si="131"/>
        <v>0.99157496367056075</v>
      </c>
      <c r="BM964" s="146">
        <f t="shared" si="132"/>
        <v>1.4142356806945422E-4</v>
      </c>
      <c r="BN964" s="146" t="str">
        <f t="shared" si="133"/>
        <v/>
      </c>
      <c r="BO964" s="146" t="str">
        <f t="shared" si="129"/>
        <v/>
      </c>
    </row>
    <row r="965" spans="3:67" ht="20.100000000000001" customHeight="1" x14ac:dyDescent="0.25">
      <c r="C965" s="12"/>
      <c r="E965" s="130"/>
      <c r="F965" s="130"/>
      <c r="R965" s="12"/>
      <c r="T965" s="130"/>
      <c r="U965" s="130"/>
      <c r="AE965" s="146">
        <v>208</v>
      </c>
      <c r="AF965" s="146">
        <f t="shared" si="134"/>
        <v>-3.1680000000000001</v>
      </c>
      <c r="AJ965" s="146">
        <f t="shared" si="135"/>
        <v>2.6398041948164515E-3</v>
      </c>
      <c r="AK965" s="146">
        <f t="shared" si="136"/>
        <v>7.6745760242344016E-4</v>
      </c>
      <c r="AL965" s="146">
        <f t="shared" si="141"/>
        <v>2.6398041948164515E-3</v>
      </c>
      <c r="AM965" s="146" t="str">
        <f t="shared" si="142"/>
        <v/>
      </c>
      <c r="AN965" s="146" t="str">
        <f t="shared" si="137"/>
        <v/>
      </c>
      <c r="AO965" s="146">
        <f t="shared" si="138"/>
        <v>0</v>
      </c>
      <c r="AP965" s="146" t="str">
        <f t="shared" si="139"/>
        <v/>
      </c>
      <c r="AQ965" s="146" t="str">
        <f t="shared" si="140"/>
        <v/>
      </c>
      <c r="AY965" s="155"/>
      <c r="AZ965" s="150"/>
      <c r="BA965" s="155"/>
      <c r="BB965" s="162"/>
      <c r="BC965" s="162"/>
      <c r="BD965" s="162"/>
      <c r="BE965" s="162"/>
      <c r="BF965" s="156"/>
      <c r="BG965" s="156"/>
      <c r="BH965" s="156"/>
      <c r="BJ965" s="146">
        <v>185</v>
      </c>
      <c r="BK965" s="146">
        <f t="shared" si="130"/>
        <v>1.1775999999999964</v>
      </c>
      <c r="BL965" s="146">
        <f t="shared" si="131"/>
        <v>0.9914335401024913</v>
      </c>
      <c r="BM965" s="146">
        <f t="shared" si="132"/>
        <v>1.4290018444340635E-4</v>
      </c>
      <c r="BN965" s="146" t="str">
        <f t="shared" si="133"/>
        <v/>
      </c>
      <c r="BO965" s="146" t="str">
        <f t="shared" si="129"/>
        <v/>
      </c>
    </row>
    <row r="966" spans="3:67" ht="20.100000000000001" customHeight="1" x14ac:dyDescent="0.25">
      <c r="C966" s="12"/>
      <c r="E966" s="130"/>
      <c r="F966" s="130"/>
      <c r="R966" s="12"/>
      <c r="T966" s="130"/>
      <c r="U966" s="130"/>
      <c r="AE966" s="146">
        <v>209</v>
      </c>
      <c r="AF966" s="146">
        <f t="shared" si="134"/>
        <v>-3.1640000000000001</v>
      </c>
      <c r="AJ966" s="146">
        <f t="shared" si="135"/>
        <v>2.6734472533567113E-3</v>
      </c>
      <c r="AK966" s="146">
        <f t="shared" si="136"/>
        <v>7.7808397747005514E-4</v>
      </c>
      <c r="AL966" s="146">
        <f t="shared" si="141"/>
        <v>2.6734472533567113E-3</v>
      </c>
      <c r="AM966" s="146" t="str">
        <f t="shared" si="142"/>
        <v/>
      </c>
      <c r="AN966" s="146" t="str">
        <f t="shared" si="137"/>
        <v/>
      </c>
      <c r="AO966" s="146">
        <f t="shared" si="138"/>
        <v>0</v>
      </c>
      <c r="AP966" s="146" t="str">
        <f t="shared" si="139"/>
        <v/>
      </c>
      <c r="AQ966" s="146" t="str">
        <f t="shared" si="140"/>
        <v/>
      </c>
      <c r="AY966" s="155"/>
      <c r="AZ966" s="150"/>
      <c r="BA966" s="155"/>
      <c r="BB966" s="162"/>
      <c r="BC966" s="162"/>
      <c r="BD966" s="162"/>
      <c r="BE966" s="162"/>
      <c r="BF966" s="156"/>
      <c r="BG966" s="156"/>
      <c r="BH966" s="156"/>
      <c r="BJ966" s="146">
        <v>186</v>
      </c>
      <c r="BK966" s="146">
        <f t="shared" si="130"/>
        <v>1.1839999999999964</v>
      </c>
      <c r="BL966" s="146">
        <f t="shared" si="131"/>
        <v>0.99129063991804789</v>
      </c>
      <c r="BM966" s="146">
        <f t="shared" si="132"/>
        <v>1.4438161410246231E-4</v>
      </c>
      <c r="BN966" s="146" t="str">
        <f t="shared" si="133"/>
        <v/>
      </c>
      <c r="BO966" s="146" t="str">
        <f t="shared" si="129"/>
        <v/>
      </c>
    </row>
    <row r="967" spans="3:67" ht="20.100000000000001" customHeight="1" x14ac:dyDescent="0.25">
      <c r="C967" s="12"/>
      <c r="E967" s="130"/>
      <c r="F967" s="130"/>
      <c r="R967" s="12"/>
      <c r="T967" s="130"/>
      <c r="U967" s="130"/>
      <c r="AE967" s="146">
        <v>210</v>
      </c>
      <c r="AF967" s="146">
        <f t="shared" si="134"/>
        <v>-3.16</v>
      </c>
      <c r="AJ967" s="146">
        <f t="shared" si="135"/>
        <v>2.7074757568406999E-3</v>
      </c>
      <c r="AK967" s="146">
        <f t="shared" si="136"/>
        <v>7.8884569437557184E-4</v>
      </c>
      <c r="AL967" s="146">
        <f t="shared" si="141"/>
        <v>2.7074757568406999E-3</v>
      </c>
      <c r="AM967" s="146" t="str">
        <f t="shared" si="142"/>
        <v/>
      </c>
      <c r="AN967" s="146" t="str">
        <f t="shared" si="137"/>
        <v/>
      </c>
      <c r="AO967" s="146">
        <f t="shared" si="138"/>
        <v>0</v>
      </c>
      <c r="AP967" s="146" t="str">
        <f t="shared" si="139"/>
        <v/>
      </c>
      <c r="AQ967" s="146" t="str">
        <f t="shared" si="140"/>
        <v/>
      </c>
      <c r="AY967" s="155"/>
      <c r="AZ967" s="150"/>
      <c r="BA967" s="155"/>
      <c r="BB967" s="162"/>
      <c r="BC967" s="162"/>
      <c r="BD967" s="162"/>
      <c r="BE967" s="162"/>
      <c r="BF967" s="156"/>
      <c r="BG967" s="156"/>
      <c r="BH967" s="156"/>
      <c r="BJ967" s="146">
        <v>187</v>
      </c>
      <c r="BK967" s="146">
        <f t="shared" si="130"/>
        <v>1.1903999999999963</v>
      </c>
      <c r="BL967" s="146">
        <f t="shared" si="131"/>
        <v>0.99114625830394543</v>
      </c>
      <c r="BM967" s="146">
        <f t="shared" si="132"/>
        <v>1.4586780341729888E-4</v>
      </c>
      <c r="BN967" s="146" t="str">
        <f t="shared" si="133"/>
        <v/>
      </c>
      <c r="BO967" s="146" t="str">
        <f t="shared" si="129"/>
        <v/>
      </c>
    </row>
    <row r="968" spans="3:67" ht="20.100000000000001" customHeight="1" x14ac:dyDescent="0.25">
      <c r="C968" s="12"/>
      <c r="E968" s="130"/>
      <c r="F968" s="130"/>
      <c r="R968" s="12"/>
      <c r="T968" s="130"/>
      <c r="U968" s="130"/>
      <c r="AE968" s="146">
        <v>211</v>
      </c>
      <c r="AF968" s="146">
        <f t="shared" si="134"/>
        <v>-3.1560000000000001</v>
      </c>
      <c r="AJ968" s="146">
        <f t="shared" si="135"/>
        <v>2.7418935155032842E-3</v>
      </c>
      <c r="AK968" s="146">
        <f t="shared" si="136"/>
        <v>7.9974430253036796E-4</v>
      </c>
      <c r="AL968" s="146">
        <f t="shared" si="141"/>
        <v>2.7418935155032842E-3</v>
      </c>
      <c r="AM968" s="146" t="str">
        <f t="shared" si="142"/>
        <v/>
      </c>
      <c r="AN968" s="146" t="str">
        <f t="shared" si="137"/>
        <v/>
      </c>
      <c r="AO968" s="146">
        <f t="shared" si="138"/>
        <v>0</v>
      </c>
      <c r="AP968" s="146" t="str">
        <f t="shared" si="139"/>
        <v/>
      </c>
      <c r="AQ968" s="146" t="str">
        <f t="shared" si="140"/>
        <v/>
      </c>
      <c r="AY968" s="155"/>
      <c r="AZ968" s="150"/>
      <c r="BA968" s="155"/>
      <c r="BB968" s="162"/>
      <c r="BC968" s="162"/>
      <c r="BD968" s="162"/>
      <c r="BE968" s="162"/>
      <c r="BF968" s="156"/>
      <c r="BG968" s="156"/>
      <c r="BH968" s="156"/>
      <c r="BJ968" s="146">
        <v>188</v>
      </c>
      <c r="BK968" s="146">
        <f t="shared" si="130"/>
        <v>1.1967999999999963</v>
      </c>
      <c r="BL968" s="146">
        <f t="shared" si="131"/>
        <v>0.99100039050052813</v>
      </c>
      <c r="BM968" s="146">
        <f t="shared" si="132"/>
        <v>1.4735869882775976E-4</v>
      </c>
      <c r="BN968" s="146" t="str">
        <f t="shared" si="133"/>
        <v/>
      </c>
      <c r="BO968" s="146" t="str">
        <f t="shared" si="129"/>
        <v/>
      </c>
    </row>
    <row r="969" spans="3:67" ht="20.100000000000001" customHeight="1" x14ac:dyDescent="0.25">
      <c r="C969" s="12"/>
      <c r="E969" s="130"/>
      <c r="F969" s="130"/>
      <c r="R969" s="12"/>
      <c r="T969" s="130"/>
      <c r="U969" s="130"/>
      <c r="AE969" s="146">
        <v>212</v>
      </c>
      <c r="AF969" s="146">
        <f t="shared" si="134"/>
        <v>-3.1520000000000001</v>
      </c>
      <c r="AJ969" s="146">
        <f t="shared" si="135"/>
        <v>2.7767043692435104E-3</v>
      </c>
      <c r="AK969" s="146">
        <f t="shared" si="136"/>
        <v>8.1078136662504499E-4</v>
      </c>
      <c r="AL969" s="146">
        <f t="shared" si="141"/>
        <v>2.7767043692435104E-3</v>
      </c>
      <c r="AM969" s="146" t="str">
        <f t="shared" si="142"/>
        <v/>
      </c>
      <c r="AN969" s="146" t="str">
        <f t="shared" si="137"/>
        <v/>
      </c>
      <c r="AO969" s="146">
        <f t="shared" si="138"/>
        <v>0</v>
      </c>
      <c r="AP969" s="146" t="str">
        <f t="shared" si="139"/>
        <v/>
      </c>
      <c r="AQ969" s="146" t="str">
        <f t="shared" si="140"/>
        <v/>
      </c>
      <c r="AY969" s="155"/>
      <c r="AZ969" s="150"/>
      <c r="BA969" s="155"/>
      <c r="BB969" s="162"/>
      <c r="BC969" s="162"/>
      <c r="BD969" s="162"/>
      <c r="BE969" s="162"/>
      <c r="BF969" s="156"/>
      <c r="BG969" s="156"/>
      <c r="BH969" s="156"/>
      <c r="BJ969" s="146">
        <v>189</v>
      </c>
      <c r="BK969" s="146">
        <f t="shared" si="130"/>
        <v>1.2031999999999963</v>
      </c>
      <c r="BL969" s="146">
        <f t="shared" si="131"/>
        <v>0.99085303180170037</v>
      </c>
      <c r="BM969" s="146">
        <f t="shared" si="132"/>
        <v>1.4885424684707438E-4</v>
      </c>
      <c r="BN969" s="146" t="str">
        <f t="shared" si="133"/>
        <v/>
      </c>
      <c r="BO969" s="146" t="str">
        <f t="shared" si="129"/>
        <v/>
      </c>
    </row>
    <row r="970" spans="3:67" ht="20.100000000000001" customHeight="1" x14ac:dyDescent="0.25">
      <c r="C970" s="12"/>
      <c r="E970" s="130"/>
      <c r="F970" s="130"/>
      <c r="R970" s="12"/>
      <c r="T970" s="130"/>
      <c r="U970" s="130"/>
      <c r="AE970" s="146">
        <v>213</v>
      </c>
      <c r="AF970" s="146">
        <f t="shared" si="134"/>
        <v>-3.1480000000000001</v>
      </c>
      <c r="AJ970" s="146">
        <f t="shared" si="135"/>
        <v>2.8119121877543908E-3</v>
      </c>
      <c r="AK970" s="146">
        <f t="shared" si="136"/>
        <v>8.2195846676934596E-4</v>
      </c>
      <c r="AL970" s="146">
        <f t="shared" si="141"/>
        <v>2.8119121877543908E-3</v>
      </c>
      <c r="AM970" s="146" t="str">
        <f t="shared" si="142"/>
        <v/>
      </c>
      <c r="AN970" s="146" t="str">
        <f t="shared" si="137"/>
        <v/>
      </c>
      <c r="AO970" s="146">
        <f t="shared" si="138"/>
        <v>0</v>
      </c>
      <c r="AP970" s="146" t="str">
        <f t="shared" si="139"/>
        <v/>
      </c>
      <c r="AQ970" s="146" t="str">
        <f t="shared" si="140"/>
        <v/>
      </c>
      <c r="AY970" s="155"/>
      <c r="AZ970" s="150"/>
      <c r="BA970" s="155"/>
      <c r="BB970" s="162"/>
      <c r="BC970" s="162"/>
      <c r="BD970" s="162"/>
      <c r="BE970" s="162"/>
      <c r="BF970" s="156"/>
      <c r="BG970" s="156"/>
      <c r="BH970" s="156"/>
      <c r="BJ970" s="146">
        <v>190</v>
      </c>
      <c r="BK970" s="146">
        <f t="shared" si="130"/>
        <v>1.2095999999999962</v>
      </c>
      <c r="BL970" s="146">
        <f t="shared" si="131"/>
        <v>0.99070417755485329</v>
      </c>
      <c r="BM970" s="146">
        <f t="shared" si="132"/>
        <v>1.5035439406285711E-4</v>
      </c>
      <c r="BN970" s="146" t="str">
        <f t="shared" si="133"/>
        <v/>
      </c>
      <c r="BO970" s="146" t="str">
        <f t="shared" si="129"/>
        <v/>
      </c>
    </row>
    <row r="971" spans="3:67" ht="20.100000000000001" customHeight="1" x14ac:dyDescent="0.25">
      <c r="C971" s="12"/>
      <c r="E971" s="130"/>
      <c r="F971" s="130"/>
      <c r="R971" s="12"/>
      <c r="T971" s="130"/>
      <c r="U971" s="130"/>
      <c r="AE971" s="146">
        <v>214</v>
      </c>
      <c r="AF971" s="146">
        <f t="shared" si="134"/>
        <v>-3.1440000000000001</v>
      </c>
      <c r="AJ971" s="146">
        <f t="shared" si="135"/>
        <v>2.8475208706519421E-3</v>
      </c>
      <c r="AK971" s="146">
        <f t="shared" si="136"/>
        <v>8.3327719861159245E-4</v>
      </c>
      <c r="AL971" s="146">
        <f t="shared" si="141"/>
        <v>2.8475208706519421E-3</v>
      </c>
      <c r="AM971" s="146" t="str">
        <f t="shared" si="142"/>
        <v/>
      </c>
      <c r="AN971" s="146" t="str">
        <f t="shared" si="137"/>
        <v/>
      </c>
      <c r="AO971" s="146">
        <f t="shared" si="138"/>
        <v>0</v>
      </c>
      <c r="AP971" s="146" t="str">
        <f t="shared" si="139"/>
        <v/>
      </c>
      <c r="AQ971" s="146" t="str">
        <f t="shared" si="140"/>
        <v/>
      </c>
      <c r="AY971" s="155"/>
      <c r="AZ971" s="150"/>
      <c r="BA971" s="155"/>
      <c r="BB971" s="162"/>
      <c r="BC971" s="162"/>
      <c r="BD971" s="162"/>
      <c r="BE971" s="162"/>
      <c r="BF971" s="156"/>
      <c r="BG971" s="156"/>
      <c r="BH971" s="156"/>
      <c r="BJ971" s="146">
        <v>191</v>
      </c>
      <c r="BK971" s="146">
        <f t="shared" si="130"/>
        <v>1.2159999999999962</v>
      </c>
      <c r="BL971" s="146">
        <f t="shared" si="131"/>
        <v>0.99055382316079044</v>
      </c>
      <c r="BM971" s="146">
        <f t="shared" si="132"/>
        <v>1.5185908714188123E-4</v>
      </c>
      <c r="BN971" s="146" t="str">
        <f t="shared" si="133"/>
        <v/>
      </c>
      <c r="BO971" s="146" t="str">
        <f t="shared" si="129"/>
        <v/>
      </c>
    </row>
    <row r="972" spans="3:67" ht="20.100000000000001" customHeight="1" x14ac:dyDescent="0.25">
      <c r="C972" s="12"/>
      <c r="E972" s="130"/>
      <c r="F972" s="130"/>
      <c r="R972" s="12"/>
      <c r="T972" s="130"/>
      <c r="U972" s="130"/>
      <c r="AE972" s="146">
        <v>215</v>
      </c>
      <c r="AF972" s="146">
        <f t="shared" si="134"/>
        <v>-3.14</v>
      </c>
      <c r="AJ972" s="146">
        <f t="shared" si="135"/>
        <v>2.8835343476034392E-3</v>
      </c>
      <c r="AK972" s="146">
        <f t="shared" si="136"/>
        <v>8.4473917345862643E-4</v>
      </c>
      <c r="AL972" s="146">
        <f t="shared" si="141"/>
        <v>2.8835343476034392E-3</v>
      </c>
      <c r="AM972" s="146" t="str">
        <f t="shared" si="142"/>
        <v/>
      </c>
      <c r="AN972" s="146" t="str">
        <f t="shared" si="137"/>
        <v/>
      </c>
      <c r="AO972" s="146">
        <f t="shared" si="138"/>
        <v>0</v>
      </c>
      <c r="AP972" s="146" t="str">
        <f t="shared" si="139"/>
        <v/>
      </c>
      <c r="AQ972" s="146" t="str">
        <f t="shared" si="140"/>
        <v/>
      </c>
      <c r="AY972" s="155"/>
      <c r="AZ972" s="150"/>
      <c r="BA972" s="155"/>
      <c r="BB972" s="162"/>
      <c r="BC972" s="162"/>
      <c r="BD972" s="162"/>
      <c r="BE972" s="162"/>
      <c r="BF972" s="156"/>
      <c r="BG972" s="156"/>
      <c r="BH972" s="156"/>
      <c r="BJ972" s="146">
        <v>192</v>
      </c>
      <c r="BK972" s="146">
        <f t="shared" si="130"/>
        <v>1.2223999999999962</v>
      </c>
      <c r="BL972" s="146">
        <f t="shared" si="131"/>
        <v>0.99040196407364856</v>
      </c>
      <c r="BM972" s="146">
        <f t="shared" si="132"/>
        <v>1.5336827283063403E-4</v>
      </c>
      <c r="BN972" s="146" t="str">
        <f t="shared" si="133"/>
        <v/>
      </c>
      <c r="BO972" s="146" t="str">
        <f t="shared" si="129"/>
        <v/>
      </c>
    </row>
    <row r="973" spans="3:67" ht="20.100000000000001" customHeight="1" x14ac:dyDescent="0.25">
      <c r="C973" s="12"/>
      <c r="E973" s="130"/>
      <c r="F973" s="130"/>
      <c r="R973" s="12"/>
      <c r="T973" s="130"/>
      <c r="U973" s="130"/>
      <c r="AE973" s="146">
        <v>216</v>
      </c>
      <c r="AF973" s="146">
        <f t="shared" si="134"/>
        <v>-3.1360000000000001</v>
      </c>
      <c r="AJ973" s="146">
        <f t="shared" si="135"/>
        <v>2.9199565784548891E-3</v>
      </c>
      <c r="AK973" s="146">
        <f t="shared" si="136"/>
        <v>8.5634601839627389E-4</v>
      </c>
      <c r="AL973" s="146">
        <f t="shared" si="141"/>
        <v>2.9199565784548891E-3</v>
      </c>
      <c r="AM973" s="146" t="str">
        <f t="shared" si="142"/>
        <v/>
      </c>
      <c r="AN973" s="146" t="str">
        <f t="shared" si="137"/>
        <v/>
      </c>
      <c r="AO973" s="146">
        <f t="shared" si="138"/>
        <v>0</v>
      </c>
      <c r="AP973" s="146" t="str">
        <f t="shared" si="139"/>
        <v/>
      </c>
      <c r="AQ973" s="146" t="str">
        <f t="shared" si="140"/>
        <v/>
      </c>
      <c r="AY973" s="155"/>
      <c r="AZ973" s="150"/>
      <c r="BA973" s="155"/>
      <c r="BB973" s="162"/>
      <c r="BC973" s="162"/>
      <c r="BD973" s="162"/>
      <c r="BE973" s="162"/>
      <c r="BF973" s="156"/>
      <c r="BG973" s="156"/>
      <c r="BH973" s="156"/>
      <c r="BJ973" s="146">
        <v>193</v>
      </c>
      <c r="BK973" s="146">
        <f t="shared" si="130"/>
        <v>1.2287999999999961</v>
      </c>
      <c r="BL973" s="146">
        <f t="shared" si="131"/>
        <v>0.99024859580081792</v>
      </c>
      <c r="BM973" s="146">
        <f t="shared" si="132"/>
        <v>1.5488189796009078E-4</v>
      </c>
      <c r="BN973" s="146" t="str">
        <f t="shared" si="133"/>
        <v/>
      </c>
      <c r="BO973" s="146" t="str">
        <f t="shared" ref="BO973:BO1036" si="143">IF($BL973&lt;(1-$BH$793),$BM973,"")</f>
        <v/>
      </c>
    </row>
    <row r="974" spans="3:67" ht="20.100000000000001" customHeight="1" x14ac:dyDescent="0.25">
      <c r="C974" s="12"/>
      <c r="E974" s="130"/>
      <c r="F974" s="130"/>
      <c r="R974" s="12"/>
      <c r="T974" s="130"/>
      <c r="U974" s="130"/>
      <c r="AE974" s="146">
        <v>217</v>
      </c>
      <c r="AF974" s="146">
        <f t="shared" si="134"/>
        <v>-3.1320000000000001</v>
      </c>
      <c r="AJ974" s="146">
        <f t="shared" si="135"/>
        <v>2.9567915533576855E-3</v>
      </c>
      <c r="AK974" s="146">
        <f t="shared" si="136"/>
        <v>8.6809937641031567E-4</v>
      </c>
      <c r="AL974" s="146">
        <f t="shared" si="141"/>
        <v>2.9567915533576855E-3</v>
      </c>
      <c r="AM974" s="146" t="str">
        <f t="shared" si="142"/>
        <v/>
      </c>
      <c r="AN974" s="146" t="str">
        <f t="shared" si="137"/>
        <v/>
      </c>
      <c r="AO974" s="146">
        <f t="shared" si="138"/>
        <v>0</v>
      </c>
      <c r="AP974" s="146" t="str">
        <f t="shared" si="139"/>
        <v/>
      </c>
      <c r="AQ974" s="146" t="str">
        <f t="shared" si="140"/>
        <v/>
      </c>
      <c r="AY974" s="155"/>
      <c r="AZ974" s="150"/>
      <c r="BA974" s="155"/>
      <c r="BB974" s="162"/>
      <c r="BC974" s="162"/>
      <c r="BD974" s="162"/>
      <c r="BE974" s="162"/>
      <c r="BF974" s="156"/>
      <c r="BG974" s="156"/>
      <c r="BH974" s="156"/>
      <c r="BJ974" s="146">
        <v>194</v>
      </c>
      <c r="BK974" s="146">
        <f t="shared" ref="BK974:BK1037" si="144">BK973+$BN$778</f>
        <v>1.2351999999999961</v>
      </c>
      <c r="BL974" s="146">
        <f t="shared" ref="BL974:BL1037" si="145">_xlfn.CHISQ.DIST.RT(BK974,7)</f>
        <v>0.99009371390285783</v>
      </c>
      <c r="BM974" s="146">
        <f t="shared" ref="BM974:BM1037" si="146">BL974-BL975</f>
        <v>1.5639990944715798E-4</v>
      </c>
      <c r="BN974" s="146" t="str">
        <f t="shared" ref="BN974:BN1037" si="147">IF(BL974&lt;(1-$BH$785),BM974,"")</f>
        <v/>
      </c>
      <c r="BO974" s="146" t="str">
        <f t="shared" si="143"/>
        <v/>
      </c>
    </row>
    <row r="975" spans="3:67" ht="20.100000000000001" customHeight="1" x14ac:dyDescent="0.25">
      <c r="C975" s="12"/>
      <c r="E975" s="130"/>
      <c r="F975" s="130"/>
      <c r="R975" s="12"/>
      <c r="T975" s="130"/>
      <c r="U975" s="130"/>
      <c r="AE975" s="146">
        <v>218</v>
      </c>
      <c r="AF975" s="146">
        <f t="shared" si="134"/>
        <v>-3.1280000000000001</v>
      </c>
      <c r="AJ975" s="146">
        <f t="shared" si="135"/>
        <v>2.9940432928944037E-3</v>
      </c>
      <c r="AK975" s="146">
        <f t="shared" si="136"/>
        <v>8.8000090650795521E-4</v>
      </c>
      <c r="AL975" s="146">
        <f t="shared" si="141"/>
        <v>2.9940432928944037E-3</v>
      </c>
      <c r="AM975" s="146" t="str">
        <f t="shared" si="142"/>
        <v/>
      </c>
      <c r="AN975" s="146" t="str">
        <f t="shared" si="137"/>
        <v/>
      </c>
      <c r="AO975" s="146">
        <f t="shared" si="138"/>
        <v>0</v>
      </c>
      <c r="AP975" s="146" t="str">
        <f t="shared" si="139"/>
        <v/>
      </c>
      <c r="AQ975" s="146" t="str">
        <f t="shared" si="140"/>
        <v/>
      </c>
      <c r="AY975" s="155"/>
      <c r="AZ975" s="150"/>
      <c r="BA975" s="155"/>
      <c r="BB975" s="162"/>
      <c r="BC975" s="162"/>
      <c r="BD975" s="162"/>
      <c r="BE975" s="162"/>
      <c r="BF975" s="156"/>
      <c r="BG975" s="156"/>
      <c r="BH975" s="156"/>
      <c r="BJ975" s="146">
        <v>195</v>
      </c>
      <c r="BK975" s="146">
        <f t="shared" si="144"/>
        <v>1.241599999999996</v>
      </c>
      <c r="BL975" s="146">
        <f t="shared" si="145"/>
        <v>0.98993731399341067</v>
      </c>
      <c r="BM975" s="146">
        <f t="shared" si="146"/>
        <v>1.5792225429678286E-4</v>
      </c>
      <c r="BN975" s="146" t="str">
        <f t="shared" si="147"/>
        <v/>
      </c>
      <c r="BO975" s="146" t="str">
        <f t="shared" si="143"/>
        <v/>
      </c>
    </row>
    <row r="976" spans="3:67" ht="20.100000000000001" customHeight="1" x14ac:dyDescent="0.25">
      <c r="C976" s="12"/>
      <c r="E976" s="130"/>
      <c r="F976" s="130"/>
      <c r="R976" s="12"/>
      <c r="T976" s="130"/>
      <c r="U976" s="130"/>
      <c r="AE976" s="146">
        <v>219</v>
      </c>
      <c r="AF976" s="146">
        <f t="shared" si="134"/>
        <v>-3.1240000000000001</v>
      </c>
      <c r="AJ976" s="146">
        <f t="shared" si="135"/>
        <v>3.0317158482037758E-3</v>
      </c>
      <c r="AK976" s="146">
        <f t="shared" si="136"/>
        <v>8.9205228383980274E-4</v>
      </c>
      <c r="AL976" s="146">
        <f t="shared" si="141"/>
        <v>3.0317158482037758E-3</v>
      </c>
      <c r="AM976" s="146" t="str">
        <f t="shared" si="142"/>
        <v/>
      </c>
      <c r="AN976" s="146" t="str">
        <f t="shared" si="137"/>
        <v/>
      </c>
      <c r="AO976" s="146">
        <f t="shared" si="138"/>
        <v>0</v>
      </c>
      <c r="AP976" s="146" t="str">
        <f t="shared" si="139"/>
        <v/>
      </c>
      <c r="AQ976" s="146" t="str">
        <f t="shared" si="140"/>
        <v/>
      </c>
      <c r="AY976" s="155"/>
      <c r="AZ976" s="150"/>
      <c r="BA976" s="155"/>
      <c r="BB976" s="162"/>
      <c r="BC976" s="162"/>
      <c r="BD976" s="162"/>
      <c r="BE976" s="162"/>
      <c r="BF976" s="156"/>
      <c r="BG976" s="156"/>
      <c r="BH976" s="156"/>
      <c r="BJ976" s="146">
        <v>196</v>
      </c>
      <c r="BK976" s="146">
        <f t="shared" si="144"/>
        <v>1.247999999999996</v>
      </c>
      <c r="BL976" s="146">
        <f t="shared" si="145"/>
        <v>0.98977939173911389</v>
      </c>
      <c r="BM976" s="146">
        <f t="shared" si="146"/>
        <v>1.5944887960628318E-4</v>
      </c>
      <c r="BN976" s="146" t="str">
        <f t="shared" si="147"/>
        <v/>
      </c>
      <c r="BO976" s="146" t="str">
        <f t="shared" si="143"/>
        <v/>
      </c>
    </row>
    <row r="977" spans="3:67" ht="20.100000000000001" customHeight="1" x14ac:dyDescent="0.25">
      <c r="C977" s="12"/>
      <c r="E977" s="130"/>
      <c r="F977" s="130"/>
      <c r="R977" s="12"/>
      <c r="T977" s="130"/>
      <c r="U977" s="130"/>
      <c r="AE977" s="146">
        <v>220</v>
      </c>
      <c r="AF977" s="146">
        <f t="shared" si="134"/>
        <v>-3.12</v>
      </c>
      <c r="AJ977" s="146">
        <f t="shared" si="135"/>
        <v>3.0698133011047403E-3</v>
      </c>
      <c r="AK977" s="146">
        <f t="shared" si="136"/>
        <v>9.0425519982233952E-4</v>
      </c>
      <c r="AL977" s="146">
        <f t="shared" si="141"/>
        <v>3.0698133011047403E-3</v>
      </c>
      <c r="AM977" s="146" t="str">
        <f t="shared" si="142"/>
        <v/>
      </c>
      <c r="AN977" s="146" t="str">
        <f t="shared" si="137"/>
        <v/>
      </c>
      <c r="AO977" s="146">
        <f t="shared" si="138"/>
        <v>0</v>
      </c>
      <c r="AP977" s="146" t="str">
        <f t="shared" si="139"/>
        <v/>
      </c>
      <c r="AQ977" s="146" t="str">
        <f t="shared" si="140"/>
        <v/>
      </c>
      <c r="AY977" s="155"/>
      <c r="AZ977" s="150"/>
      <c r="BA977" s="155"/>
      <c r="BB977" s="162"/>
      <c r="BC977" s="162"/>
      <c r="BD977" s="162"/>
      <c r="BE977" s="162"/>
      <c r="BF977" s="156"/>
      <c r="BG977" s="156"/>
      <c r="BH977" s="156"/>
      <c r="BJ977" s="146">
        <v>197</v>
      </c>
      <c r="BK977" s="146">
        <f t="shared" si="144"/>
        <v>1.254399999999996</v>
      </c>
      <c r="BL977" s="146">
        <f t="shared" si="145"/>
        <v>0.98961994285950761</v>
      </c>
      <c r="BM977" s="146">
        <f t="shared" si="146"/>
        <v>1.6097973256590237E-4</v>
      </c>
      <c r="BN977" s="146" t="str">
        <f t="shared" si="147"/>
        <v/>
      </c>
      <c r="BO977" s="146" t="str">
        <f t="shared" si="143"/>
        <v/>
      </c>
    </row>
    <row r="978" spans="3:67" ht="20.100000000000001" customHeight="1" x14ac:dyDescent="0.25">
      <c r="C978" s="12"/>
      <c r="E978" s="130"/>
      <c r="F978" s="130"/>
      <c r="R978" s="12"/>
      <c r="T978" s="130"/>
      <c r="U978" s="130"/>
      <c r="AE978" s="146">
        <v>221</v>
      </c>
      <c r="AF978" s="146">
        <f t="shared" si="134"/>
        <v>-3.1160000000000001</v>
      </c>
      <c r="AJ978" s="146">
        <f t="shared" si="135"/>
        <v>3.108339764219602E-3</v>
      </c>
      <c r="AK978" s="146">
        <f t="shared" si="136"/>
        <v>9.1661136226088601E-4</v>
      </c>
      <c r="AL978" s="146">
        <f t="shared" si="141"/>
        <v>3.108339764219602E-3</v>
      </c>
      <c r="AM978" s="146" t="str">
        <f t="shared" si="142"/>
        <v/>
      </c>
      <c r="AN978" s="146" t="str">
        <f t="shared" si="137"/>
        <v/>
      </c>
      <c r="AO978" s="146">
        <f t="shared" si="138"/>
        <v>0</v>
      </c>
      <c r="AP978" s="146" t="str">
        <f t="shared" si="139"/>
        <v/>
      </c>
      <c r="AQ978" s="146" t="str">
        <f t="shared" si="140"/>
        <v/>
      </c>
      <c r="AY978" s="155"/>
      <c r="AZ978" s="150"/>
      <c r="BA978" s="155"/>
      <c r="BB978" s="162"/>
      <c r="BC978" s="162"/>
      <c r="BD978" s="162"/>
      <c r="BE978" s="162"/>
      <c r="BF978" s="156"/>
      <c r="BG978" s="156"/>
      <c r="BH978" s="156"/>
      <c r="BJ978" s="146">
        <v>198</v>
      </c>
      <c r="BK978" s="146">
        <f t="shared" si="144"/>
        <v>1.2607999999999959</v>
      </c>
      <c r="BL978" s="146">
        <f t="shared" si="145"/>
        <v>0.9894589631269417</v>
      </c>
      <c r="BM978" s="146">
        <f t="shared" si="146"/>
        <v>1.6251476046247326E-4</v>
      </c>
      <c r="BN978" s="146" t="str">
        <f t="shared" si="147"/>
        <v/>
      </c>
      <c r="BO978" s="146" t="str">
        <f t="shared" si="143"/>
        <v/>
      </c>
    </row>
    <row r="979" spans="3:67" ht="20.100000000000001" customHeight="1" x14ac:dyDescent="0.25">
      <c r="C979" s="12"/>
      <c r="E979" s="130"/>
      <c r="F979" s="130"/>
      <c r="R979" s="12"/>
      <c r="T979" s="130"/>
      <c r="U979" s="130"/>
      <c r="AE979" s="146">
        <v>222</v>
      </c>
      <c r="AF979" s="146">
        <f t="shared" si="134"/>
        <v>-3.1120000000000001</v>
      </c>
      <c r="AJ979" s="146">
        <f t="shared" si="135"/>
        <v>3.1472993810962671E-3</v>
      </c>
      <c r="AK979" s="146">
        <f t="shared" si="136"/>
        <v>9.2912249547306384E-4</v>
      </c>
      <c r="AL979" s="146">
        <f t="shared" si="141"/>
        <v>3.1472993810962671E-3</v>
      </c>
      <c r="AM979" s="146" t="str">
        <f t="shared" si="142"/>
        <v/>
      </c>
      <c r="AN979" s="146" t="str">
        <f t="shared" si="137"/>
        <v/>
      </c>
      <c r="AO979" s="146">
        <f t="shared" si="138"/>
        <v>0</v>
      </c>
      <c r="AP979" s="146" t="str">
        <f t="shared" si="139"/>
        <v/>
      </c>
      <c r="AQ979" s="146" t="str">
        <f t="shared" si="140"/>
        <v/>
      </c>
      <c r="AY979" s="155"/>
      <c r="AZ979" s="150"/>
      <c r="BA979" s="155"/>
      <c r="BB979" s="162"/>
      <c r="BC979" s="162"/>
      <c r="BD979" s="162"/>
      <c r="BE979" s="162"/>
      <c r="BF979" s="156"/>
      <c r="BG979" s="156"/>
      <c r="BH979" s="156"/>
      <c r="BJ979" s="146">
        <v>199</v>
      </c>
      <c r="BK979" s="146">
        <f t="shared" si="144"/>
        <v>1.2671999999999959</v>
      </c>
      <c r="BL979" s="146">
        <f t="shared" si="145"/>
        <v>0.98929644836647923</v>
      </c>
      <c r="BM979" s="146">
        <f t="shared" si="146"/>
        <v>1.6405391068108344E-4</v>
      </c>
      <c r="BN979" s="146" t="str">
        <f t="shared" si="147"/>
        <v/>
      </c>
      <c r="BO979" s="146" t="str">
        <f t="shared" si="143"/>
        <v/>
      </c>
    </row>
    <row r="980" spans="3:67" ht="20.100000000000001" customHeight="1" x14ac:dyDescent="0.25">
      <c r="C980" s="12"/>
      <c r="E980" s="130"/>
      <c r="F980" s="130"/>
      <c r="R980" s="12"/>
      <c r="T980" s="130"/>
      <c r="U980" s="130"/>
      <c r="AE980" s="146">
        <v>223</v>
      </c>
      <c r="AF980" s="146">
        <f t="shared" si="134"/>
        <v>-3.1080000000000001</v>
      </c>
      <c r="AJ980" s="146">
        <f t="shared" si="135"/>
        <v>3.1866963263295065E-3</v>
      </c>
      <c r="AK980" s="146">
        <f t="shared" si="136"/>
        <v>9.4179034041274494E-4</v>
      </c>
      <c r="AL980" s="146">
        <f t="shared" si="141"/>
        <v>3.1866963263295065E-3</v>
      </c>
      <c r="AM980" s="146" t="str">
        <f t="shared" si="142"/>
        <v/>
      </c>
      <c r="AN980" s="146" t="str">
        <f t="shared" si="137"/>
        <v/>
      </c>
      <c r="AO980" s="146">
        <f t="shared" si="138"/>
        <v>0</v>
      </c>
      <c r="AP980" s="146" t="str">
        <f t="shared" si="139"/>
        <v/>
      </c>
      <c r="AQ980" s="146" t="str">
        <f t="shared" si="140"/>
        <v/>
      </c>
      <c r="AY980" s="155"/>
      <c r="AZ980" s="150"/>
      <c r="BA980" s="155"/>
      <c r="BB980" s="162"/>
      <c r="BC980" s="162"/>
      <c r="BD980" s="162"/>
      <c r="BE980" s="162"/>
      <c r="BF980" s="156"/>
      <c r="BG980" s="156"/>
      <c r="BH980" s="156"/>
      <c r="BJ980" s="146">
        <v>200</v>
      </c>
      <c r="BK980" s="146">
        <f t="shared" si="144"/>
        <v>1.2735999999999958</v>
      </c>
      <c r="BL980" s="146">
        <f t="shared" si="145"/>
        <v>0.98913239445579815</v>
      </c>
      <c r="BM980" s="146">
        <f t="shared" si="146"/>
        <v>1.6559713070796178E-4</v>
      </c>
      <c r="BN980" s="146" t="str">
        <f t="shared" si="147"/>
        <v/>
      </c>
      <c r="BO980" s="146" t="str">
        <f t="shared" si="143"/>
        <v/>
      </c>
    </row>
    <row r="981" spans="3:67" ht="20.100000000000001" customHeight="1" x14ac:dyDescent="0.25">
      <c r="C981" s="12"/>
      <c r="E981" s="130"/>
      <c r="F981" s="130"/>
      <c r="R981" s="12"/>
      <c r="T981" s="130"/>
      <c r="U981" s="130"/>
      <c r="AE981" s="146">
        <v>224</v>
      </c>
      <c r="AF981" s="146">
        <f t="shared" si="134"/>
        <v>-3.1040000000000001</v>
      </c>
      <c r="AJ981" s="146">
        <f t="shared" si="135"/>
        <v>3.2265348056812601E-3</v>
      </c>
      <c r="AK981" s="146">
        <f t="shared" si="136"/>
        <v>9.5461665479446836E-4</v>
      </c>
      <c r="AL981" s="146">
        <f t="shared" si="141"/>
        <v>3.2265348056812601E-3</v>
      </c>
      <c r="AM981" s="146" t="str">
        <f t="shared" si="142"/>
        <v/>
      </c>
      <c r="AN981" s="146" t="str">
        <f t="shared" si="137"/>
        <v/>
      </c>
      <c r="AO981" s="146">
        <f t="shared" si="138"/>
        <v>0</v>
      </c>
      <c r="AP981" s="146" t="str">
        <f t="shared" si="139"/>
        <v/>
      </c>
      <c r="AQ981" s="146" t="str">
        <f t="shared" si="140"/>
        <v/>
      </c>
      <c r="AY981" s="155"/>
      <c r="AZ981" s="150"/>
      <c r="BA981" s="155"/>
      <c r="BB981" s="162"/>
      <c r="BC981" s="162"/>
      <c r="BD981" s="162"/>
      <c r="BE981" s="162"/>
      <c r="BF981" s="156"/>
      <c r="BG981" s="156"/>
      <c r="BH981" s="156"/>
      <c r="BJ981" s="146">
        <v>201</v>
      </c>
      <c r="BK981" s="146">
        <f t="shared" si="144"/>
        <v>1.2799999999999958</v>
      </c>
      <c r="BL981" s="146">
        <f t="shared" si="145"/>
        <v>0.98896679732509019</v>
      </c>
      <c r="BM981" s="146">
        <f t="shared" si="146"/>
        <v>1.6714436813236588E-4</v>
      </c>
      <c r="BN981" s="146" t="str">
        <f t="shared" si="147"/>
        <v/>
      </c>
      <c r="BO981" s="146" t="str">
        <f t="shared" si="143"/>
        <v/>
      </c>
    </row>
    <row r="982" spans="3:67" ht="20.100000000000001" customHeight="1" x14ac:dyDescent="0.25">
      <c r="C982" s="12"/>
      <c r="E982" s="130"/>
      <c r="F982" s="130"/>
      <c r="R982" s="12"/>
      <c r="T982" s="130"/>
      <c r="U982" s="130"/>
      <c r="AE982" s="146">
        <v>225</v>
      </c>
      <c r="AF982" s="146">
        <f t="shared" si="134"/>
        <v>-3.1</v>
      </c>
      <c r="AJ982" s="146">
        <f t="shared" si="135"/>
        <v>3.2668190561999182E-3</v>
      </c>
      <c r="AK982" s="146">
        <f t="shared" si="136"/>
        <v>9.676032132183561E-4</v>
      </c>
      <c r="AL982" s="146">
        <f t="shared" si="141"/>
        <v>3.2668190561999182E-3</v>
      </c>
      <c r="AM982" s="146" t="str">
        <f t="shared" si="142"/>
        <v/>
      </c>
      <c r="AN982" s="146" t="str">
        <f t="shared" si="137"/>
        <v/>
      </c>
      <c r="AO982" s="146">
        <f t="shared" si="138"/>
        <v>0</v>
      </c>
      <c r="AP982" s="146" t="str">
        <f t="shared" si="139"/>
        <v/>
      </c>
      <c r="AQ982" s="146" t="str">
        <f t="shared" si="140"/>
        <v/>
      </c>
      <c r="AY982" s="155"/>
      <c r="AZ982" s="150"/>
      <c r="BA982" s="155"/>
      <c r="BB982" s="162"/>
      <c r="BC982" s="162"/>
      <c r="BD982" s="162"/>
      <c r="BE982" s="162"/>
      <c r="BF982" s="156"/>
      <c r="BG982" s="156"/>
      <c r="BH982" s="156"/>
      <c r="BJ982" s="146">
        <v>202</v>
      </c>
      <c r="BK982" s="146">
        <f t="shared" si="144"/>
        <v>1.2863999999999958</v>
      </c>
      <c r="BL982" s="146">
        <f t="shared" si="145"/>
        <v>0.98879965295695782</v>
      </c>
      <c r="BM982" s="146">
        <f t="shared" si="146"/>
        <v>1.6869557064902452E-4</v>
      </c>
      <c r="BN982" s="146" t="str">
        <f t="shared" si="147"/>
        <v/>
      </c>
      <c r="BO982" s="146" t="str">
        <f t="shared" si="143"/>
        <v/>
      </c>
    </row>
    <row r="983" spans="3:67" ht="20.100000000000001" customHeight="1" x14ac:dyDescent="0.25">
      <c r="C983" s="12"/>
      <c r="E983" s="130"/>
      <c r="F983" s="130"/>
      <c r="R983" s="12"/>
      <c r="T983" s="130"/>
      <c r="U983" s="130"/>
      <c r="AE983" s="146">
        <v>226</v>
      </c>
      <c r="AF983" s="146">
        <f t="shared" si="134"/>
        <v>-3.0960000000000001</v>
      </c>
      <c r="AJ983" s="146">
        <f t="shared" si="135"/>
        <v>3.3075533463386006E-3</v>
      </c>
      <c r="AK983" s="146">
        <f t="shared" si="136"/>
        <v>9.807518072954941E-4</v>
      </c>
      <c r="AL983" s="146">
        <f t="shared" si="141"/>
        <v>3.3075533463386006E-3</v>
      </c>
      <c r="AM983" s="146" t="str">
        <f t="shared" si="142"/>
        <v/>
      </c>
      <c r="AN983" s="146" t="str">
        <f t="shared" si="137"/>
        <v/>
      </c>
      <c r="AO983" s="146">
        <f t="shared" si="138"/>
        <v>0</v>
      </c>
      <c r="AP983" s="146" t="str">
        <f t="shared" si="139"/>
        <v/>
      </c>
      <c r="AQ983" s="146" t="str">
        <f t="shared" si="140"/>
        <v/>
      </c>
      <c r="AY983" s="155"/>
      <c r="AZ983" s="150"/>
      <c r="BA983" s="155"/>
      <c r="BB983" s="162"/>
      <c r="BC983" s="162"/>
      <c r="BD983" s="162"/>
      <c r="BE983" s="162"/>
      <c r="BF983" s="156"/>
      <c r="BG983" s="156"/>
      <c r="BH983" s="156"/>
      <c r="BJ983" s="146">
        <v>203</v>
      </c>
      <c r="BK983" s="146">
        <f t="shared" si="144"/>
        <v>1.2927999999999957</v>
      </c>
      <c r="BL983" s="146">
        <f t="shared" si="145"/>
        <v>0.9886309573863088</v>
      </c>
      <c r="BM983" s="146">
        <f t="shared" si="146"/>
        <v>1.7025068606069116E-4</v>
      </c>
      <c r="BN983" s="146" t="str">
        <f t="shared" si="147"/>
        <v/>
      </c>
      <c r="BO983" s="146" t="str">
        <f t="shared" si="143"/>
        <v/>
      </c>
    </row>
    <row r="984" spans="3:67" ht="20.100000000000001" customHeight="1" x14ac:dyDescent="0.25">
      <c r="C984" s="12"/>
      <c r="E984" s="130"/>
      <c r="F984" s="130"/>
      <c r="R984" s="12"/>
      <c r="T984" s="130"/>
      <c r="U984" s="130"/>
      <c r="AE984" s="146">
        <v>227</v>
      </c>
      <c r="AF984" s="146">
        <f t="shared" si="134"/>
        <v>-3.0920000000000001</v>
      </c>
      <c r="AJ984" s="146">
        <f t="shared" si="135"/>
        <v>3.3487419760723602E-3</v>
      </c>
      <c r="AK984" s="146">
        <f t="shared" si="136"/>
        <v>9.9406424577378459E-4</v>
      </c>
      <c r="AL984" s="146">
        <f t="shared" si="141"/>
        <v>3.3487419760723602E-3</v>
      </c>
      <c r="AM984" s="146" t="str">
        <f t="shared" si="142"/>
        <v/>
      </c>
      <c r="AN984" s="146" t="str">
        <f t="shared" si="137"/>
        <v/>
      </c>
      <c r="AO984" s="146">
        <f t="shared" si="138"/>
        <v>0</v>
      </c>
      <c r="AP984" s="146" t="str">
        <f t="shared" si="139"/>
        <v/>
      </c>
      <c r="AQ984" s="146" t="str">
        <f t="shared" si="140"/>
        <v/>
      </c>
      <c r="AY984" s="155"/>
      <c r="AZ984" s="150"/>
      <c r="BA984" s="155"/>
      <c r="BB984" s="162"/>
      <c r="BC984" s="162"/>
      <c r="BD984" s="162"/>
      <c r="BE984" s="162"/>
      <c r="BF984" s="156"/>
      <c r="BG984" s="156"/>
      <c r="BH984" s="156"/>
      <c r="BJ984" s="146">
        <v>204</v>
      </c>
      <c r="BK984" s="146">
        <f t="shared" si="144"/>
        <v>1.2991999999999957</v>
      </c>
      <c r="BL984" s="146">
        <f t="shared" si="145"/>
        <v>0.9884607067002481</v>
      </c>
      <c r="BM984" s="146">
        <f t="shared" si="146"/>
        <v>1.718096622792542E-4</v>
      </c>
      <c r="BN984" s="146" t="str">
        <f t="shared" si="147"/>
        <v/>
      </c>
      <c r="BO984" s="146" t="str">
        <f t="shared" si="143"/>
        <v/>
      </c>
    </row>
    <row r="985" spans="3:67" ht="20.100000000000001" customHeight="1" x14ac:dyDescent="0.25">
      <c r="C985" s="12"/>
      <c r="E985" s="130"/>
      <c r="F985" s="130"/>
      <c r="R985" s="12"/>
      <c r="T985" s="130"/>
      <c r="U985" s="130"/>
      <c r="AE985" s="146">
        <v>228</v>
      </c>
      <c r="AF985" s="146">
        <f t="shared" si="134"/>
        <v>-3.0880000000000001</v>
      </c>
      <c r="AJ985" s="146">
        <f t="shared" si="135"/>
        <v>3.3903892770143253E-3</v>
      </c>
      <c r="AK985" s="146">
        <f t="shared" si="136"/>
        <v>1.0075423546642714E-3</v>
      </c>
      <c r="AL985" s="146">
        <f t="shared" si="141"/>
        <v>3.3903892770143253E-3</v>
      </c>
      <c r="AM985" s="146" t="str">
        <f t="shared" si="142"/>
        <v/>
      </c>
      <c r="AN985" s="146" t="str">
        <f t="shared" si="137"/>
        <v/>
      </c>
      <c r="AO985" s="146">
        <f t="shared" si="138"/>
        <v>0</v>
      </c>
      <c r="AP985" s="146" t="str">
        <f t="shared" si="139"/>
        <v/>
      </c>
      <c r="AQ985" s="146" t="str">
        <f t="shared" si="140"/>
        <v/>
      </c>
      <c r="AY985" s="155"/>
      <c r="AZ985" s="150"/>
      <c r="BA985" s="155"/>
      <c r="BB985" s="162"/>
      <c r="BC985" s="162"/>
      <c r="BD985" s="162"/>
      <c r="BE985" s="162"/>
      <c r="BF985" s="156"/>
      <c r="BG985" s="156"/>
      <c r="BH985" s="156"/>
      <c r="BJ985" s="146">
        <v>205</v>
      </c>
      <c r="BK985" s="146">
        <f t="shared" si="144"/>
        <v>1.3055999999999957</v>
      </c>
      <c r="BL985" s="146">
        <f t="shared" si="145"/>
        <v>0.98828889703796885</v>
      </c>
      <c r="BM985" s="146">
        <f t="shared" si="146"/>
        <v>1.7337244732895662E-4</v>
      </c>
      <c r="BN985" s="146" t="str">
        <f t="shared" si="147"/>
        <v/>
      </c>
      <c r="BO985" s="146" t="str">
        <f t="shared" si="143"/>
        <v/>
      </c>
    </row>
    <row r="986" spans="3:67" ht="20.100000000000001" customHeight="1" x14ac:dyDescent="0.25">
      <c r="C986" s="12"/>
      <c r="E986" s="130"/>
      <c r="F986" s="130"/>
      <c r="R986" s="12"/>
      <c r="T986" s="130"/>
      <c r="U986" s="130"/>
      <c r="AE986" s="146">
        <v>229</v>
      </c>
      <c r="AF986" s="146">
        <f t="shared" si="134"/>
        <v>-3.0840000000000001</v>
      </c>
      <c r="AJ986" s="146">
        <f t="shared" si="135"/>
        <v>3.432499612530756E-3</v>
      </c>
      <c r="AK986" s="146">
        <f t="shared" si="136"/>
        <v>1.0211879773679162E-3</v>
      </c>
      <c r="AL986" s="146">
        <f t="shared" si="141"/>
        <v>3.432499612530756E-3</v>
      </c>
      <c r="AM986" s="146" t="str">
        <f t="shared" si="142"/>
        <v/>
      </c>
      <c r="AN986" s="146" t="str">
        <f t="shared" si="137"/>
        <v/>
      </c>
      <c r="AO986" s="146">
        <f t="shared" si="138"/>
        <v>0</v>
      </c>
      <c r="AP986" s="146" t="str">
        <f t="shared" si="139"/>
        <v/>
      </c>
      <c r="AQ986" s="146" t="str">
        <f t="shared" si="140"/>
        <v/>
      </c>
      <c r="AY986" s="155"/>
      <c r="AZ986" s="150"/>
      <c r="BA986" s="155"/>
      <c r="BB986" s="162"/>
      <c r="BC986" s="162"/>
      <c r="BD986" s="162"/>
      <c r="BE986" s="162"/>
      <c r="BF986" s="156"/>
      <c r="BG986" s="156"/>
      <c r="BH986" s="156"/>
      <c r="BJ986" s="146">
        <v>206</v>
      </c>
      <c r="BK986" s="146">
        <f t="shared" si="144"/>
        <v>1.3119999999999956</v>
      </c>
      <c r="BL986" s="146">
        <f t="shared" si="145"/>
        <v>0.98811552459063989</v>
      </c>
      <c r="BM986" s="146">
        <f t="shared" si="146"/>
        <v>1.7493898934828334E-4</v>
      </c>
      <c r="BN986" s="146" t="str">
        <f t="shared" si="147"/>
        <v/>
      </c>
      <c r="BO986" s="146" t="str">
        <f t="shared" si="143"/>
        <v/>
      </c>
    </row>
    <row r="987" spans="3:67" ht="20.100000000000001" customHeight="1" x14ac:dyDescent="0.25">
      <c r="C987" s="12"/>
      <c r="E987" s="130"/>
      <c r="F987" s="130"/>
      <c r="R987" s="12"/>
      <c r="T987" s="130"/>
      <c r="U987" s="130"/>
      <c r="AE987" s="146">
        <v>230</v>
      </c>
      <c r="AF987" s="146">
        <f t="shared" si="134"/>
        <v>-3.08</v>
      </c>
      <c r="AJ987" s="146">
        <f t="shared" si="135"/>
        <v>3.4750773778549375E-3</v>
      </c>
      <c r="AK987" s="146">
        <f t="shared" si="136"/>
        <v>1.0350029748028415E-3</v>
      </c>
      <c r="AL987" s="146">
        <f t="shared" si="141"/>
        <v>3.4750773778549375E-3</v>
      </c>
      <c r="AM987" s="146" t="str">
        <f t="shared" si="142"/>
        <v/>
      </c>
      <c r="AN987" s="146" t="str">
        <f t="shared" si="137"/>
        <v/>
      </c>
      <c r="AO987" s="146">
        <f t="shared" si="138"/>
        <v>0</v>
      </c>
      <c r="AP987" s="146" t="str">
        <f t="shared" si="139"/>
        <v/>
      </c>
      <c r="AQ987" s="146" t="str">
        <f t="shared" si="140"/>
        <v/>
      </c>
      <c r="AY987" s="155"/>
      <c r="AZ987" s="150"/>
      <c r="BA987" s="155"/>
      <c r="BB987" s="162"/>
      <c r="BC987" s="162"/>
      <c r="BD987" s="162"/>
      <c r="BE987" s="162"/>
      <c r="BF987" s="156"/>
      <c r="BG987" s="156"/>
      <c r="BH987" s="156"/>
      <c r="BJ987" s="146">
        <v>207</v>
      </c>
      <c r="BK987" s="146">
        <f t="shared" si="144"/>
        <v>1.3183999999999956</v>
      </c>
      <c r="BL987" s="146">
        <f t="shared" si="145"/>
        <v>0.98794058560129161</v>
      </c>
      <c r="BM987" s="146">
        <f t="shared" si="146"/>
        <v>1.7650923659118245E-4</v>
      </c>
      <c r="BN987" s="146" t="str">
        <f t="shared" si="147"/>
        <v/>
      </c>
      <c r="BO987" s="146" t="str">
        <f t="shared" si="143"/>
        <v/>
      </c>
    </row>
    <row r="988" spans="3:67" ht="20.100000000000001" customHeight="1" x14ac:dyDescent="0.25">
      <c r="C988" s="12"/>
      <c r="E988" s="130"/>
      <c r="F988" s="130"/>
      <c r="R988" s="12"/>
      <c r="T988" s="130"/>
      <c r="U988" s="130"/>
      <c r="AE988" s="146">
        <v>231</v>
      </c>
      <c r="AF988" s="146">
        <f t="shared" si="134"/>
        <v>-3.0760000000000001</v>
      </c>
      <c r="AJ988" s="146">
        <f t="shared" si="135"/>
        <v>3.5181270001999657E-3</v>
      </c>
      <c r="AK988" s="146">
        <f t="shared" si="136"/>
        <v>1.0489892255320227E-3</v>
      </c>
      <c r="AL988" s="146">
        <f t="shared" si="141"/>
        <v>3.5181270001999657E-3</v>
      </c>
      <c r="AM988" s="146" t="str">
        <f t="shared" si="142"/>
        <v/>
      </c>
      <c r="AN988" s="146" t="str">
        <f t="shared" si="137"/>
        <v/>
      </c>
      <c r="AO988" s="146">
        <f t="shared" si="138"/>
        <v>0</v>
      </c>
      <c r="AP988" s="146" t="str">
        <f t="shared" si="139"/>
        <v/>
      </c>
      <c r="AQ988" s="146" t="str">
        <f t="shared" si="140"/>
        <v/>
      </c>
      <c r="AY988" s="155"/>
      <c r="AZ988" s="150"/>
      <c r="BA988" s="155"/>
      <c r="BB988" s="162"/>
      <c r="BC988" s="162"/>
      <c r="BD988" s="162"/>
      <c r="BE988" s="162"/>
      <c r="BF988" s="156"/>
      <c r="BG988" s="156"/>
      <c r="BH988" s="156"/>
      <c r="BJ988" s="146">
        <v>208</v>
      </c>
      <c r="BK988" s="146">
        <f t="shared" si="144"/>
        <v>1.3247999999999955</v>
      </c>
      <c r="BL988" s="146">
        <f t="shared" si="145"/>
        <v>0.98776407636470043</v>
      </c>
      <c r="BM988" s="146">
        <f t="shared" si="146"/>
        <v>1.7808313743006288E-4</v>
      </c>
      <c r="BN988" s="146" t="str">
        <f t="shared" si="147"/>
        <v/>
      </c>
      <c r="BO988" s="146" t="str">
        <f t="shared" si="143"/>
        <v/>
      </c>
    </row>
    <row r="989" spans="3:67" ht="20.100000000000001" customHeight="1" x14ac:dyDescent="0.25">
      <c r="C989" s="12"/>
      <c r="E989" s="130"/>
      <c r="F989" s="130"/>
      <c r="R989" s="12"/>
      <c r="T989" s="130"/>
      <c r="U989" s="130"/>
      <c r="AE989" s="146">
        <v>232</v>
      </c>
      <c r="AF989" s="146">
        <f t="shared" si="134"/>
        <v>-3.0720000000000001</v>
      </c>
      <c r="AJ989" s="146">
        <f t="shared" si="135"/>
        <v>3.5616529388703346E-3</v>
      </c>
      <c r="AK989" s="146">
        <f t="shared" si="136"/>
        <v>1.0631486258914427E-3</v>
      </c>
      <c r="AL989" s="146">
        <f t="shared" si="141"/>
        <v>3.5616529388703346E-3</v>
      </c>
      <c r="AM989" s="146" t="str">
        <f t="shared" si="142"/>
        <v/>
      </c>
      <c r="AN989" s="146" t="str">
        <f t="shared" si="137"/>
        <v/>
      </c>
      <c r="AO989" s="146">
        <f t="shared" si="138"/>
        <v>0</v>
      </c>
      <c r="AP989" s="146" t="str">
        <f t="shared" si="139"/>
        <v/>
      </c>
      <c r="AQ989" s="146" t="str">
        <f t="shared" si="140"/>
        <v/>
      </c>
      <c r="AY989" s="155"/>
      <c r="AZ989" s="150"/>
      <c r="BA989" s="155"/>
      <c r="BB989" s="162"/>
      <c r="BC989" s="162"/>
      <c r="BD989" s="162"/>
      <c r="BE989" s="162"/>
      <c r="BF989" s="156"/>
      <c r="BG989" s="156"/>
      <c r="BH989" s="156"/>
      <c r="BJ989" s="146">
        <v>209</v>
      </c>
      <c r="BK989" s="146">
        <f t="shared" si="144"/>
        <v>1.3311999999999955</v>
      </c>
      <c r="BL989" s="146">
        <f t="shared" si="145"/>
        <v>0.98758599322727036</v>
      </c>
      <c r="BM989" s="146">
        <f t="shared" si="146"/>
        <v>1.7966064035734863E-4</v>
      </c>
      <c r="BN989" s="146" t="str">
        <f t="shared" si="147"/>
        <v/>
      </c>
      <c r="BO989" s="146" t="str">
        <f t="shared" si="143"/>
        <v/>
      </c>
    </row>
    <row r="990" spans="3:67" ht="20.100000000000001" customHeight="1" x14ac:dyDescent="0.25">
      <c r="C990" s="12"/>
      <c r="E990" s="130"/>
      <c r="F990" s="130"/>
      <c r="R990" s="12"/>
      <c r="T990" s="130"/>
      <c r="U990" s="130"/>
      <c r="AE990" s="146">
        <v>233</v>
      </c>
      <c r="AF990" s="146">
        <f t="shared" si="134"/>
        <v>-3.0680000000000001</v>
      </c>
      <c r="AJ990" s="146">
        <f t="shared" si="135"/>
        <v>3.6056596853723268E-3</v>
      </c>
      <c r="AK990" s="146">
        <f t="shared" si="136"/>
        <v>1.0774830901186597E-3</v>
      </c>
      <c r="AL990" s="146">
        <f t="shared" si="141"/>
        <v>3.6056596853723268E-3</v>
      </c>
      <c r="AM990" s="146" t="str">
        <f t="shared" si="142"/>
        <v/>
      </c>
      <c r="AN990" s="146" t="str">
        <f t="shared" si="137"/>
        <v/>
      </c>
      <c r="AO990" s="146">
        <f t="shared" si="138"/>
        <v>0</v>
      </c>
      <c r="AP990" s="146" t="str">
        <f t="shared" si="139"/>
        <v/>
      </c>
      <c r="AQ990" s="146" t="str">
        <f t="shared" si="140"/>
        <v/>
      </c>
      <c r="AY990" s="155"/>
      <c r="AZ990" s="150"/>
      <c r="BA990" s="155"/>
      <c r="BB990" s="162"/>
      <c r="BC990" s="162"/>
      <c r="BD990" s="162"/>
      <c r="BE990" s="162"/>
      <c r="BF990" s="156"/>
      <c r="BG990" s="156"/>
      <c r="BH990" s="156"/>
      <c r="BJ990" s="146">
        <v>210</v>
      </c>
      <c r="BK990" s="146">
        <f t="shared" si="144"/>
        <v>1.3375999999999955</v>
      </c>
      <c r="BL990" s="146">
        <f t="shared" si="145"/>
        <v>0.98740633258691302</v>
      </c>
      <c r="BM990" s="146">
        <f t="shared" si="146"/>
        <v>1.8124169398736623E-4</v>
      </c>
      <c r="BN990" s="146" t="str">
        <f t="shared" si="147"/>
        <v/>
      </c>
      <c r="BO990" s="146" t="str">
        <f t="shared" si="143"/>
        <v/>
      </c>
    </row>
    <row r="991" spans="3:67" ht="20.100000000000001" customHeight="1" x14ac:dyDescent="0.25">
      <c r="C991" s="12"/>
      <c r="E991" s="130"/>
      <c r="F991" s="130"/>
      <c r="R991" s="12"/>
      <c r="T991" s="130"/>
      <c r="U991" s="130"/>
      <c r="AE991" s="146">
        <v>234</v>
      </c>
      <c r="AF991" s="146">
        <f t="shared" si="134"/>
        <v>-3.0640000000000001</v>
      </c>
      <c r="AJ991" s="146">
        <f t="shared" si="135"/>
        <v>3.6501517635231869E-3</v>
      </c>
      <c r="AK991" s="146">
        <f t="shared" si="136"/>
        <v>1.0919945504818463E-3</v>
      </c>
      <c r="AL991" s="146">
        <f t="shared" si="141"/>
        <v>3.6501517635231869E-3</v>
      </c>
      <c r="AM991" s="146" t="str">
        <f t="shared" si="142"/>
        <v/>
      </c>
      <c r="AN991" s="146" t="str">
        <f t="shared" si="137"/>
        <v/>
      </c>
      <c r="AO991" s="146">
        <f t="shared" si="138"/>
        <v>0</v>
      </c>
      <c r="AP991" s="146" t="str">
        <f t="shared" si="139"/>
        <v/>
      </c>
      <c r="AQ991" s="146" t="str">
        <f t="shared" si="140"/>
        <v/>
      </c>
      <c r="AY991" s="155"/>
      <c r="AZ991" s="150"/>
      <c r="BA991" s="155"/>
      <c r="BB991" s="162"/>
      <c r="BC991" s="162"/>
      <c r="BD991" s="162"/>
      <c r="BE991" s="162"/>
      <c r="BF991" s="156"/>
      <c r="BG991" s="156"/>
      <c r="BH991" s="156"/>
      <c r="BJ991" s="146">
        <v>211</v>
      </c>
      <c r="BK991" s="146">
        <f t="shared" si="144"/>
        <v>1.3439999999999954</v>
      </c>
      <c r="BL991" s="146">
        <f t="shared" si="145"/>
        <v>0.98722509089292565</v>
      </c>
      <c r="BM991" s="146">
        <f t="shared" si="146"/>
        <v>1.8282624705823203E-4</v>
      </c>
      <c r="BN991" s="146" t="str">
        <f t="shared" si="147"/>
        <v/>
      </c>
      <c r="BO991" s="146" t="str">
        <f t="shared" si="143"/>
        <v/>
      </c>
    </row>
    <row r="992" spans="3:67" ht="20.100000000000001" customHeight="1" x14ac:dyDescent="0.25">
      <c r="C992" s="12"/>
      <c r="E992" s="130"/>
      <c r="F992" s="130"/>
      <c r="R992" s="12"/>
      <c r="T992" s="130"/>
      <c r="U992" s="130"/>
      <c r="AE992" s="146">
        <v>235</v>
      </c>
      <c r="AF992" s="146">
        <f t="shared" si="134"/>
        <v>-3.06</v>
      </c>
      <c r="AJ992" s="146">
        <f t="shared" si="135"/>
        <v>3.6951337295590349E-3</v>
      </c>
      <c r="AK992" s="146">
        <f t="shared" si="136"/>
        <v>1.1066849574092469E-3</v>
      </c>
      <c r="AL992" s="146">
        <f t="shared" si="141"/>
        <v>3.6951337295590349E-3</v>
      </c>
      <c r="AM992" s="146" t="str">
        <f t="shared" si="142"/>
        <v/>
      </c>
      <c r="AN992" s="146" t="str">
        <f t="shared" si="137"/>
        <v/>
      </c>
      <c r="AO992" s="146">
        <f t="shared" si="138"/>
        <v>0</v>
      </c>
      <c r="AP992" s="146" t="str">
        <f t="shared" si="139"/>
        <v/>
      </c>
      <c r="AQ992" s="146" t="str">
        <f t="shared" si="140"/>
        <v/>
      </c>
      <c r="AY992" s="155"/>
      <c r="AZ992" s="150"/>
      <c r="BA992" s="155"/>
      <c r="BB992" s="162"/>
      <c r="BC992" s="162"/>
      <c r="BD992" s="162"/>
      <c r="BE992" s="162"/>
      <c r="BF992" s="156"/>
      <c r="BG992" s="156"/>
      <c r="BH992" s="156"/>
      <c r="BJ992" s="146">
        <v>212</v>
      </c>
      <c r="BK992" s="146">
        <f t="shared" si="144"/>
        <v>1.3503999999999954</v>
      </c>
      <c r="BL992" s="146">
        <f t="shared" si="145"/>
        <v>0.98704226464586742</v>
      </c>
      <c r="BM992" s="146">
        <f t="shared" si="146"/>
        <v>1.8441424843340659E-4</v>
      </c>
      <c r="BN992" s="146" t="str">
        <f t="shared" si="147"/>
        <v/>
      </c>
      <c r="BO992" s="146" t="str">
        <f t="shared" si="143"/>
        <v/>
      </c>
    </row>
    <row r="993" spans="3:67" ht="20.100000000000001" customHeight="1" x14ac:dyDescent="0.25">
      <c r="C993" s="12"/>
      <c r="E993" s="130"/>
      <c r="F993" s="130"/>
      <c r="R993" s="12"/>
      <c r="T993" s="130"/>
      <c r="U993" s="130"/>
      <c r="AE993" s="146">
        <v>236</v>
      </c>
      <c r="AF993" s="146">
        <f t="shared" si="134"/>
        <v>-3.056</v>
      </c>
      <c r="AJ993" s="146">
        <f t="shared" si="135"/>
        <v>3.7406101722415024E-3</v>
      </c>
      <c r="AK993" s="146">
        <f t="shared" si="136"/>
        <v>1.1215562796190622E-3</v>
      </c>
      <c r="AL993" s="146">
        <f t="shared" si="141"/>
        <v>3.7406101722415024E-3</v>
      </c>
      <c r="AM993" s="146" t="str">
        <f t="shared" si="142"/>
        <v/>
      </c>
      <c r="AN993" s="146" t="str">
        <f t="shared" si="137"/>
        <v/>
      </c>
      <c r="AO993" s="146">
        <f t="shared" si="138"/>
        <v>0</v>
      </c>
      <c r="AP993" s="146" t="str">
        <f t="shared" si="139"/>
        <v/>
      </c>
      <c r="AQ993" s="146" t="str">
        <f t="shared" si="140"/>
        <v/>
      </c>
      <c r="AY993" s="155"/>
      <c r="AZ993" s="150"/>
      <c r="BA993" s="155"/>
      <c r="BB993" s="162"/>
      <c r="BC993" s="162"/>
      <c r="BD993" s="162"/>
      <c r="BE993" s="162"/>
      <c r="BF993" s="156"/>
      <c r="BG993" s="156"/>
      <c r="BH993" s="156"/>
      <c r="BJ993" s="146">
        <v>213</v>
      </c>
      <c r="BK993" s="146">
        <f t="shared" si="144"/>
        <v>1.3567999999999953</v>
      </c>
      <c r="BL993" s="146">
        <f t="shared" si="145"/>
        <v>0.98685785039743401</v>
      </c>
      <c r="BM993" s="146">
        <f t="shared" si="146"/>
        <v>1.8600564710469225E-4</v>
      </c>
      <c r="BN993" s="146" t="str">
        <f t="shared" si="147"/>
        <v/>
      </c>
      <c r="BO993" s="146" t="str">
        <f t="shared" si="143"/>
        <v/>
      </c>
    </row>
    <row r="994" spans="3:67" ht="20.100000000000001" customHeight="1" x14ac:dyDescent="0.25">
      <c r="C994" s="12"/>
      <c r="E994" s="130"/>
      <c r="F994" s="130"/>
      <c r="R994" s="12"/>
      <c r="T994" s="130"/>
      <c r="U994" s="130"/>
      <c r="AE994" s="146">
        <v>237</v>
      </c>
      <c r="AF994" s="146">
        <f t="shared" si="134"/>
        <v>-3.052</v>
      </c>
      <c r="AJ994" s="146">
        <f t="shared" si="135"/>
        <v>3.7865857129630769E-3</v>
      </c>
      <c r="AK994" s="146">
        <f t="shared" si="136"/>
        <v>1.1366105042497745E-3</v>
      </c>
      <c r="AL994" s="146">
        <f t="shared" si="141"/>
        <v>3.7865857129630769E-3</v>
      </c>
      <c r="AM994" s="146" t="str">
        <f t="shared" si="142"/>
        <v/>
      </c>
      <c r="AN994" s="146" t="str">
        <f t="shared" si="137"/>
        <v/>
      </c>
      <c r="AO994" s="146">
        <f t="shared" si="138"/>
        <v>0</v>
      </c>
      <c r="AP994" s="146" t="str">
        <f t="shared" si="139"/>
        <v/>
      </c>
      <c r="AQ994" s="146" t="str">
        <f t="shared" si="140"/>
        <v/>
      </c>
      <c r="AY994" s="155"/>
      <c r="AZ994" s="150"/>
      <c r="BA994" s="155"/>
      <c r="BB994" s="162"/>
      <c r="BC994" s="162"/>
      <c r="BD994" s="162"/>
      <c r="BE994" s="162"/>
      <c r="BF994" s="156"/>
      <c r="BG994" s="156"/>
      <c r="BH994" s="156"/>
      <c r="BJ994" s="146">
        <v>214</v>
      </c>
      <c r="BK994" s="146">
        <f t="shared" si="144"/>
        <v>1.3631999999999953</v>
      </c>
      <c r="BL994" s="146">
        <f t="shared" si="145"/>
        <v>0.98667184475032932</v>
      </c>
      <c r="BM994" s="146">
        <f t="shared" si="146"/>
        <v>1.8760039219234415E-4</v>
      </c>
      <c r="BN994" s="146" t="str">
        <f t="shared" si="147"/>
        <v/>
      </c>
      <c r="BO994" s="146" t="str">
        <f t="shared" si="143"/>
        <v/>
      </c>
    </row>
    <row r="995" spans="3:67" ht="20.100000000000001" customHeight="1" x14ac:dyDescent="0.25">
      <c r="C995" s="12"/>
      <c r="E995" s="130"/>
      <c r="F995" s="130"/>
      <c r="R995" s="12"/>
      <c r="T995" s="130"/>
      <c r="U995" s="130"/>
      <c r="AE995" s="146">
        <v>238</v>
      </c>
      <c r="AF995" s="146">
        <f t="shared" si="134"/>
        <v>-3.048</v>
      </c>
      <c r="AJ995" s="146">
        <f t="shared" si="135"/>
        <v>3.8330650058511109E-3</v>
      </c>
      <c r="AK995" s="146">
        <f t="shared" si="136"/>
        <v>1.1518496369908638E-3</v>
      </c>
      <c r="AL995" s="146">
        <f t="shared" si="141"/>
        <v>3.8330650058511109E-3</v>
      </c>
      <c r="AM995" s="146" t="str">
        <f t="shared" si="142"/>
        <v/>
      </c>
      <c r="AN995" s="146" t="str">
        <f t="shared" si="137"/>
        <v/>
      </c>
      <c r="AO995" s="146">
        <f t="shared" si="138"/>
        <v>0</v>
      </c>
      <c r="AP995" s="146" t="str">
        <f t="shared" si="139"/>
        <v/>
      </c>
      <c r="AQ995" s="146" t="str">
        <f t="shared" si="140"/>
        <v/>
      </c>
      <c r="AY995" s="155"/>
      <c r="AZ995" s="150"/>
      <c r="BA995" s="155"/>
      <c r="BB995" s="162"/>
      <c r="BC995" s="162"/>
      <c r="BD995" s="162"/>
      <c r="BE995" s="162"/>
      <c r="BF995" s="156"/>
      <c r="BG995" s="156"/>
      <c r="BH995" s="156"/>
      <c r="BJ995" s="146">
        <v>215</v>
      </c>
      <c r="BK995" s="146">
        <f t="shared" si="144"/>
        <v>1.3695999999999953</v>
      </c>
      <c r="BL995" s="146">
        <f t="shared" si="145"/>
        <v>0.98648424435813697</v>
      </c>
      <c r="BM995" s="146">
        <f t="shared" si="146"/>
        <v>1.8919843294762373E-4</v>
      </c>
      <c r="BN995" s="146" t="str">
        <f t="shared" si="147"/>
        <v/>
      </c>
      <c r="BO995" s="146" t="str">
        <f t="shared" si="143"/>
        <v/>
      </c>
    </row>
    <row r="996" spans="3:67" ht="20.100000000000001" customHeight="1" x14ac:dyDescent="0.25">
      <c r="C996" s="12"/>
      <c r="E996" s="130"/>
      <c r="F996" s="130"/>
      <c r="R996" s="12"/>
      <c r="T996" s="130"/>
      <c r="U996" s="130"/>
      <c r="AE996" s="146">
        <v>239</v>
      </c>
      <c r="AF996" s="146">
        <f t="shared" si="134"/>
        <v>-3.044</v>
      </c>
      <c r="AJ996" s="146">
        <f t="shared" si="135"/>
        <v>3.880052737870465E-3</v>
      </c>
      <c r="AK996" s="146">
        <f t="shared" si="136"/>
        <v>1.1672757022139627E-3</v>
      </c>
      <c r="AL996" s="146">
        <f t="shared" si="141"/>
        <v>3.880052737870465E-3</v>
      </c>
      <c r="AM996" s="146" t="str">
        <f t="shared" si="142"/>
        <v/>
      </c>
      <c r="AN996" s="146" t="str">
        <f t="shared" si="137"/>
        <v/>
      </c>
      <c r="AO996" s="146">
        <f t="shared" si="138"/>
        <v>0</v>
      </c>
      <c r="AP996" s="146" t="str">
        <f t="shared" si="139"/>
        <v/>
      </c>
      <c r="AQ996" s="146" t="str">
        <f t="shared" si="140"/>
        <v/>
      </c>
      <c r="AY996" s="155"/>
      <c r="AZ996" s="150"/>
      <c r="BA996" s="155"/>
      <c r="BB996" s="162"/>
      <c r="BC996" s="162"/>
      <c r="BD996" s="162"/>
      <c r="BE996" s="162"/>
      <c r="BF996" s="156"/>
      <c r="BG996" s="156"/>
      <c r="BH996" s="156"/>
      <c r="BJ996" s="146">
        <v>216</v>
      </c>
      <c r="BK996" s="146">
        <f t="shared" si="144"/>
        <v>1.3759999999999952</v>
      </c>
      <c r="BL996" s="146">
        <f t="shared" si="145"/>
        <v>0.98629504592518935</v>
      </c>
      <c r="BM996" s="146">
        <f t="shared" si="146"/>
        <v>1.9079971875513024E-4</v>
      </c>
      <c r="BN996" s="146" t="str">
        <f t="shared" si="147"/>
        <v/>
      </c>
      <c r="BO996" s="146" t="str">
        <f t="shared" si="143"/>
        <v/>
      </c>
    </row>
    <row r="997" spans="3:67" ht="20.100000000000001" customHeight="1" x14ac:dyDescent="0.25">
      <c r="C997" s="12"/>
      <c r="E997" s="130"/>
      <c r="F997" s="130"/>
      <c r="R997" s="12"/>
      <c r="T997" s="130"/>
      <c r="U997" s="130"/>
      <c r="AE997" s="146">
        <v>240</v>
      </c>
      <c r="AF997" s="146">
        <f t="shared" si="134"/>
        <v>-3.04</v>
      </c>
      <c r="AJ997" s="146">
        <f t="shared" si="135"/>
        <v>3.9275536289247789E-3</v>
      </c>
      <c r="AK997" s="146">
        <f t="shared" si="136"/>
        <v>1.1828907431044044E-3</v>
      </c>
      <c r="AL997" s="146">
        <f t="shared" si="141"/>
        <v>3.9275536289247789E-3</v>
      </c>
      <c r="AM997" s="146" t="str">
        <f t="shared" si="142"/>
        <v/>
      </c>
      <c r="AN997" s="146" t="str">
        <f t="shared" si="137"/>
        <v/>
      </c>
      <c r="AO997" s="146">
        <f t="shared" si="138"/>
        <v>0</v>
      </c>
      <c r="AP997" s="146" t="str">
        <f t="shared" si="139"/>
        <v/>
      </c>
      <c r="AQ997" s="146" t="str">
        <f t="shared" si="140"/>
        <v/>
      </c>
      <c r="AY997" s="155"/>
      <c r="AZ997" s="150"/>
      <c r="BA997" s="155"/>
      <c r="BB997" s="162"/>
      <c r="BC997" s="162"/>
      <c r="BD997" s="162"/>
      <c r="BE997" s="162"/>
      <c r="BF997" s="156"/>
      <c r="BG997" s="156"/>
      <c r="BH997" s="156"/>
      <c r="BJ997" s="146">
        <v>217</v>
      </c>
      <c r="BK997" s="146">
        <f t="shared" si="144"/>
        <v>1.3823999999999952</v>
      </c>
      <c r="BL997" s="146">
        <f t="shared" si="145"/>
        <v>0.98610424620643422</v>
      </c>
      <c r="BM997" s="146">
        <f t="shared" si="146"/>
        <v>1.9240419913313378E-4</v>
      </c>
      <c r="BN997" s="146" t="str">
        <f t="shared" si="147"/>
        <v/>
      </c>
      <c r="BO997" s="146" t="str">
        <f t="shared" si="143"/>
        <v/>
      </c>
    </row>
    <row r="998" spans="3:67" ht="20.100000000000001" customHeight="1" x14ac:dyDescent="0.25">
      <c r="C998" s="12"/>
      <c r="E998" s="130"/>
      <c r="F998" s="130"/>
      <c r="R998" s="12"/>
      <c r="T998" s="130"/>
      <c r="U998" s="130"/>
      <c r="AE998" s="146">
        <v>241</v>
      </c>
      <c r="AF998" s="146">
        <f t="shared" si="134"/>
        <v>-3.036</v>
      </c>
      <c r="AJ998" s="146">
        <f t="shared" si="135"/>
        <v>3.9755724319563406E-3</v>
      </c>
      <c r="AK998" s="146">
        <f t="shared" si="136"/>
        <v>1.1986968217931892E-3</v>
      </c>
      <c r="AL998" s="146">
        <f t="shared" si="141"/>
        <v>3.9755724319563406E-3</v>
      </c>
      <c r="AM998" s="146" t="str">
        <f t="shared" si="142"/>
        <v/>
      </c>
      <c r="AN998" s="146" t="str">
        <f t="shared" si="137"/>
        <v/>
      </c>
      <c r="AO998" s="146">
        <f t="shared" si="138"/>
        <v>0</v>
      </c>
      <c r="AP998" s="146" t="str">
        <f t="shared" si="139"/>
        <v/>
      </c>
      <c r="AQ998" s="146" t="str">
        <f t="shared" si="140"/>
        <v/>
      </c>
      <c r="AY998" s="155"/>
      <c r="AZ998" s="150"/>
      <c r="BA998" s="155"/>
      <c r="BB998" s="162"/>
      <c r="BC998" s="162"/>
      <c r="BD998" s="162"/>
      <c r="BE998" s="162"/>
      <c r="BF998" s="156"/>
      <c r="BG998" s="156"/>
      <c r="BH998" s="156"/>
      <c r="BJ998" s="146">
        <v>218</v>
      </c>
      <c r="BK998" s="146">
        <f t="shared" si="144"/>
        <v>1.3887999999999951</v>
      </c>
      <c r="BL998" s="146">
        <f t="shared" si="145"/>
        <v>0.98591184200730109</v>
      </c>
      <c r="BM998" s="146">
        <f t="shared" si="146"/>
        <v>1.9401182373635084E-4</v>
      </c>
      <c r="BN998" s="146" t="str">
        <f t="shared" si="147"/>
        <v/>
      </c>
      <c r="BO998" s="146" t="str">
        <f t="shared" si="143"/>
        <v/>
      </c>
    </row>
    <row r="999" spans="3:67" ht="20.100000000000001" customHeight="1" x14ac:dyDescent="0.25">
      <c r="C999" s="12"/>
      <c r="E999" s="130"/>
      <c r="F999" s="130"/>
      <c r="R999" s="12"/>
      <c r="T999" s="130"/>
      <c r="U999" s="130"/>
      <c r="AE999" s="146">
        <v>242</v>
      </c>
      <c r="AF999" s="146">
        <f t="shared" si="134"/>
        <v>-3.032</v>
      </c>
      <c r="AJ999" s="146">
        <f t="shared" si="135"/>
        <v>4.0241139330445116E-3</v>
      </c>
      <c r="AK999" s="146">
        <f t="shared" si="136"/>
        <v>1.2146960194893215E-3</v>
      </c>
      <c r="AL999" s="146">
        <f t="shared" si="141"/>
        <v>4.0241139330445116E-3</v>
      </c>
      <c r="AM999" s="146" t="str">
        <f t="shared" si="142"/>
        <v/>
      </c>
      <c r="AN999" s="146" t="str">
        <f t="shared" si="137"/>
        <v/>
      </c>
      <c r="AO999" s="146">
        <f t="shared" si="138"/>
        <v>0</v>
      </c>
      <c r="AP999" s="146" t="str">
        <f t="shared" si="139"/>
        <v/>
      </c>
      <c r="AQ999" s="146" t="str">
        <f t="shared" si="140"/>
        <v/>
      </c>
      <c r="AY999" s="155"/>
      <c r="AZ999" s="150"/>
      <c r="BA999" s="155"/>
      <c r="BB999" s="162"/>
      <c r="BC999" s="162"/>
      <c r="BD999" s="162"/>
      <c r="BE999" s="162"/>
      <c r="BF999" s="156"/>
      <c r="BG999" s="156"/>
      <c r="BH999" s="156"/>
      <c r="BJ999" s="146">
        <v>219</v>
      </c>
      <c r="BK999" s="146">
        <f t="shared" si="144"/>
        <v>1.3951999999999951</v>
      </c>
      <c r="BL999" s="146">
        <f t="shared" si="145"/>
        <v>0.98571783018356474</v>
      </c>
      <c r="BM999" s="146">
        <f t="shared" si="146"/>
        <v>1.9562254235649945E-4</v>
      </c>
      <c r="BN999" s="146" t="str">
        <f t="shared" si="147"/>
        <v/>
      </c>
      <c r="BO999" s="146" t="str">
        <f t="shared" si="143"/>
        <v/>
      </c>
    </row>
    <row r="1000" spans="3:67" ht="20.100000000000001" customHeight="1" x14ac:dyDescent="0.25">
      <c r="C1000" s="12"/>
      <c r="E1000" s="130"/>
      <c r="F1000" s="130"/>
      <c r="R1000" s="12"/>
      <c r="T1000" s="130"/>
      <c r="U1000" s="130"/>
      <c r="AE1000" s="146">
        <v>243</v>
      </c>
      <c r="AF1000" s="146">
        <f t="shared" si="134"/>
        <v>-3.028</v>
      </c>
      <c r="AJ1000" s="146">
        <f t="shared" si="135"/>
        <v>4.0731829515026673E-3</v>
      </c>
      <c r="AK1000" s="146">
        <f t="shared" si="136"/>
        <v>1.2308904366125592E-3</v>
      </c>
      <c r="AL1000" s="146">
        <f t="shared" si="141"/>
        <v>4.0731829515026673E-3</v>
      </c>
      <c r="AM1000" s="146" t="str">
        <f t="shared" si="142"/>
        <v/>
      </c>
      <c r="AN1000" s="146" t="str">
        <f t="shared" si="137"/>
        <v/>
      </c>
      <c r="AO1000" s="146">
        <f t="shared" si="138"/>
        <v>0</v>
      </c>
      <c r="AP1000" s="146" t="str">
        <f t="shared" si="139"/>
        <v/>
      </c>
      <c r="AQ1000" s="146" t="str">
        <f t="shared" si="140"/>
        <v/>
      </c>
      <c r="AY1000" s="155"/>
      <c r="AZ1000" s="150"/>
      <c r="BA1000" s="155"/>
      <c r="BB1000" s="162"/>
      <c r="BC1000" s="162"/>
      <c r="BD1000" s="162"/>
      <c r="BE1000" s="162"/>
      <c r="BF1000" s="156"/>
      <c r="BG1000" s="156"/>
      <c r="BH1000" s="156"/>
      <c r="BJ1000" s="146">
        <v>220</v>
      </c>
      <c r="BK1000" s="146">
        <f t="shared" si="144"/>
        <v>1.4015999999999951</v>
      </c>
      <c r="BL1000" s="146">
        <f t="shared" si="145"/>
        <v>0.98552220764120824</v>
      </c>
      <c r="BM1000" s="146">
        <f t="shared" si="146"/>
        <v>1.9723630492518573E-4</v>
      </c>
      <c r="BN1000" s="146" t="str">
        <f t="shared" si="147"/>
        <v/>
      </c>
      <c r="BO1000" s="146" t="str">
        <f t="shared" si="143"/>
        <v/>
      </c>
    </row>
    <row r="1001" spans="3:67" ht="20.100000000000001" customHeight="1" x14ac:dyDescent="0.25">
      <c r="C1001" s="12"/>
      <c r="E1001" s="130"/>
      <c r="F1001" s="130"/>
      <c r="R1001" s="12"/>
      <c r="T1001" s="130"/>
      <c r="U1001" s="130"/>
      <c r="AE1001" s="146">
        <v>244</v>
      </c>
      <c r="AF1001" s="146">
        <f t="shared" si="134"/>
        <v>-3.024</v>
      </c>
      <c r="AJ1001" s="146">
        <f t="shared" si="135"/>
        <v>4.122784339973702E-3</v>
      </c>
      <c r="AK1001" s="146">
        <f t="shared" si="136"/>
        <v>1.2472821929265427E-3</v>
      </c>
      <c r="AL1001" s="146">
        <f t="shared" si="141"/>
        <v>4.122784339973702E-3</v>
      </c>
      <c r="AM1001" s="146" t="str">
        <f t="shared" si="142"/>
        <v/>
      </c>
      <c r="AN1001" s="146" t="str">
        <f t="shared" si="137"/>
        <v/>
      </c>
      <c r="AO1001" s="146">
        <f t="shared" si="138"/>
        <v>0</v>
      </c>
      <c r="AP1001" s="146" t="str">
        <f t="shared" si="139"/>
        <v/>
      </c>
      <c r="AQ1001" s="146" t="str">
        <f t="shared" si="140"/>
        <v/>
      </c>
      <c r="AY1001" s="155"/>
      <c r="AZ1001" s="150"/>
      <c r="BA1001" s="155"/>
      <c r="BB1001" s="162"/>
      <c r="BC1001" s="162"/>
      <c r="BD1001" s="162"/>
      <c r="BE1001" s="162"/>
      <c r="BF1001" s="156"/>
      <c r="BG1001" s="156"/>
      <c r="BH1001" s="156"/>
      <c r="BJ1001" s="146">
        <v>221</v>
      </c>
      <c r="BK1001" s="146">
        <f t="shared" si="144"/>
        <v>1.407999999999995</v>
      </c>
      <c r="BL1001" s="146">
        <f t="shared" si="145"/>
        <v>0.98532497133628305</v>
      </c>
      <c r="BM1001" s="146">
        <f t="shared" si="146"/>
        <v>1.9885306151423698E-4</v>
      </c>
      <c r="BN1001" s="146" t="str">
        <f t="shared" si="147"/>
        <v/>
      </c>
      <c r="BO1001" s="146" t="str">
        <f t="shared" si="143"/>
        <v/>
      </c>
    </row>
    <row r="1002" spans="3:67" ht="20.100000000000001" customHeight="1" x14ac:dyDescent="0.25">
      <c r="C1002" s="12"/>
      <c r="E1002" s="130"/>
      <c r="F1002" s="130"/>
      <c r="R1002" s="12"/>
      <c r="T1002" s="130"/>
      <c r="U1002" s="130"/>
      <c r="AE1002" s="146">
        <v>245</v>
      </c>
      <c r="AF1002" s="146">
        <f t="shared" si="134"/>
        <v>-3.02</v>
      </c>
      <c r="AJ1002" s="146">
        <f t="shared" si="135"/>
        <v>4.1729229845239623E-3</v>
      </c>
      <c r="AK1002" s="146">
        <f t="shared" si="136"/>
        <v>1.2638734276722969E-3</v>
      </c>
      <c r="AL1002" s="146">
        <f t="shared" si="141"/>
        <v>4.1729229845239623E-3</v>
      </c>
      <c r="AM1002" s="146" t="str">
        <f t="shared" si="142"/>
        <v/>
      </c>
      <c r="AN1002" s="146" t="str">
        <f t="shared" si="137"/>
        <v/>
      </c>
      <c r="AO1002" s="146">
        <f t="shared" si="138"/>
        <v>0</v>
      </c>
      <c r="AP1002" s="146" t="str">
        <f t="shared" si="139"/>
        <v/>
      </c>
      <c r="AQ1002" s="146" t="str">
        <f t="shared" si="140"/>
        <v/>
      </c>
      <c r="AY1002" s="155"/>
      <c r="AZ1002" s="150"/>
      <c r="BA1002" s="155"/>
      <c r="BB1002" s="162"/>
      <c r="BC1002" s="162"/>
      <c r="BD1002" s="162"/>
      <c r="BE1002" s="162"/>
      <c r="BF1002" s="156"/>
      <c r="BG1002" s="156"/>
      <c r="BH1002" s="156"/>
      <c r="BJ1002" s="146">
        <v>222</v>
      </c>
      <c r="BK1002" s="146">
        <f t="shared" si="144"/>
        <v>1.414399999999995</v>
      </c>
      <c r="BL1002" s="146">
        <f t="shared" si="145"/>
        <v>0.98512611827476881</v>
      </c>
      <c r="BM1002" s="146">
        <f t="shared" si="146"/>
        <v>2.0047276233747802E-4</v>
      </c>
      <c r="BN1002" s="146" t="str">
        <f t="shared" si="147"/>
        <v/>
      </c>
      <c r="BO1002" s="146" t="str">
        <f t="shared" si="143"/>
        <v/>
      </c>
    </row>
    <row r="1003" spans="3:67" ht="20.100000000000001" customHeight="1" x14ac:dyDescent="0.25">
      <c r="C1003" s="12"/>
      <c r="E1003" s="130"/>
      <c r="F1003" s="130"/>
      <c r="R1003" s="12"/>
      <c r="T1003" s="130"/>
      <c r="U1003" s="130"/>
      <c r="AE1003" s="146">
        <v>246</v>
      </c>
      <c r="AF1003" s="146">
        <f t="shared" si="134"/>
        <v>-3.016</v>
      </c>
      <c r="AJ1003" s="146">
        <f t="shared" si="135"/>
        <v>4.2236038047356534E-3</v>
      </c>
      <c r="AK1003" s="146">
        <f t="shared" si="136"/>
        <v>1.2806662997021205E-3</v>
      </c>
      <c r="AL1003" s="146">
        <f t="shared" si="141"/>
        <v>4.2236038047356534E-3</v>
      </c>
      <c r="AM1003" s="146" t="str">
        <f t="shared" si="142"/>
        <v/>
      </c>
      <c r="AN1003" s="146" t="str">
        <f t="shared" si="137"/>
        <v/>
      </c>
      <c r="AO1003" s="146">
        <f t="shared" si="138"/>
        <v>0</v>
      </c>
      <c r="AP1003" s="146" t="str">
        <f t="shared" si="139"/>
        <v/>
      </c>
      <c r="AQ1003" s="146" t="str">
        <f t="shared" si="140"/>
        <v/>
      </c>
      <c r="AY1003" s="155"/>
      <c r="AZ1003" s="150"/>
      <c r="BA1003" s="155"/>
      <c r="BB1003" s="162"/>
      <c r="BC1003" s="162"/>
      <c r="BD1003" s="162"/>
      <c r="BE1003" s="162"/>
      <c r="BF1003" s="156"/>
      <c r="BG1003" s="156"/>
      <c r="BH1003" s="156"/>
      <c r="BJ1003" s="146">
        <v>223</v>
      </c>
      <c r="BK1003" s="146">
        <f t="shared" si="144"/>
        <v>1.420799999999995</v>
      </c>
      <c r="BL1003" s="146">
        <f t="shared" si="145"/>
        <v>0.98492564551243134</v>
      </c>
      <c r="BM1003" s="146">
        <f t="shared" si="146"/>
        <v>2.0209535775261855E-4</v>
      </c>
      <c r="BN1003" s="146" t="str">
        <f t="shared" si="147"/>
        <v/>
      </c>
      <c r="BO1003" s="146" t="str">
        <f t="shared" si="143"/>
        <v/>
      </c>
    </row>
    <row r="1004" spans="3:67" ht="20.100000000000001" customHeight="1" x14ac:dyDescent="0.25">
      <c r="C1004" s="12"/>
      <c r="E1004" s="130"/>
      <c r="F1004" s="130"/>
      <c r="R1004" s="12"/>
      <c r="T1004" s="130"/>
      <c r="U1004" s="130"/>
      <c r="AE1004" s="146">
        <v>247</v>
      </c>
      <c r="AF1004" s="146">
        <f t="shared" si="134"/>
        <v>-3.012</v>
      </c>
      <c r="AJ1004" s="146">
        <f t="shared" si="135"/>
        <v>4.2748317537976898E-3</v>
      </c>
      <c r="AK1004" s="146">
        <f t="shared" si="136"/>
        <v>1.2976629876138184E-3</v>
      </c>
      <c r="AL1004" s="146">
        <f t="shared" si="141"/>
        <v>4.2748317537976898E-3</v>
      </c>
      <c r="AM1004" s="146" t="str">
        <f t="shared" si="142"/>
        <v/>
      </c>
      <c r="AN1004" s="146" t="str">
        <f t="shared" si="137"/>
        <v/>
      </c>
      <c r="AO1004" s="146">
        <f t="shared" si="138"/>
        <v>0</v>
      </c>
      <c r="AP1004" s="146" t="str">
        <f t="shared" si="139"/>
        <v/>
      </c>
      <c r="AQ1004" s="146" t="str">
        <f t="shared" si="140"/>
        <v/>
      </c>
      <c r="AY1004" s="155"/>
      <c r="AZ1004" s="150"/>
      <c r="BA1004" s="155"/>
      <c r="BB1004" s="162"/>
      <c r="BC1004" s="162"/>
      <c r="BD1004" s="162"/>
      <c r="BE1004" s="162"/>
      <c r="BF1004" s="156"/>
      <c r="BG1004" s="156"/>
      <c r="BH1004" s="156"/>
      <c r="BJ1004" s="146">
        <v>224</v>
      </c>
      <c r="BK1004" s="146">
        <f t="shared" si="144"/>
        <v>1.4271999999999949</v>
      </c>
      <c r="BL1004" s="146">
        <f t="shared" si="145"/>
        <v>0.98472355015467872</v>
      </c>
      <c r="BM1004" s="146">
        <f t="shared" si="146"/>
        <v>2.0372079826258549E-4</v>
      </c>
      <c r="BN1004" s="146" t="str">
        <f t="shared" si="147"/>
        <v/>
      </c>
      <c r="BO1004" s="146" t="str">
        <f t="shared" si="143"/>
        <v/>
      </c>
    </row>
    <row r="1005" spans="3:67" ht="20.100000000000001" customHeight="1" x14ac:dyDescent="0.25">
      <c r="C1005" s="12"/>
      <c r="E1005" s="130"/>
      <c r="F1005" s="130"/>
      <c r="R1005" s="12"/>
      <c r="T1005" s="130"/>
      <c r="U1005" s="130"/>
      <c r="AE1005" s="146">
        <v>248</v>
      </c>
      <c r="AF1005" s="146">
        <f t="shared" si="134"/>
        <v>-3.008</v>
      </c>
      <c r="AJ1005" s="146">
        <f t="shared" si="135"/>
        <v>4.3266118185949169E-3</v>
      </c>
      <c r="AK1005" s="146">
        <f t="shared" si="136"/>
        <v>1.3148656898853155E-3</v>
      </c>
      <c r="AL1005" s="146">
        <f t="shared" si="141"/>
        <v>4.3266118185949169E-3</v>
      </c>
      <c r="AM1005" s="146" t="str">
        <f t="shared" si="142"/>
        <v/>
      </c>
      <c r="AN1005" s="146" t="str">
        <f t="shared" si="137"/>
        <v/>
      </c>
      <c r="AO1005" s="146">
        <f t="shared" si="138"/>
        <v>0</v>
      </c>
      <c r="AP1005" s="146" t="str">
        <f t="shared" si="139"/>
        <v/>
      </c>
      <c r="AQ1005" s="146" t="str">
        <f t="shared" si="140"/>
        <v/>
      </c>
      <c r="AY1005" s="155"/>
      <c r="AZ1005" s="150"/>
      <c r="BA1005" s="155"/>
      <c r="BB1005" s="162"/>
      <c r="BC1005" s="162"/>
      <c r="BD1005" s="162"/>
      <c r="BE1005" s="162"/>
      <c r="BF1005" s="156"/>
      <c r="BG1005" s="156"/>
      <c r="BH1005" s="156"/>
      <c r="BJ1005" s="146">
        <v>225</v>
      </c>
      <c r="BK1005" s="146">
        <f t="shared" si="144"/>
        <v>1.4335999999999949</v>
      </c>
      <c r="BL1005" s="146">
        <f t="shared" si="145"/>
        <v>0.98451982935641613</v>
      </c>
      <c r="BM1005" s="146">
        <f t="shared" si="146"/>
        <v>2.0534903451663311E-4</v>
      </c>
      <c r="BN1005" s="146" t="str">
        <f t="shared" si="147"/>
        <v/>
      </c>
      <c r="BO1005" s="146" t="str">
        <f t="shared" si="143"/>
        <v/>
      </c>
    </row>
    <row r="1006" spans="3:67" ht="20.100000000000001" customHeight="1" x14ac:dyDescent="0.25">
      <c r="C1006" s="12"/>
      <c r="E1006" s="130"/>
      <c r="F1006" s="130"/>
      <c r="R1006" s="12"/>
      <c r="T1006" s="130"/>
      <c r="U1006" s="130"/>
      <c r="AE1006" s="146">
        <v>249</v>
      </c>
      <c r="AF1006" s="146">
        <f t="shared" si="134"/>
        <v>-3.004</v>
      </c>
      <c r="AJ1006" s="146">
        <f t="shared" si="135"/>
        <v>4.3789490197957293E-3</v>
      </c>
      <c r="AK1006" s="146">
        <f t="shared" si="136"/>
        <v>1.3322766250096097E-3</v>
      </c>
      <c r="AL1006" s="146">
        <f t="shared" si="141"/>
        <v>4.3789490197957293E-3</v>
      </c>
      <c r="AM1006" s="146" t="str">
        <f t="shared" si="142"/>
        <v/>
      </c>
      <c r="AN1006" s="146" t="str">
        <f t="shared" si="137"/>
        <v/>
      </c>
      <c r="AO1006" s="146">
        <f t="shared" si="138"/>
        <v>0</v>
      </c>
      <c r="AP1006" s="146" t="str">
        <f t="shared" si="139"/>
        <v/>
      </c>
      <c r="AQ1006" s="146" t="str">
        <f t="shared" si="140"/>
        <v/>
      </c>
      <c r="AY1006" s="155"/>
      <c r="AZ1006" s="150"/>
      <c r="BA1006" s="155"/>
      <c r="BB1006" s="162"/>
      <c r="BC1006" s="162"/>
      <c r="BD1006" s="162"/>
      <c r="BE1006" s="162"/>
      <c r="BF1006" s="156"/>
      <c r="BG1006" s="156"/>
      <c r="BH1006" s="156"/>
      <c r="BJ1006" s="146">
        <v>226</v>
      </c>
      <c r="BK1006" s="146">
        <f t="shared" si="144"/>
        <v>1.4399999999999948</v>
      </c>
      <c r="BL1006" s="146">
        <f t="shared" si="145"/>
        <v>0.9843144803218995</v>
      </c>
      <c r="BM1006" s="146">
        <f t="shared" si="146"/>
        <v>2.0698001731145332E-4</v>
      </c>
      <c r="BN1006" s="146" t="str">
        <f t="shared" si="147"/>
        <v/>
      </c>
      <c r="BO1006" s="146" t="str">
        <f t="shared" si="143"/>
        <v/>
      </c>
    </row>
    <row r="1007" spans="3:67" ht="20.100000000000001" customHeight="1" x14ac:dyDescent="0.25">
      <c r="C1007" s="12"/>
      <c r="E1007" s="130"/>
      <c r="F1007" s="130"/>
      <c r="R1007" s="12"/>
      <c r="T1007" s="130"/>
      <c r="U1007" s="130"/>
      <c r="AE1007" s="146">
        <v>250</v>
      </c>
      <c r="AF1007" s="146">
        <f t="shared" si="134"/>
        <v>-3</v>
      </c>
      <c r="AJ1007" s="146">
        <f t="shared" si="135"/>
        <v>4.4318484119380075E-3</v>
      </c>
      <c r="AK1007" s="146">
        <f t="shared" si="136"/>
        <v>1.3498980316300933E-3</v>
      </c>
      <c r="AL1007" s="146">
        <f t="shared" si="141"/>
        <v>4.4318484119380075E-3</v>
      </c>
      <c r="AM1007" s="146" t="str">
        <f t="shared" si="142"/>
        <v/>
      </c>
      <c r="AN1007" s="146" t="str">
        <f t="shared" si="137"/>
        <v/>
      </c>
      <c r="AO1007" s="146">
        <f t="shared" si="138"/>
        <v>0</v>
      </c>
      <c r="AP1007" s="146" t="str">
        <f t="shared" si="139"/>
        <v/>
      </c>
      <c r="AQ1007" s="146" t="str">
        <f t="shared" si="140"/>
        <v/>
      </c>
      <c r="AY1007" s="155"/>
      <c r="AZ1007" s="150"/>
      <c r="BA1007" s="155"/>
      <c r="BB1007" s="162"/>
      <c r="BC1007" s="162"/>
      <c r="BD1007" s="162"/>
      <c r="BE1007" s="162"/>
      <c r="BF1007" s="156"/>
      <c r="BG1007" s="156"/>
      <c r="BH1007" s="156"/>
      <c r="BJ1007" s="146">
        <v>227</v>
      </c>
      <c r="BK1007" s="146">
        <f t="shared" si="144"/>
        <v>1.4463999999999948</v>
      </c>
      <c r="BL1007" s="146">
        <f t="shared" si="145"/>
        <v>0.98410750030458805</v>
      </c>
      <c r="BM1007" s="146">
        <f t="shared" si="146"/>
        <v>2.086136975933961E-4</v>
      </c>
      <c r="BN1007" s="146" t="str">
        <f t="shared" si="147"/>
        <v/>
      </c>
      <c r="BO1007" s="146" t="str">
        <f t="shared" si="143"/>
        <v/>
      </c>
    </row>
    <row r="1008" spans="3:67" ht="20.100000000000001" customHeight="1" x14ac:dyDescent="0.25">
      <c r="C1008" s="12"/>
      <c r="E1008" s="130"/>
      <c r="F1008" s="130"/>
      <c r="R1008" s="12"/>
      <c r="T1008" s="130"/>
      <c r="U1008" s="130"/>
      <c r="AE1008" s="146">
        <v>251</v>
      </c>
      <c r="AF1008" s="146">
        <f t="shared" si="134"/>
        <v>-2.996</v>
      </c>
      <c r="AJ1008" s="146">
        <f t="shared" si="135"/>
        <v>4.4853150835133934E-3</v>
      </c>
      <c r="AK1008" s="146">
        <f t="shared" si="136"/>
        <v>1.3677321686761793E-3</v>
      </c>
      <c r="AL1008" s="146">
        <f t="shared" si="141"/>
        <v>4.4853150835133934E-3</v>
      </c>
      <c r="AM1008" s="146" t="str">
        <f t="shared" si="142"/>
        <v/>
      </c>
      <c r="AN1008" s="146" t="str">
        <f t="shared" si="137"/>
        <v/>
      </c>
      <c r="AO1008" s="146">
        <f t="shared" si="138"/>
        <v>0</v>
      </c>
      <c r="AP1008" s="146" t="str">
        <f t="shared" si="139"/>
        <v/>
      </c>
      <c r="AQ1008" s="146" t="str">
        <f t="shared" si="140"/>
        <v/>
      </c>
      <c r="AY1008" s="155"/>
      <c r="AZ1008" s="150"/>
      <c r="BA1008" s="155"/>
      <c r="BB1008" s="162"/>
      <c r="BC1008" s="162"/>
      <c r="BD1008" s="162"/>
      <c r="BE1008" s="162"/>
      <c r="BF1008" s="156"/>
      <c r="BG1008" s="156"/>
      <c r="BH1008" s="156"/>
      <c r="BJ1008" s="146">
        <v>228</v>
      </c>
      <c r="BK1008" s="146">
        <f t="shared" si="144"/>
        <v>1.4527999999999948</v>
      </c>
      <c r="BL1008" s="146">
        <f t="shared" si="145"/>
        <v>0.98389888660699465</v>
      </c>
      <c r="BM1008" s="146">
        <f t="shared" si="146"/>
        <v>2.1025002645935764E-4</v>
      </c>
      <c r="BN1008" s="146" t="str">
        <f t="shared" si="147"/>
        <v/>
      </c>
      <c r="BO1008" s="146" t="str">
        <f t="shared" si="143"/>
        <v/>
      </c>
    </row>
    <row r="1009" spans="3:67" ht="20.100000000000001" customHeight="1" x14ac:dyDescent="0.25">
      <c r="C1009" s="12"/>
      <c r="E1009" s="130"/>
      <c r="F1009" s="130"/>
      <c r="R1009" s="12"/>
      <c r="T1009" s="130"/>
      <c r="U1009" s="130"/>
      <c r="AE1009" s="146">
        <v>252</v>
      </c>
      <c r="AF1009" s="146">
        <f t="shared" si="134"/>
        <v>-2.992</v>
      </c>
      <c r="AJ1009" s="146">
        <f t="shared" si="135"/>
        <v>4.5393541570498278E-3</v>
      </c>
      <c r="AK1009" s="146">
        <f t="shared" si="136"/>
        <v>1.3857813154993001E-3</v>
      </c>
      <c r="AL1009" s="146">
        <f t="shared" si="141"/>
        <v>4.5393541570498278E-3</v>
      </c>
      <c r="AM1009" s="146" t="str">
        <f t="shared" si="142"/>
        <v/>
      </c>
      <c r="AN1009" s="146" t="str">
        <f t="shared" si="137"/>
        <v/>
      </c>
      <c r="AO1009" s="146">
        <f t="shared" si="138"/>
        <v>0</v>
      </c>
      <c r="AP1009" s="146" t="str">
        <f t="shared" si="139"/>
        <v/>
      </c>
      <c r="AQ1009" s="146" t="str">
        <f t="shared" si="140"/>
        <v/>
      </c>
      <c r="AY1009" s="155"/>
      <c r="AZ1009" s="150"/>
      <c r="BA1009" s="155"/>
      <c r="BB1009" s="162"/>
      <c r="BC1009" s="162"/>
      <c r="BD1009" s="162"/>
      <c r="BE1009" s="162"/>
      <c r="BF1009" s="156"/>
      <c r="BG1009" s="156"/>
      <c r="BH1009" s="156"/>
      <c r="BJ1009" s="146">
        <v>229</v>
      </c>
      <c r="BK1009" s="146">
        <f t="shared" si="144"/>
        <v>1.4591999999999947</v>
      </c>
      <c r="BL1009" s="146">
        <f t="shared" si="145"/>
        <v>0.98368863658053529</v>
      </c>
      <c r="BM1009" s="146">
        <f t="shared" si="146"/>
        <v>2.1188895515755757E-4</v>
      </c>
      <c r="BN1009" s="146" t="str">
        <f t="shared" si="147"/>
        <v/>
      </c>
      <c r="BO1009" s="146" t="str">
        <f t="shared" si="143"/>
        <v/>
      </c>
    </row>
    <row r="1010" spans="3:67" ht="20.100000000000001" customHeight="1" x14ac:dyDescent="0.25">
      <c r="C1010" s="12"/>
      <c r="E1010" s="130"/>
      <c r="F1010" s="130"/>
      <c r="R1010" s="12"/>
      <c r="T1010" s="130"/>
      <c r="U1010" s="130"/>
      <c r="AE1010" s="146">
        <v>253</v>
      </c>
      <c r="AF1010" s="146">
        <f t="shared" si="134"/>
        <v>-2.988</v>
      </c>
      <c r="AJ1010" s="146">
        <f t="shared" si="135"/>
        <v>4.5939707891923722E-3</v>
      </c>
      <c r="AK1010" s="146">
        <f t="shared" si="136"/>
        <v>1.4040477720092016E-3</v>
      </c>
      <c r="AL1010" s="146">
        <f t="shared" si="141"/>
        <v>4.5939707891923722E-3</v>
      </c>
      <c r="AM1010" s="146" t="str">
        <f t="shared" si="142"/>
        <v/>
      </c>
      <c r="AN1010" s="146" t="str">
        <f t="shared" si="137"/>
        <v/>
      </c>
      <c r="AO1010" s="146">
        <f t="shared" si="138"/>
        <v>0</v>
      </c>
      <c r="AP1010" s="146" t="str">
        <f t="shared" si="139"/>
        <v/>
      </c>
      <c r="AQ1010" s="146" t="str">
        <f t="shared" si="140"/>
        <v/>
      </c>
      <c r="AY1010" s="155"/>
      <c r="AZ1010" s="150"/>
      <c r="BA1010" s="155"/>
      <c r="BB1010" s="162"/>
      <c r="BC1010" s="162"/>
      <c r="BD1010" s="162"/>
      <c r="BE1010" s="162"/>
      <c r="BF1010" s="156"/>
      <c r="BG1010" s="156"/>
      <c r="BH1010" s="156"/>
      <c r="BJ1010" s="146">
        <v>230</v>
      </c>
      <c r="BK1010" s="146">
        <f t="shared" si="144"/>
        <v>1.4655999999999947</v>
      </c>
      <c r="BL1010" s="146">
        <f t="shared" si="145"/>
        <v>0.98347674762537773</v>
      </c>
      <c r="BM1010" s="146">
        <f t="shared" si="146"/>
        <v>2.1353043508975933E-4</v>
      </c>
      <c r="BN1010" s="146" t="str">
        <f t="shared" si="147"/>
        <v/>
      </c>
      <c r="BO1010" s="146" t="str">
        <f t="shared" si="143"/>
        <v/>
      </c>
    </row>
    <row r="1011" spans="3:67" ht="20.100000000000001" customHeight="1" x14ac:dyDescent="0.25">
      <c r="C1011" s="12"/>
      <c r="E1011" s="130"/>
      <c r="F1011" s="130"/>
      <c r="R1011" s="12"/>
      <c r="T1011" s="130"/>
      <c r="U1011" s="130"/>
      <c r="AE1011" s="146">
        <v>254</v>
      </c>
      <c r="AF1011" s="146">
        <f t="shared" si="134"/>
        <v>-2.984</v>
      </c>
      <c r="AJ1011" s="146">
        <f t="shared" si="135"/>
        <v>4.6491701707822254E-3</v>
      </c>
      <c r="AK1011" s="146">
        <f t="shared" si="136"/>
        <v>1.4225338588105773E-3</v>
      </c>
      <c r="AL1011" s="146">
        <f t="shared" si="141"/>
        <v>4.6491701707822254E-3</v>
      </c>
      <c r="AM1011" s="146" t="str">
        <f t="shared" si="142"/>
        <v/>
      </c>
      <c r="AN1011" s="146" t="str">
        <f t="shared" si="137"/>
        <v/>
      </c>
      <c r="AO1011" s="146">
        <f t="shared" si="138"/>
        <v>0</v>
      </c>
      <c r="AP1011" s="146" t="str">
        <f t="shared" si="139"/>
        <v/>
      </c>
      <c r="AQ1011" s="146" t="str">
        <f t="shared" si="140"/>
        <v/>
      </c>
      <c r="AY1011" s="155"/>
      <c r="AZ1011" s="150"/>
      <c r="BA1011" s="155"/>
      <c r="BB1011" s="162"/>
      <c r="BC1011" s="162"/>
      <c r="BD1011" s="162"/>
      <c r="BE1011" s="162"/>
      <c r="BF1011" s="156"/>
      <c r="BG1011" s="156"/>
      <c r="BH1011" s="156"/>
      <c r="BJ1011" s="146">
        <v>231</v>
      </c>
      <c r="BK1011" s="146">
        <f t="shared" si="144"/>
        <v>1.4719999999999946</v>
      </c>
      <c r="BL1011" s="146">
        <f t="shared" si="145"/>
        <v>0.98326321719028797</v>
      </c>
      <c r="BM1011" s="146">
        <f t="shared" si="146"/>
        <v>2.1517441781160329E-4</v>
      </c>
      <c r="BN1011" s="146" t="str">
        <f t="shared" si="147"/>
        <v/>
      </c>
      <c r="BO1011" s="146" t="str">
        <f t="shared" si="143"/>
        <v/>
      </c>
    </row>
    <row r="1012" spans="3:67" ht="20.100000000000001" customHeight="1" x14ac:dyDescent="0.25">
      <c r="C1012" s="12"/>
      <c r="E1012" s="130"/>
      <c r="F1012" s="130"/>
      <c r="R1012" s="12"/>
      <c r="T1012" s="130"/>
      <c r="U1012" s="130"/>
      <c r="AE1012" s="146">
        <v>255</v>
      </c>
      <c r="AF1012" s="146">
        <f t="shared" si="134"/>
        <v>-2.98</v>
      </c>
      <c r="AJ1012" s="146">
        <f t="shared" si="135"/>
        <v>4.7049575269339792E-3</v>
      </c>
      <c r="AK1012" s="146">
        <f t="shared" si="136"/>
        <v>1.4412419173400134E-3</v>
      </c>
      <c r="AL1012" s="146">
        <f t="shared" si="141"/>
        <v>4.7049575269339792E-3</v>
      </c>
      <c r="AM1012" s="146" t="str">
        <f t="shared" si="142"/>
        <v/>
      </c>
      <c r="AN1012" s="146" t="str">
        <f t="shared" si="137"/>
        <v/>
      </c>
      <c r="AO1012" s="146">
        <f t="shared" si="138"/>
        <v>0</v>
      </c>
      <c r="AP1012" s="146" t="str">
        <f t="shared" si="139"/>
        <v/>
      </c>
      <c r="AQ1012" s="146" t="str">
        <f t="shared" si="140"/>
        <v/>
      </c>
      <c r="AY1012" s="155"/>
      <c r="AZ1012" s="150"/>
      <c r="BA1012" s="155"/>
      <c r="BB1012" s="162"/>
      <c r="BC1012" s="162"/>
      <c r="BD1012" s="162"/>
      <c r="BE1012" s="162"/>
      <c r="BF1012" s="156"/>
      <c r="BG1012" s="156"/>
      <c r="BH1012" s="156"/>
      <c r="BJ1012" s="146">
        <v>232</v>
      </c>
      <c r="BK1012" s="146">
        <f t="shared" si="144"/>
        <v>1.4783999999999946</v>
      </c>
      <c r="BL1012" s="146">
        <f t="shared" si="145"/>
        <v>0.98304804277247637</v>
      </c>
      <c r="BM1012" s="146">
        <f t="shared" si="146"/>
        <v>2.1682085503416104E-4</v>
      </c>
      <c r="BN1012" s="146" t="str">
        <f t="shared" si="147"/>
        <v/>
      </c>
      <c r="BO1012" s="146" t="str">
        <f t="shared" si="143"/>
        <v/>
      </c>
    </row>
    <row r="1013" spans="3:67" ht="20.100000000000001" customHeight="1" x14ac:dyDescent="0.25">
      <c r="C1013" s="12"/>
      <c r="E1013" s="130"/>
      <c r="F1013" s="130"/>
      <c r="R1013" s="12"/>
      <c r="T1013" s="130"/>
      <c r="U1013" s="130"/>
      <c r="AE1013" s="146">
        <v>256</v>
      </c>
      <c r="AF1013" s="146">
        <f t="shared" ref="AF1013:AF1076" si="148">AF$751+(AE1013*AF$754)</f>
        <v>-2.976</v>
      </c>
      <c r="AJ1013" s="146">
        <f t="shared" ref="AJ1013:AJ1076" si="149">_xlfn.NORM.DIST(AF1013,AF$748,AF$749,0)</f>
        <v>4.7613381171110044E-3</v>
      </c>
      <c r="AK1013" s="146">
        <f t="shared" ref="AK1013:AK1076" si="150">_xlfn.NORM.DIST(AF1013,AF$748,AF$749,1)</f>
        <v>1.4601743100032204E-3</v>
      </c>
      <c r="AL1013" s="146">
        <f t="shared" si="141"/>
        <v>4.7613381171110044E-3</v>
      </c>
      <c r="AM1013" s="146" t="str">
        <f t="shared" si="142"/>
        <v/>
      </c>
      <c r="AN1013" s="146" t="str">
        <f t="shared" ref="AN1013:AN1076" si="151">IF(AJ1013=MAX(AJ$757:AJ$2757),AJ1013,"")</f>
        <v/>
      </c>
      <c r="AO1013" s="146">
        <f t="shared" ref="AO1013:AO1076" si="152">_xlfn.NORM.DIST(AE1013,AM$749,AM$750,0)</f>
        <v>0</v>
      </c>
      <c r="AP1013" s="146" t="str">
        <f t="shared" ref="AP1013:AP1076" si="153">IF(AO1013=MAX(AO$757:AO$2757),AJ1013,"")</f>
        <v/>
      </c>
      <c r="AQ1013" s="146" t="str">
        <f t="shared" ref="AQ1013:AQ1076" si="154">IF(AP1013=MIN(AP$757:AP$2757),AP1013,"")</f>
        <v/>
      </c>
      <c r="AY1013" s="155"/>
      <c r="AZ1013" s="150"/>
      <c r="BA1013" s="155"/>
      <c r="BB1013" s="162"/>
      <c r="BC1013" s="162"/>
      <c r="BD1013" s="162"/>
      <c r="BE1013" s="162"/>
      <c r="BF1013" s="156"/>
      <c r="BG1013" s="156"/>
      <c r="BH1013" s="156"/>
      <c r="BJ1013" s="146">
        <v>233</v>
      </c>
      <c r="BK1013" s="146">
        <f t="shared" si="144"/>
        <v>1.4847999999999946</v>
      </c>
      <c r="BL1013" s="146">
        <f t="shared" si="145"/>
        <v>0.98283122191744221</v>
      </c>
      <c r="BM1013" s="146">
        <f t="shared" si="146"/>
        <v>2.1846969862548971E-4</v>
      </c>
      <c r="BN1013" s="146" t="str">
        <f t="shared" si="147"/>
        <v/>
      </c>
      <c r="BO1013" s="146" t="str">
        <f t="shared" si="143"/>
        <v/>
      </c>
    </row>
    <row r="1014" spans="3:67" ht="20.100000000000001" customHeight="1" x14ac:dyDescent="0.25">
      <c r="C1014" s="12"/>
      <c r="E1014" s="130"/>
      <c r="F1014" s="130"/>
      <c r="R1014" s="12"/>
      <c r="T1014" s="130"/>
      <c r="U1014" s="130"/>
      <c r="AE1014" s="146">
        <v>257</v>
      </c>
      <c r="AF1014" s="146">
        <f t="shared" si="148"/>
        <v>-2.972</v>
      </c>
      <c r="AJ1014" s="146">
        <f t="shared" si="149"/>
        <v>4.8183172351990121E-3</v>
      </c>
      <c r="AK1014" s="146">
        <f t="shared" si="150"/>
        <v>1.4793334203125842E-3</v>
      </c>
      <c r="AL1014" s="146">
        <f t="shared" ref="AL1014:AL1077" si="155">IF(OR(AK1014&lt;$AM$753,AK1014&gt;$AM$754),AJ1014,"")</f>
        <v>4.8183172351990121E-3</v>
      </c>
      <c r="AM1014" s="146" t="str">
        <f t="shared" ref="AM1014:AM1077" si="156">IF(AND(AK1014&gt;$AM$753,AK1014&lt;$AM$754),AJ1014,"")</f>
        <v/>
      </c>
      <c r="AN1014" s="146" t="str">
        <f t="shared" si="151"/>
        <v/>
      </c>
      <c r="AO1014" s="146">
        <f t="shared" si="152"/>
        <v>0</v>
      </c>
      <c r="AP1014" s="146" t="str">
        <f t="shared" si="153"/>
        <v/>
      </c>
      <c r="AQ1014" s="146" t="str">
        <f t="shared" si="154"/>
        <v/>
      </c>
      <c r="AY1014" s="155"/>
      <c r="AZ1014" s="150"/>
      <c r="BA1014" s="155"/>
      <c r="BB1014" s="162"/>
      <c r="BC1014" s="162"/>
      <c r="BD1014" s="162"/>
      <c r="BE1014" s="162"/>
      <c r="BF1014" s="156"/>
      <c r="BG1014" s="156"/>
      <c r="BH1014" s="156"/>
      <c r="BJ1014" s="146">
        <v>234</v>
      </c>
      <c r="BK1014" s="146">
        <f t="shared" si="144"/>
        <v>1.4911999999999945</v>
      </c>
      <c r="BL1014" s="146">
        <f t="shared" si="145"/>
        <v>0.98261275221881672</v>
      </c>
      <c r="BM1014" s="146">
        <f t="shared" si="146"/>
        <v>2.2012090061107603E-4</v>
      </c>
      <c r="BN1014" s="146" t="str">
        <f t="shared" si="147"/>
        <v/>
      </c>
      <c r="BO1014" s="146" t="str">
        <f t="shared" si="143"/>
        <v/>
      </c>
    </row>
    <row r="1015" spans="3:67" ht="20.100000000000001" customHeight="1" x14ac:dyDescent="0.25">
      <c r="C1015" s="12"/>
      <c r="E1015" s="130"/>
      <c r="F1015" s="130"/>
      <c r="R1015" s="12"/>
      <c r="T1015" s="130"/>
      <c r="U1015" s="130"/>
      <c r="AE1015" s="146">
        <v>258</v>
      </c>
      <c r="AF1015" s="146">
        <f t="shared" si="148"/>
        <v>-2.968</v>
      </c>
      <c r="AJ1015" s="146">
        <f t="shared" si="149"/>
        <v>4.8759002095777031E-3</v>
      </c>
      <c r="AK1015" s="146">
        <f t="shared" si="150"/>
        <v>1.4987216530249958E-3</v>
      </c>
      <c r="AL1015" s="146">
        <f t="shared" si="155"/>
        <v>4.8759002095777031E-3</v>
      </c>
      <c r="AM1015" s="146" t="str">
        <f t="shared" si="156"/>
        <v/>
      </c>
      <c r="AN1015" s="146" t="str">
        <f t="shared" si="151"/>
        <v/>
      </c>
      <c r="AO1015" s="146">
        <f t="shared" si="152"/>
        <v>0</v>
      </c>
      <c r="AP1015" s="146" t="str">
        <f t="shared" si="153"/>
        <v/>
      </c>
      <c r="AQ1015" s="146" t="str">
        <f t="shared" si="154"/>
        <v/>
      </c>
      <c r="AY1015" s="155"/>
      <c r="AZ1015" s="150"/>
      <c r="BA1015" s="155"/>
      <c r="BB1015" s="162"/>
      <c r="BC1015" s="162"/>
      <c r="BD1015" s="162"/>
      <c r="BE1015" s="162"/>
      <c r="BF1015" s="156"/>
      <c r="BG1015" s="156"/>
      <c r="BH1015" s="156"/>
      <c r="BJ1015" s="146">
        <v>235</v>
      </c>
      <c r="BK1015" s="146">
        <f t="shared" si="144"/>
        <v>1.4975999999999945</v>
      </c>
      <c r="BL1015" s="146">
        <f t="shared" si="145"/>
        <v>0.98239263131820564</v>
      </c>
      <c r="BM1015" s="146">
        <f t="shared" si="146"/>
        <v>2.2177441317516866E-4</v>
      </c>
      <c r="BN1015" s="146" t="str">
        <f t="shared" si="147"/>
        <v/>
      </c>
      <c r="BO1015" s="146" t="str">
        <f t="shared" si="143"/>
        <v/>
      </c>
    </row>
    <row r="1016" spans="3:67" ht="20.100000000000001" customHeight="1" x14ac:dyDescent="0.25">
      <c r="C1016" s="12"/>
      <c r="E1016" s="130"/>
      <c r="F1016" s="130"/>
      <c r="R1016" s="12"/>
      <c r="T1016" s="130"/>
      <c r="U1016" s="130"/>
      <c r="AE1016" s="146">
        <v>259</v>
      </c>
      <c r="AF1016" s="146">
        <f t="shared" si="148"/>
        <v>-2.964</v>
      </c>
      <c r="AJ1016" s="146">
        <f t="shared" si="149"/>
        <v>4.9340924031905011E-3</v>
      </c>
      <c r="AK1016" s="146">
        <f t="shared" si="150"/>
        <v>1.5183414342799769E-3</v>
      </c>
      <c r="AL1016" s="146">
        <f t="shared" si="155"/>
        <v>4.9340924031905011E-3</v>
      </c>
      <c r="AM1016" s="146" t="str">
        <f t="shared" si="156"/>
        <v/>
      </c>
      <c r="AN1016" s="146" t="str">
        <f t="shared" si="151"/>
        <v/>
      </c>
      <c r="AO1016" s="146">
        <f t="shared" si="152"/>
        <v>0</v>
      </c>
      <c r="AP1016" s="146" t="str">
        <f t="shared" si="153"/>
        <v/>
      </c>
      <c r="AQ1016" s="146" t="str">
        <f t="shared" si="154"/>
        <v/>
      </c>
      <c r="AY1016" s="155"/>
      <c r="AZ1016" s="150"/>
      <c r="BA1016" s="155"/>
      <c r="BB1016" s="162"/>
      <c r="BC1016" s="162"/>
      <c r="BD1016" s="162"/>
      <c r="BE1016" s="162"/>
      <c r="BF1016" s="156"/>
      <c r="BG1016" s="156"/>
      <c r="BH1016" s="156"/>
      <c r="BJ1016" s="146">
        <v>236</v>
      </c>
      <c r="BK1016" s="146">
        <f t="shared" si="144"/>
        <v>1.5039999999999945</v>
      </c>
      <c r="BL1016" s="146">
        <f t="shared" si="145"/>
        <v>0.98217085690503048</v>
      </c>
      <c r="BM1016" s="146">
        <f t="shared" si="146"/>
        <v>2.2343018866288755E-4</v>
      </c>
      <c r="BN1016" s="146" t="str">
        <f t="shared" si="147"/>
        <v/>
      </c>
      <c r="BO1016" s="146" t="str">
        <f t="shared" si="143"/>
        <v/>
      </c>
    </row>
    <row r="1017" spans="3:67" ht="20.100000000000001" customHeight="1" x14ac:dyDescent="0.25">
      <c r="C1017" s="12"/>
      <c r="E1017" s="130"/>
      <c r="F1017" s="130"/>
      <c r="R1017" s="12"/>
      <c r="T1017" s="130"/>
      <c r="U1017" s="130"/>
      <c r="AE1017" s="146">
        <v>260</v>
      </c>
      <c r="AF1017" s="146">
        <f t="shared" si="148"/>
        <v>-2.96</v>
      </c>
      <c r="AJ1017" s="146">
        <f t="shared" si="149"/>
        <v>4.9928992136123763E-3</v>
      </c>
      <c r="AK1017" s="146">
        <f t="shared" si="150"/>
        <v>1.538195211738057E-3</v>
      </c>
      <c r="AL1017" s="146">
        <f t="shared" si="155"/>
        <v>4.9928992136123763E-3</v>
      </c>
      <c r="AM1017" s="146" t="str">
        <f t="shared" si="156"/>
        <v/>
      </c>
      <c r="AN1017" s="146" t="str">
        <f t="shared" si="151"/>
        <v/>
      </c>
      <c r="AO1017" s="146">
        <f t="shared" si="152"/>
        <v>0</v>
      </c>
      <c r="AP1017" s="146" t="str">
        <f t="shared" si="153"/>
        <v/>
      </c>
      <c r="AQ1017" s="146" t="str">
        <f t="shared" si="154"/>
        <v/>
      </c>
      <c r="AY1017" s="155"/>
      <c r="AZ1017" s="150"/>
      <c r="BA1017" s="155"/>
      <c r="BB1017" s="162"/>
      <c r="BC1017" s="162"/>
      <c r="BD1017" s="162"/>
      <c r="BE1017" s="162"/>
      <c r="BF1017" s="156"/>
      <c r="BG1017" s="156"/>
      <c r="BH1017" s="156"/>
      <c r="BJ1017" s="146">
        <v>237</v>
      </c>
      <c r="BK1017" s="146">
        <f t="shared" si="144"/>
        <v>1.5103999999999944</v>
      </c>
      <c r="BL1017" s="146">
        <f t="shared" si="145"/>
        <v>0.98194742671636759</v>
      </c>
      <c r="BM1017" s="146">
        <f t="shared" si="146"/>
        <v>2.2508817957900273E-4</v>
      </c>
      <c r="BN1017" s="146" t="str">
        <f t="shared" si="147"/>
        <v/>
      </c>
      <c r="BO1017" s="146" t="str">
        <f t="shared" si="143"/>
        <v/>
      </c>
    </row>
    <row r="1018" spans="3:67" ht="20.100000000000001" customHeight="1" x14ac:dyDescent="0.25">
      <c r="C1018" s="12"/>
      <c r="E1018" s="130"/>
      <c r="F1018" s="130"/>
      <c r="R1018" s="12"/>
      <c r="T1018" s="130"/>
      <c r="U1018" s="130"/>
      <c r="AE1018" s="146">
        <v>261</v>
      </c>
      <c r="AF1018" s="146">
        <f t="shared" si="148"/>
        <v>-2.956</v>
      </c>
      <c r="AJ1018" s="146">
        <f t="shared" si="149"/>
        <v>5.0523260731156153E-3</v>
      </c>
      <c r="AK1018" s="146">
        <f t="shared" si="150"/>
        <v>1.5582854547194413E-3</v>
      </c>
      <c r="AL1018" s="146">
        <f t="shared" si="155"/>
        <v>5.0523260731156153E-3</v>
      </c>
      <c r="AM1018" s="146" t="str">
        <f t="shared" si="156"/>
        <v/>
      </c>
      <c r="AN1018" s="146" t="str">
        <f t="shared" si="151"/>
        <v/>
      </c>
      <c r="AO1018" s="146">
        <f t="shared" si="152"/>
        <v>0</v>
      </c>
      <c r="AP1018" s="146" t="str">
        <f t="shared" si="153"/>
        <v/>
      </c>
      <c r="AQ1018" s="146" t="str">
        <f t="shared" si="154"/>
        <v/>
      </c>
      <c r="AY1018" s="155"/>
      <c r="AZ1018" s="150"/>
      <c r="BA1018" s="155"/>
      <c r="BB1018" s="162"/>
      <c r="BC1018" s="162"/>
      <c r="BD1018" s="162"/>
      <c r="BE1018" s="162"/>
      <c r="BF1018" s="156"/>
      <c r="BG1018" s="156"/>
      <c r="BH1018" s="156"/>
      <c r="BJ1018" s="146">
        <v>238</v>
      </c>
      <c r="BK1018" s="146">
        <f t="shared" si="144"/>
        <v>1.5167999999999944</v>
      </c>
      <c r="BL1018" s="146">
        <f t="shared" si="145"/>
        <v>0.98172233853678859</v>
      </c>
      <c r="BM1018" s="146">
        <f t="shared" si="146"/>
        <v>2.2674833859159804E-4</v>
      </c>
      <c r="BN1018" s="146" t="str">
        <f t="shared" si="147"/>
        <v/>
      </c>
      <c r="BO1018" s="146" t="str">
        <f t="shared" si="143"/>
        <v/>
      </c>
    </row>
    <row r="1019" spans="3:67" ht="20.100000000000001" customHeight="1" x14ac:dyDescent="0.25">
      <c r="C1019" s="12"/>
      <c r="E1019" s="130"/>
      <c r="F1019" s="130"/>
      <c r="R1019" s="12"/>
      <c r="T1019" s="130"/>
      <c r="U1019" s="130"/>
      <c r="AE1019" s="146">
        <v>262</v>
      </c>
      <c r="AF1019" s="146">
        <f t="shared" si="148"/>
        <v>-2.952</v>
      </c>
      <c r="AJ1019" s="146">
        <f t="shared" si="149"/>
        <v>5.1123784487336638E-3</v>
      </c>
      <c r="AK1019" s="146">
        <f t="shared" si="150"/>
        <v>1.5786146543429215E-3</v>
      </c>
      <c r="AL1019" s="146">
        <f t="shared" si="155"/>
        <v>5.1123784487336638E-3</v>
      </c>
      <c r="AM1019" s="146" t="str">
        <f t="shared" si="156"/>
        <v/>
      </c>
      <c r="AN1019" s="146" t="str">
        <f t="shared" si="151"/>
        <v/>
      </c>
      <c r="AO1019" s="146">
        <f t="shared" si="152"/>
        <v>0</v>
      </c>
      <c r="AP1019" s="146" t="str">
        <f t="shared" si="153"/>
        <v/>
      </c>
      <c r="AQ1019" s="146" t="str">
        <f t="shared" si="154"/>
        <v/>
      </c>
      <c r="AY1019" s="155"/>
      <c r="AZ1019" s="150"/>
      <c r="BA1019" s="155"/>
      <c r="BB1019" s="162"/>
      <c r="BC1019" s="162"/>
      <c r="BD1019" s="162"/>
      <c r="BE1019" s="162"/>
      <c r="BF1019" s="156"/>
      <c r="BG1019" s="156"/>
      <c r="BH1019" s="156"/>
      <c r="BJ1019" s="146">
        <v>239</v>
      </c>
      <c r="BK1019" s="146">
        <f t="shared" si="144"/>
        <v>1.5231999999999943</v>
      </c>
      <c r="BL1019" s="146">
        <f t="shared" si="145"/>
        <v>0.98149559019819699</v>
      </c>
      <c r="BM1019" s="146">
        <f t="shared" si="146"/>
        <v>2.2841061853084987E-4</v>
      </c>
      <c r="BN1019" s="146" t="str">
        <f t="shared" si="147"/>
        <v/>
      </c>
      <c r="BO1019" s="146" t="str">
        <f t="shared" si="143"/>
        <v/>
      </c>
    </row>
    <row r="1020" spans="3:67" ht="20.100000000000001" customHeight="1" x14ac:dyDescent="0.25">
      <c r="C1020" s="12"/>
      <c r="E1020" s="130"/>
      <c r="F1020" s="130"/>
      <c r="R1020" s="12"/>
      <c r="T1020" s="130"/>
      <c r="U1020" s="130"/>
      <c r="AE1020" s="146">
        <v>263</v>
      </c>
      <c r="AF1020" s="146">
        <f t="shared" si="148"/>
        <v>-2.948</v>
      </c>
      <c r="AJ1020" s="146">
        <f t="shared" si="149"/>
        <v>5.1730618423228882E-3</v>
      </c>
      <c r="AK1020" s="146">
        <f t="shared" si="150"/>
        <v>1.599185323665053E-3</v>
      </c>
      <c r="AL1020" s="146">
        <f t="shared" si="155"/>
        <v>5.1730618423228882E-3</v>
      </c>
      <c r="AM1020" s="146" t="str">
        <f t="shared" si="156"/>
        <v/>
      </c>
      <c r="AN1020" s="146" t="str">
        <f t="shared" si="151"/>
        <v/>
      </c>
      <c r="AO1020" s="146">
        <f t="shared" si="152"/>
        <v>0</v>
      </c>
      <c r="AP1020" s="146" t="str">
        <f t="shared" si="153"/>
        <v/>
      </c>
      <c r="AQ1020" s="146" t="str">
        <f t="shared" si="154"/>
        <v/>
      </c>
      <c r="AY1020" s="155"/>
      <c r="AZ1020" s="150"/>
      <c r="BA1020" s="155"/>
      <c r="BB1020" s="162"/>
      <c r="BC1020" s="162"/>
      <c r="BD1020" s="162"/>
      <c r="BE1020" s="162"/>
      <c r="BF1020" s="156"/>
      <c r="BG1020" s="156"/>
      <c r="BH1020" s="156"/>
      <c r="BJ1020" s="146">
        <v>240</v>
      </c>
      <c r="BK1020" s="146">
        <f t="shared" si="144"/>
        <v>1.5295999999999943</v>
      </c>
      <c r="BL1020" s="146">
        <f t="shared" si="145"/>
        <v>0.98126717957966614</v>
      </c>
      <c r="BM1020" s="146">
        <f t="shared" si="146"/>
        <v>2.3007497239202479E-4</v>
      </c>
      <c r="BN1020" s="146" t="str">
        <f t="shared" si="147"/>
        <v/>
      </c>
      <c r="BO1020" s="146" t="str">
        <f t="shared" si="143"/>
        <v/>
      </c>
    </row>
    <row r="1021" spans="3:67" ht="20.100000000000001" customHeight="1" x14ac:dyDescent="0.25">
      <c r="C1021" s="12"/>
      <c r="E1021" s="130"/>
      <c r="F1021" s="130"/>
      <c r="R1021" s="12"/>
      <c r="T1021" s="130"/>
      <c r="U1021" s="130"/>
      <c r="AE1021" s="146">
        <v>264</v>
      </c>
      <c r="AF1021" s="146">
        <f t="shared" si="148"/>
        <v>-2.944</v>
      </c>
      <c r="AJ1021" s="146">
        <f t="shared" si="149"/>
        <v>5.2343817906222714E-3</v>
      </c>
      <c r="AK1021" s="146">
        <f t="shared" si="150"/>
        <v>1.619999997819565E-3</v>
      </c>
      <c r="AL1021" s="146">
        <f t="shared" si="155"/>
        <v>5.2343817906222714E-3</v>
      </c>
      <c r="AM1021" s="146" t="str">
        <f t="shared" si="156"/>
        <v/>
      </c>
      <c r="AN1021" s="146" t="str">
        <f t="shared" si="151"/>
        <v/>
      </c>
      <c r="AO1021" s="146">
        <f t="shared" si="152"/>
        <v>0</v>
      </c>
      <c r="AP1021" s="146" t="str">
        <f t="shared" si="153"/>
        <v/>
      </c>
      <c r="AQ1021" s="146" t="str">
        <f t="shared" si="154"/>
        <v/>
      </c>
      <c r="AY1021" s="155"/>
      <c r="AZ1021" s="150"/>
      <c r="BA1021" s="155"/>
      <c r="BB1021" s="162"/>
      <c r="BC1021" s="162"/>
      <c r="BD1021" s="162"/>
      <c r="BE1021" s="162"/>
      <c r="BF1021" s="156"/>
      <c r="BG1021" s="156"/>
      <c r="BH1021" s="156"/>
      <c r="BJ1021" s="146">
        <v>241</v>
      </c>
      <c r="BK1021" s="146">
        <f t="shared" si="144"/>
        <v>1.5359999999999943</v>
      </c>
      <c r="BL1021" s="146">
        <f t="shared" si="145"/>
        <v>0.98103710460727411</v>
      </c>
      <c r="BM1021" s="146">
        <f t="shared" si="146"/>
        <v>2.3174135333436929E-4</v>
      </c>
      <c r="BN1021" s="146" t="str">
        <f t="shared" si="147"/>
        <v/>
      </c>
      <c r="BO1021" s="146" t="str">
        <f t="shared" si="143"/>
        <v/>
      </c>
    </row>
    <row r="1022" spans="3:67" ht="20.100000000000001" customHeight="1" x14ac:dyDescent="0.25">
      <c r="C1022" s="12"/>
      <c r="E1022" s="130"/>
      <c r="F1022" s="130"/>
      <c r="R1022" s="12"/>
      <c r="T1022" s="130"/>
      <c r="U1022" s="130"/>
      <c r="AE1022" s="146">
        <v>265</v>
      </c>
      <c r="AF1022" s="146">
        <f t="shared" si="148"/>
        <v>-2.94</v>
      </c>
      <c r="AJ1022" s="146">
        <f t="shared" si="149"/>
        <v>5.2963438653110201E-3</v>
      </c>
      <c r="AK1022" s="146">
        <f t="shared" si="150"/>
        <v>1.6410612341569962E-3</v>
      </c>
      <c r="AL1022" s="146">
        <f t="shared" si="155"/>
        <v>5.2963438653110201E-3</v>
      </c>
      <c r="AM1022" s="146" t="str">
        <f t="shared" si="156"/>
        <v/>
      </c>
      <c r="AN1022" s="146" t="str">
        <f t="shared" si="151"/>
        <v/>
      </c>
      <c r="AO1022" s="146">
        <f t="shared" si="152"/>
        <v>0</v>
      </c>
      <c r="AP1022" s="146" t="str">
        <f t="shared" si="153"/>
        <v/>
      </c>
      <c r="AQ1022" s="146" t="str">
        <f t="shared" si="154"/>
        <v/>
      </c>
      <c r="AY1022" s="155"/>
      <c r="AZ1022" s="150"/>
      <c r="BA1022" s="155"/>
      <c r="BB1022" s="162"/>
      <c r="BC1022" s="162"/>
      <c r="BD1022" s="162"/>
      <c r="BE1022" s="162"/>
      <c r="BF1022" s="156"/>
      <c r="BG1022" s="156"/>
      <c r="BH1022" s="156"/>
      <c r="BJ1022" s="146">
        <v>242</v>
      </c>
      <c r="BK1022" s="146">
        <f t="shared" si="144"/>
        <v>1.5423999999999942</v>
      </c>
      <c r="BL1022" s="146">
        <f t="shared" si="145"/>
        <v>0.98080536325393974</v>
      </c>
      <c r="BM1022" s="146">
        <f t="shared" si="146"/>
        <v>2.3340971468388538E-4</v>
      </c>
      <c r="BN1022" s="146" t="str">
        <f t="shared" si="147"/>
        <v/>
      </c>
      <c r="BO1022" s="146" t="str">
        <f t="shared" si="143"/>
        <v/>
      </c>
    </row>
    <row r="1023" spans="3:67" ht="20.100000000000001" customHeight="1" x14ac:dyDescent="0.25">
      <c r="C1023" s="12"/>
      <c r="E1023" s="130"/>
      <c r="F1023" s="130"/>
      <c r="R1023" s="12"/>
      <c r="T1023" s="130"/>
      <c r="U1023" s="130"/>
      <c r="AE1023" s="146">
        <v>266</v>
      </c>
      <c r="AF1023" s="146">
        <f t="shared" si="148"/>
        <v>-2.9359999999999999</v>
      </c>
      <c r="AJ1023" s="146">
        <f t="shared" si="149"/>
        <v>5.3589536730640434E-3</v>
      </c>
      <c r="AK1023" s="146">
        <f t="shared" si="150"/>
        <v>1.6623716123845814E-3</v>
      </c>
      <c r="AL1023" s="146">
        <f t="shared" si="155"/>
        <v>5.3589536730640434E-3</v>
      </c>
      <c r="AM1023" s="146" t="str">
        <f t="shared" si="156"/>
        <v/>
      </c>
      <c r="AN1023" s="146" t="str">
        <f t="shared" si="151"/>
        <v/>
      </c>
      <c r="AO1023" s="146">
        <f t="shared" si="152"/>
        <v>0</v>
      </c>
      <c r="AP1023" s="146" t="str">
        <f t="shared" si="153"/>
        <v/>
      </c>
      <c r="AQ1023" s="146" t="str">
        <f t="shared" si="154"/>
        <v/>
      </c>
      <c r="AY1023" s="155"/>
      <c r="AZ1023" s="150"/>
      <c r="BA1023" s="155"/>
      <c r="BB1023" s="162"/>
      <c r="BC1023" s="162"/>
      <c r="BD1023" s="162"/>
      <c r="BE1023" s="162"/>
      <c r="BF1023" s="156"/>
      <c r="BG1023" s="156"/>
      <c r="BH1023" s="156"/>
      <c r="BJ1023" s="146">
        <v>243</v>
      </c>
      <c r="BK1023" s="146">
        <f t="shared" si="144"/>
        <v>1.5487999999999942</v>
      </c>
      <c r="BL1023" s="146">
        <f t="shared" si="145"/>
        <v>0.98057195353925586</v>
      </c>
      <c r="BM1023" s="146">
        <f t="shared" si="146"/>
        <v>2.350800099335526E-4</v>
      </c>
      <c r="BN1023" s="146" t="str">
        <f t="shared" si="147"/>
        <v/>
      </c>
      <c r="BO1023" s="146" t="str">
        <f t="shared" si="143"/>
        <v/>
      </c>
    </row>
    <row r="1024" spans="3:67" ht="20.100000000000001" customHeight="1" x14ac:dyDescent="0.25">
      <c r="C1024" s="12"/>
      <c r="E1024" s="130"/>
      <c r="F1024" s="130"/>
      <c r="R1024" s="12"/>
      <c r="T1024" s="130"/>
      <c r="U1024" s="130"/>
      <c r="AE1024" s="146">
        <v>267</v>
      </c>
      <c r="AF1024" s="146">
        <f t="shared" si="148"/>
        <v>-2.9319999999999999</v>
      </c>
      <c r="AJ1024" s="146">
        <f t="shared" si="149"/>
        <v>5.422216855605279E-3</v>
      </c>
      <c r="AK1024" s="146">
        <f t="shared" si="150"/>
        <v>1.683933734706331E-3</v>
      </c>
      <c r="AL1024" s="146">
        <f t="shared" si="155"/>
        <v>5.422216855605279E-3</v>
      </c>
      <c r="AM1024" s="146" t="str">
        <f t="shared" si="156"/>
        <v/>
      </c>
      <c r="AN1024" s="146" t="str">
        <f t="shared" si="151"/>
        <v/>
      </c>
      <c r="AO1024" s="146">
        <f t="shared" si="152"/>
        <v>0</v>
      </c>
      <c r="AP1024" s="146" t="str">
        <f t="shared" si="153"/>
        <v/>
      </c>
      <c r="AQ1024" s="146" t="str">
        <f t="shared" si="154"/>
        <v/>
      </c>
      <c r="AY1024" s="155"/>
      <c r="AZ1024" s="150"/>
      <c r="BA1024" s="155"/>
      <c r="BB1024" s="162"/>
      <c r="BC1024" s="162"/>
      <c r="BD1024" s="162"/>
      <c r="BE1024" s="162"/>
      <c r="BF1024" s="156"/>
      <c r="BG1024" s="156"/>
      <c r="BH1024" s="156"/>
      <c r="BJ1024" s="146">
        <v>244</v>
      </c>
      <c r="BK1024" s="146">
        <f t="shared" si="144"/>
        <v>1.5551999999999941</v>
      </c>
      <c r="BL1024" s="146">
        <f t="shared" si="145"/>
        <v>0.98033687352932231</v>
      </c>
      <c r="BM1024" s="146">
        <f t="shared" si="146"/>
        <v>2.3675219274310599E-4</v>
      </c>
      <c r="BN1024" s="146" t="str">
        <f t="shared" si="147"/>
        <v/>
      </c>
      <c r="BO1024" s="146" t="str">
        <f t="shared" si="143"/>
        <v/>
      </c>
    </row>
    <row r="1025" spans="3:67" ht="20.100000000000001" customHeight="1" x14ac:dyDescent="0.25">
      <c r="C1025" s="12"/>
      <c r="E1025" s="130"/>
      <c r="F1025" s="130"/>
      <c r="R1025" s="12"/>
      <c r="T1025" s="130"/>
      <c r="U1025" s="130"/>
      <c r="AE1025" s="146">
        <v>268</v>
      </c>
      <c r="AF1025" s="146">
        <f t="shared" si="148"/>
        <v>-2.9279999999999999</v>
      </c>
      <c r="AJ1025" s="146">
        <f t="shared" si="149"/>
        <v>5.4861390897588055E-3</v>
      </c>
      <c r="AK1025" s="146">
        <f t="shared" si="150"/>
        <v>1.7057502259633433E-3</v>
      </c>
      <c r="AL1025" s="146">
        <f t="shared" si="155"/>
        <v>5.4861390897588055E-3</v>
      </c>
      <c r="AM1025" s="146" t="str">
        <f t="shared" si="156"/>
        <v/>
      </c>
      <c r="AN1025" s="146" t="str">
        <f t="shared" si="151"/>
        <v/>
      </c>
      <c r="AO1025" s="146">
        <f t="shared" si="152"/>
        <v>0</v>
      </c>
      <c r="AP1025" s="146" t="str">
        <f t="shared" si="153"/>
        <v/>
      </c>
      <c r="AQ1025" s="146" t="str">
        <f t="shared" si="154"/>
        <v/>
      </c>
      <c r="AY1025" s="155"/>
      <c r="AZ1025" s="150"/>
      <c r="BA1025" s="155"/>
      <c r="BB1025" s="162"/>
      <c r="BC1025" s="162"/>
      <c r="BD1025" s="162"/>
      <c r="BE1025" s="162"/>
      <c r="BF1025" s="156"/>
      <c r="BG1025" s="156"/>
      <c r="BH1025" s="156"/>
      <c r="BJ1025" s="146">
        <v>245</v>
      </c>
      <c r="BK1025" s="146">
        <f t="shared" si="144"/>
        <v>1.5615999999999941</v>
      </c>
      <c r="BL1025" s="146">
        <f t="shared" si="145"/>
        <v>0.9801001213365792</v>
      </c>
      <c r="BM1025" s="146">
        <f t="shared" si="146"/>
        <v>2.3842621694225574E-4</v>
      </c>
      <c r="BN1025" s="146" t="str">
        <f t="shared" si="147"/>
        <v/>
      </c>
      <c r="BO1025" s="146" t="str">
        <f t="shared" si="143"/>
        <v/>
      </c>
    </row>
    <row r="1026" spans="3:67" ht="20.100000000000001" customHeight="1" x14ac:dyDescent="0.25">
      <c r="C1026" s="12"/>
      <c r="E1026" s="130"/>
      <c r="F1026" s="130"/>
      <c r="R1026" s="12"/>
      <c r="T1026" s="130"/>
      <c r="U1026" s="130"/>
      <c r="AE1026" s="146">
        <v>269</v>
      </c>
      <c r="AF1026" s="146">
        <f t="shared" si="148"/>
        <v>-2.9239999999999999</v>
      </c>
      <c r="AJ1026" s="146">
        <f t="shared" si="149"/>
        <v>5.5507260874977527E-3</v>
      </c>
      <c r="AK1026" s="146">
        <f t="shared" si="150"/>
        <v>1.727823733774286E-3</v>
      </c>
      <c r="AL1026" s="146">
        <f t="shared" si="155"/>
        <v>5.5507260874977527E-3</v>
      </c>
      <c r="AM1026" s="146" t="str">
        <f t="shared" si="156"/>
        <v/>
      </c>
      <c r="AN1026" s="146" t="str">
        <f t="shared" si="151"/>
        <v/>
      </c>
      <c r="AO1026" s="146">
        <f t="shared" si="152"/>
        <v>0</v>
      </c>
      <c r="AP1026" s="146" t="str">
        <f t="shared" si="153"/>
        <v/>
      </c>
      <c r="AQ1026" s="146" t="str">
        <f t="shared" si="154"/>
        <v/>
      </c>
      <c r="AY1026" s="155"/>
      <c r="AZ1026" s="150"/>
      <c r="BA1026" s="155"/>
      <c r="BB1026" s="162"/>
      <c r="BC1026" s="162"/>
      <c r="BD1026" s="162"/>
      <c r="BE1026" s="162"/>
      <c r="BF1026" s="156"/>
      <c r="BG1026" s="156"/>
      <c r="BH1026" s="156"/>
      <c r="BJ1026" s="146">
        <v>246</v>
      </c>
      <c r="BK1026" s="146">
        <f t="shared" si="144"/>
        <v>1.5679999999999941</v>
      </c>
      <c r="BL1026" s="146">
        <f t="shared" si="145"/>
        <v>0.97986169511963694</v>
      </c>
      <c r="BM1026" s="146">
        <f t="shared" si="146"/>
        <v>2.4010203652935491E-4</v>
      </c>
      <c r="BN1026" s="146" t="str">
        <f t="shared" si="147"/>
        <v/>
      </c>
      <c r="BO1026" s="146" t="str">
        <f t="shared" si="143"/>
        <v/>
      </c>
    </row>
    <row r="1027" spans="3:67" ht="20.100000000000001" customHeight="1" x14ac:dyDescent="0.25">
      <c r="C1027" s="12"/>
      <c r="E1027" s="130"/>
      <c r="F1027" s="130"/>
      <c r="R1027" s="12"/>
      <c r="T1027" s="130"/>
      <c r="U1027" s="130"/>
      <c r="AE1027" s="146">
        <v>270</v>
      </c>
      <c r="AF1027" s="146">
        <f t="shared" si="148"/>
        <v>-2.92</v>
      </c>
      <c r="AJ1027" s="146">
        <f t="shared" si="149"/>
        <v>5.615983595990969E-3</v>
      </c>
      <c r="AK1027" s="146">
        <f t="shared" si="150"/>
        <v>1.7501569286760988E-3</v>
      </c>
      <c r="AL1027" s="146">
        <f t="shared" si="155"/>
        <v>5.615983595990969E-3</v>
      </c>
      <c r="AM1027" s="146" t="str">
        <f t="shared" si="156"/>
        <v/>
      </c>
      <c r="AN1027" s="146" t="str">
        <f t="shared" si="151"/>
        <v/>
      </c>
      <c r="AO1027" s="146">
        <f t="shared" si="152"/>
        <v>0</v>
      </c>
      <c r="AP1027" s="146" t="str">
        <f t="shared" si="153"/>
        <v/>
      </c>
      <c r="AQ1027" s="146" t="str">
        <f t="shared" si="154"/>
        <v/>
      </c>
      <c r="AY1027" s="155"/>
      <c r="AZ1027" s="150"/>
      <c r="BA1027" s="155"/>
      <c r="BB1027" s="162"/>
      <c r="BC1027" s="162"/>
      <c r="BD1027" s="162"/>
      <c r="BE1027" s="162"/>
      <c r="BF1027" s="156"/>
      <c r="BG1027" s="156"/>
      <c r="BH1027" s="156"/>
      <c r="BJ1027" s="146">
        <v>247</v>
      </c>
      <c r="BK1027" s="146">
        <f t="shared" si="144"/>
        <v>1.574399999999994</v>
      </c>
      <c r="BL1027" s="146">
        <f t="shared" si="145"/>
        <v>0.97962159308310759</v>
      </c>
      <c r="BM1027" s="146">
        <f t="shared" si="146"/>
        <v>2.4177960567350887E-4</v>
      </c>
      <c r="BN1027" s="146" t="str">
        <f t="shared" si="147"/>
        <v/>
      </c>
      <c r="BO1027" s="146" t="str">
        <f t="shared" si="143"/>
        <v/>
      </c>
    </row>
    <row r="1028" spans="3:67" ht="20.100000000000001" customHeight="1" x14ac:dyDescent="0.25">
      <c r="C1028" s="12"/>
      <c r="E1028" s="130"/>
      <c r="F1028" s="130"/>
      <c r="R1028" s="12"/>
      <c r="T1028" s="130"/>
      <c r="U1028" s="130"/>
      <c r="AE1028" s="146">
        <v>271</v>
      </c>
      <c r="AF1028" s="146">
        <f t="shared" si="148"/>
        <v>-2.9159999999999999</v>
      </c>
      <c r="AJ1028" s="146">
        <f t="shared" si="149"/>
        <v>5.6819173976473767E-3</v>
      </c>
      <c r="AK1028" s="146">
        <f t="shared" si="150"/>
        <v>1.7727525042648654E-3</v>
      </c>
      <c r="AL1028" s="146">
        <f t="shared" si="155"/>
        <v>5.6819173976473767E-3</v>
      </c>
      <c r="AM1028" s="146" t="str">
        <f t="shared" si="156"/>
        <v/>
      </c>
      <c r="AN1028" s="146" t="str">
        <f t="shared" si="151"/>
        <v/>
      </c>
      <c r="AO1028" s="146">
        <f t="shared" si="152"/>
        <v>0</v>
      </c>
      <c r="AP1028" s="146" t="str">
        <f t="shared" si="153"/>
        <v/>
      </c>
      <c r="AQ1028" s="146" t="str">
        <f t="shared" si="154"/>
        <v/>
      </c>
      <c r="AY1028" s="155"/>
      <c r="AZ1028" s="150"/>
      <c r="BA1028" s="155"/>
      <c r="BB1028" s="162"/>
      <c r="BC1028" s="162"/>
      <c r="BD1028" s="162"/>
      <c r="BE1028" s="162"/>
      <c r="BF1028" s="156"/>
      <c r="BG1028" s="156"/>
      <c r="BH1028" s="156"/>
      <c r="BJ1028" s="146">
        <v>248</v>
      </c>
      <c r="BK1028" s="146">
        <f t="shared" si="144"/>
        <v>1.580799999999994</v>
      </c>
      <c r="BL1028" s="146">
        <f t="shared" si="145"/>
        <v>0.97937981347743408</v>
      </c>
      <c r="BM1028" s="146">
        <f t="shared" si="146"/>
        <v>2.4345887871457528E-4</v>
      </c>
      <c r="BN1028" s="146" t="str">
        <f t="shared" si="147"/>
        <v/>
      </c>
      <c r="BO1028" s="146" t="str">
        <f t="shared" si="143"/>
        <v/>
      </c>
    </row>
    <row r="1029" spans="3:67" ht="20.100000000000001" customHeight="1" x14ac:dyDescent="0.25">
      <c r="C1029" s="12"/>
      <c r="E1029" s="130"/>
      <c r="F1029" s="130"/>
      <c r="R1029" s="12"/>
      <c r="T1029" s="130"/>
      <c r="U1029" s="130"/>
      <c r="AE1029" s="146">
        <v>272</v>
      </c>
      <c r="AF1029" s="146">
        <f t="shared" si="148"/>
        <v>-2.9119999999999999</v>
      </c>
      <c r="AJ1029" s="146">
        <f t="shared" si="149"/>
        <v>5.7485333101580478E-3</v>
      </c>
      <c r="AK1029" s="146">
        <f t="shared" si="150"/>
        <v>1.7956131773368459E-3</v>
      </c>
      <c r="AL1029" s="146">
        <f t="shared" si="155"/>
        <v>5.7485333101580478E-3</v>
      </c>
      <c r="AM1029" s="146" t="str">
        <f t="shared" si="156"/>
        <v/>
      </c>
      <c r="AN1029" s="146" t="str">
        <f t="shared" si="151"/>
        <v/>
      </c>
      <c r="AO1029" s="146">
        <f t="shared" si="152"/>
        <v>0</v>
      </c>
      <c r="AP1029" s="146" t="str">
        <f t="shared" si="153"/>
        <v/>
      </c>
      <c r="AQ1029" s="146" t="str">
        <f t="shared" si="154"/>
        <v/>
      </c>
      <c r="AY1029" s="155"/>
      <c r="AZ1029" s="150"/>
      <c r="BA1029" s="155"/>
      <c r="BB1029" s="162"/>
      <c r="BC1029" s="162"/>
      <c r="BD1029" s="162"/>
      <c r="BE1029" s="162"/>
      <c r="BF1029" s="156"/>
      <c r="BG1029" s="156"/>
      <c r="BH1029" s="156"/>
      <c r="BJ1029" s="146">
        <v>249</v>
      </c>
      <c r="BK1029" s="146">
        <f t="shared" si="144"/>
        <v>1.5871999999999939</v>
      </c>
      <c r="BL1029" s="146">
        <f t="shared" si="145"/>
        <v>0.9791363545987195</v>
      </c>
      <c r="BM1029" s="146">
        <f t="shared" si="146"/>
        <v>2.451398101646074E-4</v>
      </c>
      <c r="BN1029" s="146" t="str">
        <f t="shared" si="147"/>
        <v/>
      </c>
      <c r="BO1029" s="146" t="str">
        <f t="shared" si="143"/>
        <v/>
      </c>
    </row>
    <row r="1030" spans="3:67" ht="20.100000000000001" customHeight="1" x14ac:dyDescent="0.25">
      <c r="C1030" s="12"/>
      <c r="E1030" s="130"/>
      <c r="F1030" s="130"/>
      <c r="R1030" s="12"/>
      <c r="T1030" s="130"/>
      <c r="U1030" s="130"/>
      <c r="AE1030" s="146">
        <v>273</v>
      </c>
      <c r="AF1030" s="146">
        <f t="shared" si="148"/>
        <v>-2.9079999999999999</v>
      </c>
      <c r="AJ1030" s="146">
        <f t="shared" si="149"/>
        <v>5.8158371865359194E-3</v>
      </c>
      <c r="AK1030" s="146">
        <f t="shared" si="150"/>
        <v>1.8187416880297129E-3</v>
      </c>
      <c r="AL1030" s="146">
        <f t="shared" si="155"/>
        <v>5.8158371865359194E-3</v>
      </c>
      <c r="AM1030" s="146" t="str">
        <f t="shared" si="156"/>
        <v/>
      </c>
      <c r="AN1030" s="146" t="str">
        <f t="shared" si="151"/>
        <v/>
      </c>
      <c r="AO1030" s="146">
        <f t="shared" si="152"/>
        <v>0</v>
      </c>
      <c r="AP1030" s="146" t="str">
        <f t="shared" si="153"/>
        <v/>
      </c>
      <c r="AQ1030" s="146" t="str">
        <f t="shared" si="154"/>
        <v/>
      </c>
      <c r="AY1030" s="155"/>
      <c r="AZ1030" s="150"/>
      <c r="BA1030" s="155"/>
      <c r="BB1030" s="162"/>
      <c r="BC1030" s="162"/>
      <c r="BD1030" s="162"/>
      <c r="BE1030" s="162"/>
      <c r="BF1030" s="156"/>
      <c r="BG1030" s="156"/>
      <c r="BH1030" s="156"/>
      <c r="BJ1030" s="146">
        <v>250</v>
      </c>
      <c r="BK1030" s="146">
        <f t="shared" si="144"/>
        <v>1.5935999999999939</v>
      </c>
      <c r="BL1030" s="146">
        <f t="shared" si="145"/>
        <v>0.9788912147885549</v>
      </c>
      <c r="BM1030" s="146">
        <f t="shared" si="146"/>
        <v>2.4682235470852021E-4</v>
      </c>
      <c r="BN1030" s="146" t="str">
        <f t="shared" si="147"/>
        <v/>
      </c>
      <c r="BO1030" s="146" t="str">
        <f t="shared" si="143"/>
        <v/>
      </c>
    </row>
    <row r="1031" spans="3:67" ht="20.100000000000001" customHeight="1" x14ac:dyDescent="0.25">
      <c r="C1031" s="12"/>
      <c r="E1031" s="130"/>
      <c r="F1031" s="130"/>
      <c r="R1031" s="12"/>
      <c r="T1031" s="130"/>
      <c r="U1031" s="130"/>
      <c r="AE1031" s="146">
        <v>274</v>
      </c>
      <c r="AF1031" s="146">
        <f t="shared" si="148"/>
        <v>-2.9039999999999999</v>
      </c>
      <c r="AJ1031" s="146">
        <f t="shared" si="149"/>
        <v>5.883834915153101E-3</v>
      </c>
      <c r="AK1031" s="146">
        <f t="shared" si="150"/>
        <v>1.8421407999638815E-3</v>
      </c>
      <c r="AL1031" s="146">
        <f t="shared" si="155"/>
        <v>5.883834915153101E-3</v>
      </c>
      <c r="AM1031" s="146" t="str">
        <f t="shared" si="156"/>
        <v/>
      </c>
      <c r="AN1031" s="146" t="str">
        <f t="shared" si="151"/>
        <v/>
      </c>
      <c r="AO1031" s="146">
        <f t="shared" si="152"/>
        <v>0</v>
      </c>
      <c r="AP1031" s="146" t="str">
        <f t="shared" si="153"/>
        <v/>
      </c>
      <c r="AQ1031" s="146" t="str">
        <f t="shared" si="154"/>
        <v/>
      </c>
      <c r="AY1031" s="155"/>
      <c r="AZ1031" s="150"/>
      <c r="BA1031" s="155"/>
      <c r="BB1031" s="162"/>
      <c r="BC1031" s="162"/>
      <c r="BD1031" s="162"/>
      <c r="BE1031" s="162"/>
      <c r="BF1031" s="156"/>
      <c r="BG1031" s="156"/>
      <c r="BH1031" s="156"/>
      <c r="BJ1031" s="146">
        <v>251</v>
      </c>
      <c r="BK1031" s="146">
        <f t="shared" si="144"/>
        <v>1.5999999999999939</v>
      </c>
      <c r="BL1031" s="146">
        <f t="shared" si="145"/>
        <v>0.97864439243384638</v>
      </c>
      <c r="BM1031" s="146">
        <f t="shared" si="146"/>
        <v>2.4850646720431246E-4</v>
      </c>
      <c r="BN1031" s="146" t="str">
        <f t="shared" si="147"/>
        <v/>
      </c>
      <c r="BO1031" s="146" t="str">
        <f t="shared" si="143"/>
        <v/>
      </c>
    </row>
    <row r="1032" spans="3:67" ht="20.100000000000001" customHeight="1" x14ac:dyDescent="0.25">
      <c r="C1032" s="12"/>
      <c r="E1032" s="130"/>
      <c r="F1032" s="130"/>
      <c r="R1032" s="12"/>
      <c r="T1032" s="130"/>
      <c r="U1032" s="130"/>
      <c r="AE1032" s="146">
        <v>275</v>
      </c>
      <c r="AF1032" s="146">
        <f t="shared" si="148"/>
        <v>-2.9</v>
      </c>
      <c r="AJ1032" s="146">
        <f t="shared" si="149"/>
        <v>5.9525324197758538E-3</v>
      </c>
      <c r="AK1032" s="146">
        <f t="shared" si="150"/>
        <v>1.8658133003840378E-3</v>
      </c>
      <c r="AL1032" s="146">
        <f t="shared" si="155"/>
        <v>5.9525324197758538E-3</v>
      </c>
      <c r="AM1032" s="146" t="str">
        <f t="shared" si="156"/>
        <v/>
      </c>
      <c r="AN1032" s="146" t="str">
        <f t="shared" si="151"/>
        <v/>
      </c>
      <c r="AO1032" s="146">
        <f t="shared" si="152"/>
        <v>0</v>
      </c>
      <c r="AP1032" s="146" t="str">
        <f t="shared" si="153"/>
        <v/>
      </c>
      <c r="AQ1032" s="146" t="str">
        <f t="shared" si="154"/>
        <v/>
      </c>
      <c r="AY1032" s="155"/>
      <c r="AZ1032" s="150"/>
      <c r="BA1032" s="155"/>
      <c r="BB1032" s="162"/>
      <c r="BC1032" s="162"/>
      <c r="BD1032" s="162"/>
      <c r="BE1032" s="162"/>
      <c r="BF1032" s="156"/>
      <c r="BG1032" s="156"/>
      <c r="BH1032" s="156"/>
      <c r="BJ1032" s="146">
        <v>252</v>
      </c>
      <c r="BK1032" s="146">
        <f t="shared" si="144"/>
        <v>1.6063999999999938</v>
      </c>
      <c r="BL1032" s="146">
        <f t="shared" si="145"/>
        <v>0.97839588596664206</v>
      </c>
      <c r="BM1032" s="146">
        <f t="shared" si="146"/>
        <v>2.5019210268395486E-4</v>
      </c>
      <c r="BN1032" s="146" t="str">
        <f t="shared" si="147"/>
        <v/>
      </c>
      <c r="BO1032" s="146" t="str">
        <f t="shared" si="143"/>
        <v/>
      </c>
    </row>
    <row r="1033" spans="3:67" ht="20.100000000000001" customHeight="1" x14ac:dyDescent="0.25">
      <c r="C1033" s="12"/>
      <c r="E1033" s="130"/>
      <c r="F1033" s="130"/>
      <c r="R1033" s="12"/>
      <c r="T1033" s="130"/>
      <c r="U1033" s="130"/>
      <c r="AE1033" s="146">
        <v>276</v>
      </c>
      <c r="AF1033" s="146">
        <f t="shared" si="148"/>
        <v>-2.8959999999999999</v>
      </c>
      <c r="AJ1033" s="146">
        <f t="shared" si="149"/>
        <v>6.0219356595970453E-3</v>
      </c>
      <c r="AK1033" s="146">
        <f t="shared" si="150"/>
        <v>1.8897620003007739E-3</v>
      </c>
      <c r="AL1033" s="146">
        <f t="shared" si="155"/>
        <v>6.0219356595970453E-3</v>
      </c>
      <c r="AM1033" s="146" t="str">
        <f t="shared" si="156"/>
        <v/>
      </c>
      <c r="AN1033" s="146" t="str">
        <f t="shared" si="151"/>
        <v/>
      </c>
      <c r="AO1033" s="146">
        <f t="shared" si="152"/>
        <v>0</v>
      </c>
      <c r="AP1033" s="146" t="str">
        <f t="shared" si="153"/>
        <v/>
      </c>
      <c r="AQ1033" s="146" t="str">
        <f t="shared" si="154"/>
        <v/>
      </c>
      <c r="AY1033" s="155"/>
      <c r="AZ1033" s="150"/>
      <c r="BA1033" s="155"/>
      <c r="BB1033" s="162"/>
      <c r="BC1033" s="162"/>
      <c r="BD1033" s="162"/>
      <c r="BE1033" s="162"/>
      <c r="BF1033" s="156"/>
      <c r="BG1033" s="156"/>
      <c r="BH1033" s="156"/>
      <c r="BJ1033" s="146">
        <v>253</v>
      </c>
      <c r="BK1033" s="146">
        <f t="shared" si="144"/>
        <v>1.6127999999999938</v>
      </c>
      <c r="BL1033" s="146">
        <f t="shared" si="145"/>
        <v>0.97814569386395811</v>
      </c>
      <c r="BM1033" s="146">
        <f t="shared" si="146"/>
        <v>2.5187921635483335E-4</v>
      </c>
      <c r="BN1033" s="146" t="str">
        <f t="shared" si="147"/>
        <v/>
      </c>
      <c r="BO1033" s="146" t="str">
        <f t="shared" si="143"/>
        <v/>
      </c>
    </row>
    <row r="1034" spans="3:67" ht="20.100000000000001" customHeight="1" x14ac:dyDescent="0.25">
      <c r="C1034" s="12"/>
      <c r="E1034" s="130"/>
      <c r="F1034" s="130"/>
      <c r="R1034" s="12"/>
      <c r="T1034" s="130"/>
      <c r="U1034" s="130"/>
      <c r="AE1034" s="146">
        <v>277</v>
      </c>
      <c r="AF1034" s="146">
        <f t="shared" si="148"/>
        <v>-2.8919999999999999</v>
      </c>
      <c r="AJ1034" s="146">
        <f t="shared" si="149"/>
        <v>6.0920506292661764E-3</v>
      </c>
      <c r="AK1034" s="146">
        <f t="shared" si="150"/>
        <v>1.9139897346323652E-3</v>
      </c>
      <c r="AL1034" s="146">
        <f t="shared" si="155"/>
        <v>6.0920506292661764E-3</v>
      </c>
      <c r="AM1034" s="146" t="str">
        <f t="shared" si="156"/>
        <v/>
      </c>
      <c r="AN1034" s="146" t="str">
        <f t="shared" si="151"/>
        <v/>
      </c>
      <c r="AO1034" s="146">
        <f t="shared" si="152"/>
        <v>0</v>
      </c>
      <c r="AP1034" s="146" t="str">
        <f t="shared" si="153"/>
        <v/>
      </c>
      <c r="AQ1034" s="146" t="str">
        <f t="shared" si="154"/>
        <v/>
      </c>
      <c r="AY1034" s="155"/>
      <c r="AZ1034" s="150"/>
      <c r="BA1034" s="155"/>
      <c r="BB1034" s="162"/>
      <c r="BC1034" s="162"/>
      <c r="BD1034" s="162"/>
      <c r="BE1034" s="162"/>
      <c r="BF1034" s="156"/>
      <c r="BG1034" s="156"/>
      <c r="BH1034" s="156"/>
      <c r="BJ1034" s="146">
        <v>254</v>
      </c>
      <c r="BK1034" s="146">
        <f t="shared" si="144"/>
        <v>1.6191999999999938</v>
      </c>
      <c r="BL1034" s="146">
        <f t="shared" si="145"/>
        <v>0.97789381464760328</v>
      </c>
      <c r="BM1034" s="146">
        <f t="shared" si="146"/>
        <v>2.5356776359952704E-4</v>
      </c>
      <c r="BN1034" s="146" t="str">
        <f t="shared" si="147"/>
        <v/>
      </c>
      <c r="BO1034" s="146" t="str">
        <f t="shared" si="143"/>
        <v/>
      </c>
    </row>
    <row r="1035" spans="3:67" ht="20.100000000000001" customHeight="1" x14ac:dyDescent="0.25">
      <c r="C1035" s="12"/>
      <c r="E1035" s="130"/>
      <c r="F1035" s="130"/>
      <c r="R1035" s="12"/>
      <c r="T1035" s="130"/>
      <c r="U1035" s="130"/>
      <c r="AE1035" s="146">
        <v>278</v>
      </c>
      <c r="AF1035" s="146">
        <f t="shared" si="148"/>
        <v>-2.8879999999999999</v>
      </c>
      <c r="AJ1035" s="146">
        <f t="shared" si="149"/>
        <v>6.1628833589169102E-3</v>
      </c>
      <c r="AK1035" s="146">
        <f t="shared" si="150"/>
        <v>1.9384993623466355E-3</v>
      </c>
      <c r="AL1035" s="146">
        <f t="shared" si="155"/>
        <v>6.1628833589169102E-3</v>
      </c>
      <c r="AM1035" s="146" t="str">
        <f t="shared" si="156"/>
        <v/>
      </c>
      <c r="AN1035" s="146" t="str">
        <f t="shared" si="151"/>
        <v/>
      </c>
      <c r="AO1035" s="146">
        <f t="shared" si="152"/>
        <v>0</v>
      </c>
      <c r="AP1035" s="146" t="str">
        <f t="shared" si="153"/>
        <v/>
      </c>
      <c r="AQ1035" s="146" t="str">
        <f t="shared" si="154"/>
        <v/>
      </c>
      <c r="AY1035" s="155"/>
      <c r="AZ1035" s="150"/>
      <c r="BA1035" s="155"/>
      <c r="BB1035" s="162"/>
      <c r="BC1035" s="162"/>
      <c r="BD1035" s="162"/>
      <c r="BE1035" s="162"/>
      <c r="BF1035" s="156"/>
      <c r="BG1035" s="156"/>
      <c r="BH1035" s="156"/>
      <c r="BJ1035" s="146">
        <v>255</v>
      </c>
      <c r="BK1035" s="146">
        <f t="shared" si="144"/>
        <v>1.6255999999999937</v>
      </c>
      <c r="BL1035" s="146">
        <f t="shared" si="145"/>
        <v>0.97764024688400375</v>
      </c>
      <c r="BM1035" s="146">
        <f t="shared" si="146"/>
        <v>2.5525769997636338E-4</v>
      </c>
      <c r="BN1035" s="146" t="str">
        <f t="shared" si="147"/>
        <v/>
      </c>
      <c r="BO1035" s="146" t="str">
        <f t="shared" si="143"/>
        <v/>
      </c>
    </row>
    <row r="1036" spans="3:67" ht="20.100000000000001" customHeight="1" x14ac:dyDescent="0.25">
      <c r="C1036" s="12"/>
      <c r="E1036" s="130"/>
      <c r="F1036" s="130"/>
      <c r="R1036" s="12"/>
      <c r="T1036" s="130"/>
      <c r="U1036" s="130"/>
      <c r="AE1036" s="146">
        <v>279</v>
      </c>
      <c r="AF1036" s="146">
        <f t="shared" si="148"/>
        <v>-2.8839999999999999</v>
      </c>
      <c r="AJ1036" s="146">
        <f t="shared" si="149"/>
        <v>6.2344399141920411E-3</v>
      </c>
      <c r="AK1036" s="146">
        <f t="shared" si="150"/>
        <v>1.9632937666029561E-3</v>
      </c>
      <c r="AL1036" s="146">
        <f t="shared" si="155"/>
        <v>6.2344399141920411E-3</v>
      </c>
      <c r="AM1036" s="146" t="str">
        <f t="shared" si="156"/>
        <v/>
      </c>
      <c r="AN1036" s="146" t="str">
        <f t="shared" si="151"/>
        <v/>
      </c>
      <c r="AO1036" s="146">
        <f t="shared" si="152"/>
        <v>0</v>
      </c>
      <c r="AP1036" s="146" t="str">
        <f t="shared" si="153"/>
        <v/>
      </c>
      <c r="AQ1036" s="146" t="str">
        <f t="shared" si="154"/>
        <v/>
      </c>
      <c r="AY1036" s="155"/>
      <c r="AZ1036" s="150"/>
      <c r="BA1036" s="155"/>
      <c r="BB1036" s="162"/>
      <c r="BC1036" s="162"/>
      <c r="BD1036" s="162"/>
      <c r="BE1036" s="162"/>
      <c r="BF1036" s="156"/>
      <c r="BG1036" s="156"/>
      <c r="BH1036" s="156"/>
      <c r="BJ1036" s="146">
        <v>256</v>
      </c>
      <c r="BK1036" s="146">
        <f t="shared" si="144"/>
        <v>1.6319999999999937</v>
      </c>
      <c r="BL1036" s="146">
        <f t="shared" si="145"/>
        <v>0.97738498918402739</v>
      </c>
      <c r="BM1036" s="146">
        <f t="shared" si="146"/>
        <v>2.5694898122119447E-4</v>
      </c>
      <c r="BN1036" s="146" t="str">
        <f t="shared" si="147"/>
        <v/>
      </c>
      <c r="BO1036" s="146" t="str">
        <f t="shared" si="143"/>
        <v/>
      </c>
    </row>
    <row r="1037" spans="3:67" ht="20.100000000000001" customHeight="1" x14ac:dyDescent="0.25">
      <c r="C1037" s="12"/>
      <c r="E1037" s="130"/>
      <c r="F1037" s="130"/>
      <c r="R1037" s="12"/>
      <c r="T1037" s="130"/>
      <c r="U1037" s="130"/>
      <c r="AE1037" s="146">
        <v>280</v>
      </c>
      <c r="AF1037" s="146">
        <f t="shared" si="148"/>
        <v>-2.88</v>
      </c>
      <c r="AJ1037" s="146">
        <f t="shared" si="149"/>
        <v>6.3067263962659275E-3</v>
      </c>
      <c r="AK1037" s="146">
        <f t="shared" si="150"/>
        <v>1.9883758548943252E-3</v>
      </c>
      <c r="AL1037" s="146">
        <f t="shared" si="155"/>
        <v>6.3067263962659275E-3</v>
      </c>
      <c r="AM1037" s="146" t="str">
        <f t="shared" si="156"/>
        <v/>
      </c>
      <c r="AN1037" s="146" t="str">
        <f t="shared" si="151"/>
        <v/>
      </c>
      <c r="AO1037" s="146">
        <f t="shared" si="152"/>
        <v>0</v>
      </c>
      <c r="AP1037" s="146" t="str">
        <f t="shared" si="153"/>
        <v/>
      </c>
      <c r="AQ1037" s="146" t="str">
        <f t="shared" si="154"/>
        <v/>
      </c>
      <c r="AY1037" s="155"/>
      <c r="AZ1037" s="150"/>
      <c r="BA1037" s="155"/>
      <c r="BB1037" s="162"/>
      <c r="BC1037" s="162"/>
      <c r="BD1037" s="162"/>
      <c r="BE1037" s="162"/>
      <c r="BF1037" s="156"/>
      <c r="BG1037" s="156"/>
      <c r="BH1037" s="156"/>
      <c r="BJ1037" s="146">
        <v>257</v>
      </c>
      <c r="BK1037" s="146">
        <f t="shared" si="144"/>
        <v>1.6383999999999936</v>
      </c>
      <c r="BL1037" s="146">
        <f t="shared" si="145"/>
        <v>0.97712804020280619</v>
      </c>
      <c r="BM1037" s="146">
        <f t="shared" si="146"/>
        <v>2.58641563247064E-4</v>
      </c>
      <c r="BN1037" s="146" t="str">
        <f t="shared" si="147"/>
        <v/>
      </c>
      <c r="BO1037" s="146" t="str">
        <f t="shared" ref="BO1037:BO1100" si="157">IF($BL1037&lt;(1-$BH$793),$BM1037,"")</f>
        <v/>
      </c>
    </row>
    <row r="1038" spans="3:67" ht="20.100000000000001" customHeight="1" x14ac:dyDescent="0.25">
      <c r="C1038" s="12"/>
      <c r="E1038" s="130"/>
      <c r="F1038" s="130"/>
      <c r="R1038" s="12"/>
      <c r="T1038" s="130"/>
      <c r="U1038" s="130"/>
      <c r="AE1038" s="146">
        <v>281</v>
      </c>
      <c r="AF1038" s="146">
        <f t="shared" si="148"/>
        <v>-2.8759999999999999</v>
      </c>
      <c r="AJ1038" s="146">
        <f t="shared" si="149"/>
        <v>6.3797489418642855E-3</v>
      </c>
      <c r="AK1038" s="146">
        <f t="shared" si="150"/>
        <v>2.0137485591895342E-3</v>
      </c>
      <c r="AL1038" s="146">
        <f t="shared" si="155"/>
        <v>6.3797489418642855E-3</v>
      </c>
      <c r="AM1038" s="146" t="str">
        <f t="shared" si="156"/>
        <v/>
      </c>
      <c r="AN1038" s="146" t="str">
        <f t="shared" si="151"/>
        <v/>
      </c>
      <c r="AO1038" s="146">
        <f t="shared" si="152"/>
        <v>0</v>
      </c>
      <c r="AP1038" s="146" t="str">
        <f t="shared" si="153"/>
        <v/>
      </c>
      <c r="AQ1038" s="146" t="str">
        <f t="shared" si="154"/>
        <v/>
      </c>
      <c r="AY1038" s="155"/>
      <c r="AZ1038" s="150"/>
      <c r="BA1038" s="155"/>
      <c r="BB1038" s="162"/>
      <c r="BC1038" s="162"/>
      <c r="BD1038" s="162"/>
      <c r="BE1038" s="162"/>
      <c r="BF1038" s="156"/>
      <c r="BG1038" s="156"/>
      <c r="BH1038" s="156"/>
      <c r="BJ1038" s="146">
        <v>258</v>
      </c>
      <c r="BK1038" s="146">
        <f t="shared" ref="BK1038:BK1101" si="158">BK1037+$BN$778</f>
        <v>1.6447999999999936</v>
      </c>
      <c r="BL1038" s="146">
        <f t="shared" ref="BL1038:BL1101" si="159">_xlfn.CHISQ.DIST.RT(BK1038,7)</f>
        <v>0.97686939863955913</v>
      </c>
      <c r="BM1038" s="146">
        <f t="shared" ref="BM1038:BM1101" si="160">BL1038-BL1039</f>
        <v>2.6033540214487338E-4</v>
      </c>
      <c r="BN1038" s="146" t="str">
        <f t="shared" ref="BN1038:BN1101" si="161">IF(BL1038&lt;(1-$BH$785),BM1038,"")</f>
        <v/>
      </c>
      <c r="BO1038" s="146" t="str">
        <f t="shared" si="157"/>
        <v/>
      </c>
    </row>
    <row r="1039" spans="3:67" ht="20.100000000000001" customHeight="1" x14ac:dyDescent="0.25">
      <c r="C1039" s="12"/>
      <c r="E1039" s="130"/>
      <c r="F1039" s="130"/>
      <c r="R1039" s="12"/>
      <c r="T1039" s="130"/>
      <c r="U1039" s="130"/>
      <c r="AE1039" s="146">
        <v>282</v>
      </c>
      <c r="AF1039" s="146">
        <f t="shared" si="148"/>
        <v>-2.8719999999999999</v>
      </c>
      <c r="AJ1039" s="146">
        <f t="shared" si="149"/>
        <v>6.4535137232814037E-3</v>
      </c>
      <c r="AK1039" s="146">
        <f t="shared" si="150"/>
        <v>2.0394148360754136E-3</v>
      </c>
      <c r="AL1039" s="146">
        <f t="shared" si="155"/>
        <v>6.4535137232814037E-3</v>
      </c>
      <c r="AM1039" s="146" t="str">
        <f t="shared" si="156"/>
        <v/>
      </c>
      <c r="AN1039" s="146" t="str">
        <f t="shared" si="151"/>
        <v/>
      </c>
      <c r="AO1039" s="146">
        <f t="shared" si="152"/>
        <v>0</v>
      </c>
      <c r="AP1039" s="146" t="str">
        <f t="shared" si="153"/>
        <v/>
      </c>
      <c r="AQ1039" s="146" t="str">
        <f t="shared" si="154"/>
        <v/>
      </c>
      <c r="AY1039" s="155"/>
      <c r="AZ1039" s="150"/>
      <c r="BA1039" s="155"/>
      <c r="BB1039" s="162"/>
      <c r="BC1039" s="162"/>
      <c r="BD1039" s="162"/>
      <c r="BE1039" s="162"/>
      <c r="BF1039" s="156"/>
      <c r="BG1039" s="156"/>
      <c r="BH1039" s="156"/>
      <c r="BJ1039" s="146">
        <v>259</v>
      </c>
      <c r="BK1039" s="146">
        <f t="shared" si="158"/>
        <v>1.6511999999999936</v>
      </c>
      <c r="BL1039" s="146">
        <f t="shared" si="159"/>
        <v>0.97660906323741425</v>
      </c>
      <c r="BM1039" s="146">
        <f t="shared" si="160"/>
        <v>2.6203045418404791E-4</v>
      </c>
      <c r="BN1039" s="146" t="str">
        <f t="shared" si="161"/>
        <v/>
      </c>
      <c r="BO1039" s="146" t="str">
        <f t="shared" si="157"/>
        <v/>
      </c>
    </row>
    <row r="1040" spans="3:67" ht="20.100000000000001" customHeight="1" x14ac:dyDescent="0.25">
      <c r="C1040" s="12"/>
      <c r="E1040" s="130"/>
      <c r="F1040" s="130"/>
      <c r="R1040" s="12"/>
      <c r="T1040" s="130"/>
      <c r="U1040" s="130"/>
      <c r="AE1040" s="146">
        <v>283</v>
      </c>
      <c r="AF1040" s="146">
        <f t="shared" si="148"/>
        <v>-2.8679999999999999</v>
      </c>
      <c r="AJ1040" s="146">
        <f t="shared" si="149"/>
        <v>6.5280269483946468E-3</v>
      </c>
      <c r="AK1040" s="146">
        <f t="shared" si="150"/>
        <v>2.0653776668991329E-3</v>
      </c>
      <c r="AL1040" s="146">
        <f t="shared" si="155"/>
        <v>6.5280269483946468E-3</v>
      </c>
      <c r="AM1040" s="146" t="str">
        <f t="shared" si="156"/>
        <v/>
      </c>
      <c r="AN1040" s="146" t="str">
        <f t="shared" si="151"/>
        <v/>
      </c>
      <c r="AO1040" s="146">
        <f t="shared" si="152"/>
        <v>0</v>
      </c>
      <c r="AP1040" s="146" t="str">
        <f t="shared" si="153"/>
        <v/>
      </c>
      <c r="AQ1040" s="146" t="str">
        <f t="shared" si="154"/>
        <v/>
      </c>
      <c r="AY1040" s="155"/>
      <c r="AZ1040" s="150"/>
      <c r="BA1040" s="155"/>
      <c r="BB1040" s="162"/>
      <c r="BC1040" s="162"/>
      <c r="BD1040" s="162"/>
      <c r="BE1040" s="162"/>
      <c r="BF1040" s="156"/>
      <c r="BG1040" s="156"/>
      <c r="BH1040" s="156"/>
      <c r="BJ1040" s="146">
        <v>260</v>
      </c>
      <c r="BK1040" s="146">
        <f t="shared" si="158"/>
        <v>1.6575999999999935</v>
      </c>
      <c r="BL1040" s="146">
        <f t="shared" si="159"/>
        <v>0.97634703278323021</v>
      </c>
      <c r="BM1040" s="146">
        <f t="shared" si="160"/>
        <v>2.6372667581331388E-4</v>
      </c>
      <c r="BN1040" s="146" t="str">
        <f t="shared" si="161"/>
        <v/>
      </c>
      <c r="BO1040" s="146" t="str">
        <f t="shared" si="157"/>
        <v/>
      </c>
    </row>
    <row r="1041" spans="3:67" ht="20.100000000000001" customHeight="1" x14ac:dyDescent="0.25">
      <c r="C1041" s="12"/>
      <c r="E1041" s="130"/>
      <c r="F1041" s="130"/>
      <c r="R1041" s="12"/>
      <c r="T1041" s="130"/>
      <c r="U1041" s="130"/>
      <c r="AE1041" s="146">
        <v>284</v>
      </c>
      <c r="AF1041" s="146">
        <f t="shared" si="148"/>
        <v>-2.8639999999999999</v>
      </c>
      <c r="AJ1041" s="146">
        <f t="shared" si="149"/>
        <v>6.603294860676282E-3</v>
      </c>
      <c r="AK1041" s="146">
        <f t="shared" si="150"/>
        <v>2.0916400579105488E-3</v>
      </c>
      <c r="AL1041" s="146">
        <f t="shared" si="155"/>
        <v>6.603294860676282E-3</v>
      </c>
      <c r="AM1041" s="146" t="str">
        <f t="shared" si="156"/>
        <v/>
      </c>
      <c r="AN1041" s="146" t="str">
        <f t="shared" si="151"/>
        <v/>
      </c>
      <c r="AO1041" s="146">
        <f t="shared" si="152"/>
        <v>0</v>
      </c>
      <c r="AP1041" s="146" t="str">
        <f t="shared" si="153"/>
        <v/>
      </c>
      <c r="AQ1041" s="146" t="str">
        <f t="shared" si="154"/>
        <v/>
      </c>
      <c r="AY1041" s="155"/>
      <c r="AZ1041" s="150"/>
      <c r="BA1041" s="155"/>
      <c r="BB1041" s="162"/>
      <c r="BC1041" s="162"/>
      <c r="BD1041" s="162"/>
      <c r="BE1041" s="162"/>
      <c r="BF1041" s="156"/>
      <c r="BG1041" s="156"/>
      <c r="BH1041" s="156"/>
      <c r="BJ1041" s="146">
        <v>261</v>
      </c>
      <c r="BK1041" s="146">
        <f t="shared" si="158"/>
        <v>1.6639999999999935</v>
      </c>
      <c r="BL1041" s="146">
        <f t="shared" si="159"/>
        <v>0.97608330610741689</v>
      </c>
      <c r="BM1041" s="146">
        <f t="shared" si="160"/>
        <v>2.6542402366136475E-4</v>
      </c>
      <c r="BN1041" s="146" t="str">
        <f t="shared" si="161"/>
        <v/>
      </c>
      <c r="BO1041" s="146" t="str">
        <f t="shared" si="157"/>
        <v/>
      </c>
    </row>
    <row r="1042" spans="3:67" ht="20.100000000000001" customHeight="1" x14ac:dyDescent="0.25">
      <c r="C1042" s="12"/>
      <c r="E1042" s="130"/>
      <c r="F1042" s="130"/>
      <c r="R1042" s="12"/>
      <c r="T1042" s="130"/>
      <c r="U1042" s="130"/>
      <c r="AE1042" s="146">
        <v>285</v>
      </c>
      <c r="AF1042" s="146">
        <f t="shared" si="148"/>
        <v>-2.86</v>
      </c>
      <c r="AJ1042" s="146">
        <f t="shared" si="149"/>
        <v>6.6793237392026202E-3</v>
      </c>
      <c r="AK1042" s="146">
        <f t="shared" si="150"/>
        <v>2.1182050404046204E-3</v>
      </c>
      <c r="AL1042" s="146">
        <f t="shared" si="155"/>
        <v>6.6793237392026202E-3</v>
      </c>
      <c r="AM1042" s="146" t="str">
        <f t="shared" si="156"/>
        <v/>
      </c>
      <c r="AN1042" s="146" t="str">
        <f t="shared" si="151"/>
        <v/>
      </c>
      <c r="AO1042" s="146">
        <f t="shared" si="152"/>
        <v>0</v>
      </c>
      <c r="AP1042" s="146" t="str">
        <f t="shared" si="153"/>
        <v/>
      </c>
      <c r="AQ1042" s="146" t="str">
        <f t="shared" si="154"/>
        <v/>
      </c>
      <c r="AY1042" s="155"/>
      <c r="AZ1042" s="150"/>
      <c r="BA1042" s="155"/>
      <c r="BB1042" s="162"/>
      <c r="BC1042" s="162"/>
      <c r="BD1042" s="162"/>
      <c r="BE1042" s="162"/>
      <c r="BF1042" s="156"/>
      <c r="BG1042" s="156"/>
      <c r="BH1042" s="156"/>
      <c r="BJ1042" s="146">
        <v>262</v>
      </c>
      <c r="BK1042" s="146">
        <f t="shared" si="158"/>
        <v>1.6703999999999934</v>
      </c>
      <c r="BL1042" s="146">
        <f t="shared" si="159"/>
        <v>0.97581788208375553</v>
      </c>
      <c r="BM1042" s="146">
        <f t="shared" si="160"/>
        <v>2.6712245453652805E-4</v>
      </c>
      <c r="BN1042" s="146" t="str">
        <f t="shared" si="161"/>
        <v/>
      </c>
      <c r="BO1042" s="146" t="str">
        <f t="shared" si="157"/>
        <v/>
      </c>
    </row>
    <row r="1043" spans="3:67" ht="20.100000000000001" customHeight="1" x14ac:dyDescent="0.25">
      <c r="C1043" s="12"/>
      <c r="E1043" s="130"/>
      <c r="F1043" s="130"/>
      <c r="R1043" s="12"/>
      <c r="T1043" s="130"/>
      <c r="U1043" s="130"/>
      <c r="AE1043" s="146">
        <v>286</v>
      </c>
      <c r="AF1043" s="146">
        <f t="shared" si="148"/>
        <v>-2.8559999999999999</v>
      </c>
      <c r="AJ1043" s="146">
        <f t="shared" si="149"/>
        <v>6.7561198986603012E-3</v>
      </c>
      <c r="AK1043" s="146">
        <f t="shared" si="150"/>
        <v>2.1450756708638256E-3</v>
      </c>
      <c r="AL1043" s="146">
        <f t="shared" si="155"/>
        <v>6.7561198986603012E-3</v>
      </c>
      <c r="AM1043" s="146" t="str">
        <f t="shared" si="156"/>
        <v/>
      </c>
      <c r="AN1043" s="146" t="str">
        <f t="shared" si="151"/>
        <v/>
      </c>
      <c r="AO1043" s="146">
        <f t="shared" si="152"/>
        <v>0</v>
      </c>
      <c r="AP1043" s="146" t="str">
        <f t="shared" si="153"/>
        <v/>
      </c>
      <c r="AQ1043" s="146" t="str">
        <f t="shared" si="154"/>
        <v/>
      </c>
      <c r="AY1043" s="155"/>
      <c r="AZ1043" s="150"/>
      <c r="BA1043" s="155"/>
      <c r="BB1043" s="162"/>
      <c r="BC1043" s="162"/>
      <c r="BD1043" s="162"/>
      <c r="BE1043" s="162"/>
      <c r="BF1043" s="156"/>
      <c r="BG1043" s="156"/>
      <c r="BH1043" s="156"/>
      <c r="BJ1043" s="146">
        <v>263</v>
      </c>
      <c r="BK1043" s="146">
        <f t="shared" si="158"/>
        <v>1.6767999999999934</v>
      </c>
      <c r="BL1043" s="146">
        <f t="shared" si="159"/>
        <v>0.975550759629219</v>
      </c>
      <c r="BM1043" s="146">
        <f t="shared" si="160"/>
        <v>2.6882192542854177E-4</v>
      </c>
      <c r="BN1043" s="146" t="str">
        <f t="shared" si="161"/>
        <v/>
      </c>
      <c r="BO1043" s="146" t="str">
        <f t="shared" si="157"/>
        <v/>
      </c>
    </row>
    <row r="1044" spans="3:67" ht="20.100000000000001" customHeight="1" x14ac:dyDescent="0.25">
      <c r="C1044" s="12"/>
      <c r="E1044" s="130"/>
      <c r="F1044" s="130"/>
      <c r="R1044" s="12"/>
      <c r="T1044" s="130"/>
      <c r="U1044" s="130"/>
      <c r="AE1044" s="146">
        <v>287</v>
      </c>
      <c r="AF1044" s="146">
        <f t="shared" si="148"/>
        <v>-2.8519999999999999</v>
      </c>
      <c r="AJ1044" s="146">
        <f t="shared" si="149"/>
        <v>6.8336896893498806E-3</v>
      </c>
      <c r="AK1044" s="146">
        <f t="shared" si="150"/>
        <v>2.1722550311006278E-3</v>
      </c>
      <c r="AL1044" s="146">
        <f t="shared" si="155"/>
        <v>6.8336896893498806E-3</v>
      </c>
      <c r="AM1044" s="146" t="str">
        <f t="shared" si="156"/>
        <v/>
      </c>
      <c r="AN1044" s="146" t="str">
        <f t="shared" si="151"/>
        <v/>
      </c>
      <c r="AO1044" s="146">
        <f t="shared" si="152"/>
        <v>0</v>
      </c>
      <c r="AP1044" s="146" t="str">
        <f t="shared" si="153"/>
        <v/>
      </c>
      <c r="AQ1044" s="146" t="str">
        <f t="shared" si="154"/>
        <v/>
      </c>
      <c r="AY1044" s="155"/>
      <c r="AZ1044" s="150"/>
      <c r="BA1044" s="155"/>
      <c r="BB1044" s="162"/>
      <c r="BC1044" s="162"/>
      <c r="BD1044" s="162"/>
      <c r="BE1044" s="162"/>
      <c r="BF1044" s="156"/>
      <c r="BG1044" s="156"/>
      <c r="BH1044" s="156"/>
      <c r="BJ1044" s="146">
        <v>264</v>
      </c>
      <c r="BK1044" s="146">
        <f t="shared" si="158"/>
        <v>1.6831999999999934</v>
      </c>
      <c r="BL1044" s="146">
        <f t="shared" si="159"/>
        <v>0.97528193770379046</v>
      </c>
      <c r="BM1044" s="146">
        <f t="shared" si="160"/>
        <v>2.7052239350777718E-4</v>
      </c>
      <c r="BN1044" s="146" t="str">
        <f t="shared" si="161"/>
        <v/>
      </c>
      <c r="BO1044" s="146" t="str">
        <f t="shared" si="157"/>
        <v/>
      </c>
    </row>
    <row r="1045" spans="3:67" ht="20.100000000000001" customHeight="1" x14ac:dyDescent="0.25">
      <c r="C1045" s="12"/>
      <c r="E1045" s="130"/>
      <c r="F1045" s="130"/>
      <c r="R1045" s="12"/>
      <c r="T1045" s="130"/>
      <c r="U1045" s="130"/>
      <c r="AE1045" s="146">
        <v>288</v>
      </c>
      <c r="AF1045" s="146">
        <f t="shared" si="148"/>
        <v>-2.8479999999999999</v>
      </c>
      <c r="AJ1045" s="146">
        <f t="shared" si="149"/>
        <v>6.9120394971865584E-3</v>
      </c>
      <c r="AK1045" s="146">
        <f t="shared" si="150"/>
        <v>2.1997462283999082E-3</v>
      </c>
      <c r="AL1045" s="146">
        <f t="shared" si="155"/>
        <v>6.9120394971865584E-3</v>
      </c>
      <c r="AM1045" s="146" t="str">
        <f t="shared" si="156"/>
        <v/>
      </c>
      <c r="AN1045" s="146" t="str">
        <f t="shared" si="151"/>
        <v/>
      </c>
      <c r="AO1045" s="146">
        <f t="shared" si="152"/>
        <v>0</v>
      </c>
      <c r="AP1045" s="146" t="str">
        <f t="shared" si="153"/>
        <v/>
      </c>
      <c r="AQ1045" s="146" t="str">
        <f t="shared" si="154"/>
        <v/>
      </c>
      <c r="AY1045" s="155"/>
      <c r="AZ1045" s="150"/>
      <c r="BA1045" s="155"/>
      <c r="BB1045" s="162"/>
      <c r="BC1045" s="162"/>
      <c r="BD1045" s="162"/>
      <c r="BE1045" s="162"/>
      <c r="BF1045" s="156"/>
      <c r="BG1045" s="156"/>
      <c r="BH1045" s="156"/>
      <c r="BJ1045" s="146">
        <v>265</v>
      </c>
      <c r="BK1045" s="146">
        <f t="shared" si="158"/>
        <v>1.6895999999999933</v>
      </c>
      <c r="BL1045" s="146">
        <f t="shared" si="159"/>
        <v>0.97501141531028268</v>
      </c>
      <c r="BM1045" s="146">
        <f t="shared" si="160"/>
        <v>2.7222381612668212E-4</v>
      </c>
      <c r="BN1045" s="146" t="str">
        <f t="shared" si="161"/>
        <v/>
      </c>
      <c r="BO1045" s="146" t="str">
        <f t="shared" si="157"/>
        <v/>
      </c>
    </row>
    <row r="1046" spans="3:67" ht="20.100000000000001" customHeight="1" x14ac:dyDescent="0.25">
      <c r="C1046" s="12"/>
      <c r="E1046" s="130"/>
      <c r="F1046" s="130"/>
      <c r="R1046" s="12"/>
      <c r="T1046" s="130"/>
      <c r="U1046" s="130"/>
      <c r="AE1046" s="146">
        <v>289</v>
      </c>
      <c r="AF1046" s="146">
        <f t="shared" si="148"/>
        <v>-2.8440000000000003</v>
      </c>
      <c r="AJ1046" s="146">
        <f t="shared" si="149"/>
        <v>6.9911757436980134E-3</v>
      </c>
      <c r="AK1046" s="146">
        <f t="shared" si="150"/>
        <v>2.2275523956614353E-3</v>
      </c>
      <c r="AL1046" s="146">
        <f t="shared" si="155"/>
        <v>6.9911757436980134E-3</v>
      </c>
      <c r="AM1046" s="146" t="str">
        <f t="shared" si="156"/>
        <v/>
      </c>
      <c r="AN1046" s="146" t="str">
        <f t="shared" si="151"/>
        <v/>
      </c>
      <c r="AO1046" s="146">
        <f t="shared" si="152"/>
        <v>0</v>
      </c>
      <c r="AP1046" s="146" t="str">
        <f t="shared" si="153"/>
        <v/>
      </c>
      <c r="AQ1046" s="146" t="str">
        <f t="shared" si="154"/>
        <v/>
      </c>
      <c r="AY1046" s="155"/>
      <c r="AZ1046" s="150"/>
      <c r="BA1046" s="155"/>
      <c r="BB1046" s="162"/>
      <c r="BC1046" s="162"/>
      <c r="BD1046" s="162"/>
      <c r="BE1046" s="162"/>
      <c r="BF1046" s="156"/>
      <c r="BG1046" s="156"/>
      <c r="BH1046" s="156"/>
      <c r="BJ1046" s="146">
        <v>266</v>
      </c>
      <c r="BK1046" s="146">
        <f t="shared" si="158"/>
        <v>1.6959999999999933</v>
      </c>
      <c r="BL1046" s="146">
        <f t="shared" si="159"/>
        <v>0.974739191494156</v>
      </c>
      <c r="BM1046" s="146">
        <f t="shared" si="160"/>
        <v>2.7392615081966998E-4</v>
      </c>
      <c r="BN1046" s="146" t="str">
        <f t="shared" si="161"/>
        <v/>
      </c>
      <c r="BO1046" s="146" t="str">
        <f t="shared" si="157"/>
        <v/>
      </c>
    </row>
    <row r="1047" spans="3:67" ht="20.100000000000001" customHeight="1" x14ac:dyDescent="0.25">
      <c r="C1047" s="12"/>
      <c r="E1047" s="130"/>
      <c r="F1047" s="130"/>
      <c r="R1047" s="12"/>
      <c r="T1047" s="130"/>
      <c r="U1047" s="130"/>
      <c r="AE1047" s="146">
        <v>290</v>
      </c>
      <c r="AF1047" s="146">
        <f t="shared" si="148"/>
        <v>-2.84</v>
      </c>
      <c r="AJ1047" s="146">
        <f t="shared" si="149"/>
        <v>7.0711048860194487E-3</v>
      </c>
      <c r="AK1047" s="146">
        <f t="shared" si="150"/>
        <v>2.2556766915423207E-3</v>
      </c>
      <c r="AL1047" s="146">
        <f t="shared" si="155"/>
        <v>7.0711048860194487E-3</v>
      </c>
      <c r="AM1047" s="146" t="str">
        <f t="shared" si="156"/>
        <v/>
      </c>
      <c r="AN1047" s="146" t="str">
        <f t="shared" si="151"/>
        <v/>
      </c>
      <c r="AO1047" s="146">
        <f t="shared" si="152"/>
        <v>0</v>
      </c>
      <c r="AP1047" s="146" t="str">
        <f t="shared" si="153"/>
        <v/>
      </c>
      <c r="AQ1047" s="146" t="str">
        <f t="shared" si="154"/>
        <v/>
      </c>
      <c r="AY1047" s="155"/>
      <c r="AZ1047" s="150"/>
      <c r="BA1047" s="155"/>
      <c r="BB1047" s="162"/>
      <c r="BC1047" s="162"/>
      <c r="BD1047" s="162"/>
      <c r="BE1047" s="162"/>
      <c r="BF1047" s="156"/>
      <c r="BG1047" s="156"/>
      <c r="BH1047" s="156"/>
      <c r="BJ1047" s="146">
        <v>267</v>
      </c>
      <c r="BK1047" s="146">
        <f t="shared" si="158"/>
        <v>1.7023999999999933</v>
      </c>
      <c r="BL1047" s="146">
        <f t="shared" si="159"/>
        <v>0.97446526534333633</v>
      </c>
      <c r="BM1047" s="146">
        <f t="shared" si="160"/>
        <v>2.7562935530400789E-4</v>
      </c>
      <c r="BN1047" s="146" t="str">
        <f t="shared" si="161"/>
        <v/>
      </c>
      <c r="BO1047" s="146" t="str">
        <f t="shared" si="157"/>
        <v/>
      </c>
    </row>
    <row r="1048" spans="3:67" ht="20.100000000000001" customHeight="1" x14ac:dyDescent="0.25">
      <c r="C1048" s="12"/>
      <c r="E1048" s="130"/>
      <c r="F1048" s="130"/>
      <c r="R1048" s="12"/>
      <c r="T1048" s="130"/>
      <c r="U1048" s="130"/>
      <c r="AE1048" s="146">
        <v>291</v>
      </c>
      <c r="AF1048" s="146">
        <f t="shared" si="148"/>
        <v>-2.8360000000000003</v>
      </c>
      <c r="AJ1048" s="146">
        <f t="shared" si="149"/>
        <v>7.1518334168855441E-3</v>
      </c>
      <c r="AK1048" s="146">
        <f t="shared" si="150"/>
        <v>2.2841223005993999E-3</v>
      </c>
      <c r="AL1048" s="146">
        <f t="shared" si="155"/>
        <v>7.1518334168855441E-3</v>
      </c>
      <c r="AM1048" s="146" t="str">
        <f t="shared" si="156"/>
        <v/>
      </c>
      <c r="AN1048" s="146" t="str">
        <f t="shared" si="151"/>
        <v/>
      </c>
      <c r="AO1048" s="146">
        <f t="shared" si="152"/>
        <v>0</v>
      </c>
      <c r="AP1048" s="146" t="str">
        <f t="shared" si="153"/>
        <v/>
      </c>
      <c r="AQ1048" s="146" t="str">
        <f t="shared" si="154"/>
        <v/>
      </c>
      <c r="AY1048" s="155"/>
      <c r="AZ1048" s="150"/>
      <c r="BA1048" s="155"/>
      <c r="BB1048" s="162"/>
      <c r="BC1048" s="162"/>
      <c r="BD1048" s="162"/>
      <c r="BE1048" s="162"/>
      <c r="BF1048" s="156"/>
      <c r="BG1048" s="156"/>
      <c r="BH1048" s="156"/>
      <c r="BJ1048" s="146">
        <v>268</v>
      </c>
      <c r="BK1048" s="146">
        <f t="shared" si="158"/>
        <v>1.7087999999999932</v>
      </c>
      <c r="BL1048" s="146">
        <f t="shared" si="159"/>
        <v>0.97418963598803232</v>
      </c>
      <c r="BM1048" s="146">
        <f t="shared" si="160"/>
        <v>2.7733338747959468E-4</v>
      </c>
      <c r="BN1048" s="146" t="str">
        <f t="shared" si="161"/>
        <v/>
      </c>
      <c r="BO1048" s="146" t="str">
        <f t="shared" si="157"/>
        <v/>
      </c>
    </row>
    <row r="1049" spans="3:67" ht="20.100000000000001" customHeight="1" x14ac:dyDescent="0.25">
      <c r="C1049" s="12"/>
      <c r="E1049" s="130"/>
      <c r="F1049" s="130"/>
      <c r="R1049" s="12"/>
      <c r="T1049" s="130"/>
      <c r="U1049" s="130"/>
      <c r="AE1049" s="146">
        <v>292</v>
      </c>
      <c r="AF1049" s="146">
        <f t="shared" si="148"/>
        <v>-2.8319999999999999</v>
      </c>
      <c r="AJ1049" s="146">
        <f t="shared" si="149"/>
        <v>7.2333678646196876E-3</v>
      </c>
      <c r="AK1049" s="146">
        <f t="shared" si="150"/>
        <v>2.3128924334316482E-3</v>
      </c>
      <c r="AL1049" s="146">
        <f t="shared" si="155"/>
        <v>7.2333678646196876E-3</v>
      </c>
      <c r="AM1049" s="146" t="str">
        <f t="shared" si="156"/>
        <v/>
      </c>
      <c r="AN1049" s="146" t="str">
        <f t="shared" si="151"/>
        <v/>
      </c>
      <c r="AO1049" s="146">
        <f t="shared" si="152"/>
        <v>0</v>
      </c>
      <c r="AP1049" s="146" t="str">
        <f t="shared" si="153"/>
        <v/>
      </c>
      <c r="AQ1049" s="146" t="str">
        <f t="shared" si="154"/>
        <v/>
      </c>
      <c r="AY1049" s="155"/>
      <c r="AZ1049" s="150"/>
      <c r="BA1049" s="155"/>
      <c r="BB1049" s="162"/>
      <c r="BC1049" s="162"/>
      <c r="BD1049" s="162"/>
      <c r="BE1049" s="162"/>
      <c r="BF1049" s="156"/>
      <c r="BG1049" s="156"/>
      <c r="BH1049" s="156"/>
      <c r="BJ1049" s="146">
        <v>269</v>
      </c>
      <c r="BK1049" s="146">
        <f t="shared" si="158"/>
        <v>1.7151999999999932</v>
      </c>
      <c r="BL1049" s="146">
        <f t="shared" si="159"/>
        <v>0.97391230260055273</v>
      </c>
      <c r="BM1049" s="146">
        <f t="shared" si="160"/>
        <v>2.7903820542984903E-4</v>
      </c>
      <c r="BN1049" s="146" t="str">
        <f t="shared" si="161"/>
        <v/>
      </c>
      <c r="BO1049" s="146" t="str">
        <f t="shared" si="157"/>
        <v/>
      </c>
    </row>
    <row r="1050" spans="3:67" ht="20.100000000000001" customHeight="1" x14ac:dyDescent="0.25">
      <c r="C1050" s="12"/>
      <c r="E1050" s="130"/>
      <c r="F1050" s="130"/>
      <c r="R1050" s="12"/>
      <c r="T1050" s="130"/>
      <c r="U1050" s="130"/>
      <c r="AE1050" s="146">
        <v>293</v>
      </c>
      <c r="AF1050" s="146">
        <f t="shared" si="148"/>
        <v>-2.8280000000000003</v>
      </c>
      <c r="AJ1050" s="146">
        <f t="shared" si="149"/>
        <v>7.3157147931199405E-3</v>
      </c>
      <c r="AK1050" s="146">
        <f t="shared" si="150"/>
        <v>2.3419903268224666E-3</v>
      </c>
      <c r="AL1050" s="146">
        <f t="shared" si="155"/>
        <v>7.3157147931199405E-3</v>
      </c>
      <c r="AM1050" s="146" t="str">
        <f t="shared" si="156"/>
        <v/>
      </c>
      <c r="AN1050" s="146" t="str">
        <f t="shared" si="151"/>
        <v/>
      </c>
      <c r="AO1050" s="146">
        <f t="shared" si="152"/>
        <v>0</v>
      </c>
      <c r="AP1050" s="146" t="str">
        <f t="shared" si="153"/>
        <v/>
      </c>
      <c r="AQ1050" s="146" t="str">
        <f t="shared" si="154"/>
        <v/>
      </c>
      <c r="AY1050" s="155"/>
      <c r="AZ1050" s="150"/>
      <c r="BA1050" s="155"/>
      <c r="BB1050" s="162"/>
      <c r="BC1050" s="162"/>
      <c r="BD1050" s="162"/>
      <c r="BE1050" s="162"/>
      <c r="BF1050" s="156"/>
      <c r="BG1050" s="156"/>
      <c r="BH1050" s="156"/>
      <c r="BJ1050" s="146">
        <v>270</v>
      </c>
      <c r="BK1050" s="146">
        <f t="shared" si="158"/>
        <v>1.7215999999999931</v>
      </c>
      <c r="BL1050" s="146">
        <f t="shared" si="159"/>
        <v>0.97363326439512288</v>
      </c>
      <c r="BM1050" s="146">
        <f t="shared" si="160"/>
        <v>2.8074376742237561E-4</v>
      </c>
      <c r="BN1050" s="146" t="str">
        <f t="shared" si="161"/>
        <v/>
      </c>
      <c r="BO1050" s="146" t="str">
        <f t="shared" si="157"/>
        <v/>
      </c>
    </row>
    <row r="1051" spans="3:67" ht="20.100000000000001" customHeight="1" x14ac:dyDescent="0.25">
      <c r="C1051" s="12"/>
      <c r="E1051" s="130"/>
      <c r="F1051" s="130"/>
      <c r="R1051" s="12"/>
      <c r="T1051" s="130"/>
      <c r="U1051" s="130"/>
      <c r="AE1051" s="146">
        <v>294</v>
      </c>
      <c r="AF1051" s="146">
        <f t="shared" si="148"/>
        <v>-2.8239999999999998</v>
      </c>
      <c r="AJ1051" s="146">
        <f t="shared" si="149"/>
        <v>7.3988808018422966E-3</v>
      </c>
      <c r="AK1051" s="146">
        <f t="shared" si="150"/>
        <v>2.3714192438819936E-3</v>
      </c>
      <c r="AL1051" s="146">
        <f t="shared" si="155"/>
        <v>7.3988808018422966E-3</v>
      </c>
      <c r="AM1051" s="146" t="str">
        <f t="shared" si="156"/>
        <v/>
      </c>
      <c r="AN1051" s="146" t="str">
        <f t="shared" si="151"/>
        <v/>
      </c>
      <c r="AO1051" s="146">
        <f t="shared" si="152"/>
        <v>0</v>
      </c>
      <c r="AP1051" s="146" t="str">
        <f t="shared" si="153"/>
        <v/>
      </c>
      <c r="AQ1051" s="146" t="str">
        <f t="shared" si="154"/>
        <v/>
      </c>
      <c r="AY1051" s="155"/>
      <c r="AZ1051" s="150"/>
      <c r="BA1051" s="155"/>
      <c r="BB1051" s="162"/>
      <c r="BC1051" s="162"/>
      <c r="BD1051" s="162"/>
      <c r="BE1051" s="162"/>
      <c r="BF1051" s="156"/>
      <c r="BG1051" s="156"/>
      <c r="BH1051" s="156"/>
      <c r="BJ1051" s="146">
        <v>271</v>
      </c>
      <c r="BK1051" s="146">
        <f t="shared" si="158"/>
        <v>1.7279999999999931</v>
      </c>
      <c r="BL1051" s="146">
        <f t="shared" si="159"/>
        <v>0.9733525206277005</v>
      </c>
      <c r="BM1051" s="146">
        <f t="shared" si="160"/>
        <v>2.8245003190852103E-4</v>
      </c>
      <c r="BN1051" s="146" t="str">
        <f t="shared" si="161"/>
        <v/>
      </c>
      <c r="BO1051" s="146" t="str">
        <f t="shared" si="157"/>
        <v/>
      </c>
    </row>
    <row r="1052" spans="3:67" ht="20.100000000000001" customHeight="1" x14ac:dyDescent="0.25">
      <c r="C1052" s="12"/>
      <c r="E1052" s="130"/>
      <c r="F1052" s="130"/>
      <c r="R1052" s="12"/>
      <c r="T1052" s="130"/>
      <c r="U1052" s="130"/>
      <c r="AE1052" s="146">
        <v>295</v>
      </c>
      <c r="AF1052" s="146">
        <f t="shared" si="148"/>
        <v>-2.8200000000000003</v>
      </c>
      <c r="AJ1052" s="146">
        <f t="shared" si="149"/>
        <v>7.4828725257805526E-3</v>
      </c>
      <c r="AK1052" s="146">
        <f t="shared" si="150"/>
        <v>2.4011824741892464E-3</v>
      </c>
      <c r="AL1052" s="146">
        <f t="shared" si="155"/>
        <v>7.4828725257805526E-3</v>
      </c>
      <c r="AM1052" s="146" t="str">
        <f t="shared" si="156"/>
        <v/>
      </c>
      <c r="AN1052" s="146" t="str">
        <f t="shared" si="151"/>
        <v/>
      </c>
      <c r="AO1052" s="146">
        <f t="shared" si="152"/>
        <v>0</v>
      </c>
      <c r="AP1052" s="146" t="str">
        <f t="shared" si="153"/>
        <v/>
      </c>
      <c r="AQ1052" s="146" t="str">
        <f t="shared" si="154"/>
        <v/>
      </c>
      <c r="AY1052" s="155"/>
      <c r="AZ1052" s="150"/>
      <c r="BA1052" s="155"/>
      <c r="BB1052" s="162"/>
      <c r="BC1052" s="162"/>
      <c r="BD1052" s="162"/>
      <c r="BE1052" s="162"/>
      <c r="BF1052" s="156"/>
      <c r="BG1052" s="156"/>
      <c r="BH1052" s="156"/>
      <c r="BJ1052" s="146">
        <v>272</v>
      </c>
      <c r="BK1052" s="146">
        <f t="shared" si="158"/>
        <v>1.7343999999999931</v>
      </c>
      <c r="BL1052" s="146">
        <f t="shared" si="159"/>
        <v>0.97307007059579198</v>
      </c>
      <c r="BM1052" s="146">
        <f t="shared" si="160"/>
        <v>2.84156957524484E-4</v>
      </c>
      <c r="BN1052" s="146" t="str">
        <f t="shared" si="161"/>
        <v/>
      </c>
      <c r="BO1052" s="146" t="str">
        <f t="shared" si="157"/>
        <v/>
      </c>
    </row>
    <row r="1053" spans="3:67" ht="20.100000000000001" customHeight="1" x14ac:dyDescent="0.25">
      <c r="C1053" s="12"/>
      <c r="E1053" s="130"/>
      <c r="F1053" s="130"/>
      <c r="R1053" s="12"/>
      <c r="T1053" s="130"/>
      <c r="U1053" s="130"/>
      <c r="AE1053" s="146">
        <v>296</v>
      </c>
      <c r="AF1053" s="146">
        <f t="shared" si="148"/>
        <v>-2.8159999999999998</v>
      </c>
      <c r="AJ1053" s="146">
        <f t="shared" si="149"/>
        <v>7.5676966354434258E-3</v>
      </c>
      <c r="AK1053" s="146">
        <f t="shared" si="150"/>
        <v>2.4312833339342915E-3</v>
      </c>
      <c r="AL1053" s="146">
        <f t="shared" si="155"/>
        <v>7.5676966354434258E-3</v>
      </c>
      <c r="AM1053" s="146" t="str">
        <f t="shared" si="156"/>
        <v/>
      </c>
      <c r="AN1053" s="146" t="str">
        <f t="shared" si="151"/>
        <v/>
      </c>
      <c r="AO1053" s="146">
        <f t="shared" si="152"/>
        <v>0</v>
      </c>
      <c r="AP1053" s="146" t="str">
        <f t="shared" si="153"/>
        <v/>
      </c>
      <c r="AQ1053" s="146" t="str">
        <f t="shared" si="154"/>
        <v/>
      </c>
      <c r="AY1053" s="155"/>
      <c r="AZ1053" s="150"/>
      <c r="BA1053" s="155"/>
      <c r="BB1053" s="162"/>
      <c r="BC1053" s="162"/>
      <c r="BD1053" s="162"/>
      <c r="BE1053" s="162"/>
      <c r="BF1053" s="156"/>
      <c r="BG1053" s="156"/>
      <c r="BH1053" s="156"/>
      <c r="BJ1053" s="146">
        <v>273</v>
      </c>
      <c r="BK1053" s="146">
        <f t="shared" si="158"/>
        <v>1.740799999999993</v>
      </c>
      <c r="BL1053" s="146">
        <f t="shared" si="159"/>
        <v>0.9727859136382675</v>
      </c>
      <c r="BM1053" s="146">
        <f t="shared" si="160"/>
        <v>2.8586450309098232E-4</v>
      </c>
      <c r="BN1053" s="146" t="str">
        <f t="shared" si="161"/>
        <v/>
      </c>
      <c r="BO1053" s="146" t="str">
        <f t="shared" si="157"/>
        <v/>
      </c>
    </row>
    <row r="1054" spans="3:67" ht="20.100000000000001" customHeight="1" x14ac:dyDescent="0.25">
      <c r="C1054" s="12"/>
      <c r="E1054" s="130"/>
      <c r="F1054" s="130"/>
      <c r="R1054" s="12"/>
      <c r="T1054" s="130"/>
      <c r="U1054" s="130"/>
      <c r="AE1054" s="146">
        <v>297</v>
      </c>
      <c r="AF1054" s="146">
        <f t="shared" si="148"/>
        <v>-2.8120000000000003</v>
      </c>
      <c r="AJ1054" s="146">
        <f t="shared" si="149"/>
        <v>7.6533598368282241E-3</v>
      </c>
      <c r="AK1054" s="146">
        <f t="shared" si="150"/>
        <v>2.4617251660601809E-3</v>
      </c>
      <c r="AL1054" s="146">
        <f t="shared" si="155"/>
        <v>7.6533598368282241E-3</v>
      </c>
      <c r="AM1054" s="146" t="str">
        <f t="shared" si="156"/>
        <v/>
      </c>
      <c r="AN1054" s="146" t="str">
        <f t="shared" si="151"/>
        <v/>
      </c>
      <c r="AO1054" s="146">
        <f t="shared" si="152"/>
        <v>0</v>
      </c>
      <c r="AP1054" s="146" t="str">
        <f t="shared" si="153"/>
        <v/>
      </c>
      <c r="AQ1054" s="146" t="str">
        <f t="shared" si="154"/>
        <v/>
      </c>
      <c r="AY1054" s="155"/>
      <c r="AZ1054" s="150"/>
      <c r="BA1054" s="155"/>
      <c r="BB1054" s="162"/>
      <c r="BC1054" s="162"/>
      <c r="BD1054" s="162"/>
      <c r="BE1054" s="162"/>
      <c r="BF1054" s="156"/>
      <c r="BG1054" s="156"/>
      <c r="BH1054" s="156"/>
      <c r="BJ1054" s="146">
        <v>274</v>
      </c>
      <c r="BK1054" s="146">
        <f t="shared" si="158"/>
        <v>1.747199999999993</v>
      </c>
      <c r="BL1054" s="146">
        <f t="shared" si="159"/>
        <v>0.97250004913517651</v>
      </c>
      <c r="BM1054" s="146">
        <f t="shared" si="160"/>
        <v>2.8757262761458513E-4</v>
      </c>
      <c r="BN1054" s="146" t="str">
        <f t="shared" si="161"/>
        <v/>
      </c>
      <c r="BO1054" s="146" t="str">
        <f t="shared" si="157"/>
        <v/>
      </c>
    </row>
    <row r="1055" spans="3:67" ht="20.100000000000001" customHeight="1" x14ac:dyDescent="0.25">
      <c r="C1055" s="12"/>
      <c r="E1055" s="130"/>
      <c r="F1055" s="130"/>
      <c r="R1055" s="12"/>
      <c r="T1055" s="130"/>
      <c r="U1055" s="130"/>
      <c r="AE1055" s="146">
        <v>298</v>
      </c>
      <c r="AF1055" s="146">
        <f t="shared" si="148"/>
        <v>-2.8079999999999998</v>
      </c>
      <c r="AJ1055" s="146">
        <f t="shared" si="149"/>
        <v>7.739868871391698E-3</v>
      </c>
      <c r="AK1055" s="146">
        <f t="shared" si="150"/>
        <v>2.4925113404049141E-3</v>
      </c>
      <c r="AL1055" s="146">
        <f t="shared" si="155"/>
        <v>7.739868871391698E-3</v>
      </c>
      <c r="AM1055" s="146" t="str">
        <f t="shared" si="156"/>
        <v/>
      </c>
      <c r="AN1055" s="146" t="str">
        <f t="shared" si="151"/>
        <v/>
      </c>
      <c r="AO1055" s="146">
        <f t="shared" si="152"/>
        <v>0</v>
      </c>
      <c r="AP1055" s="146" t="str">
        <f t="shared" si="153"/>
        <v/>
      </c>
      <c r="AQ1055" s="146" t="str">
        <f t="shared" si="154"/>
        <v/>
      </c>
      <c r="AY1055" s="155"/>
      <c r="AZ1055" s="150"/>
      <c r="BA1055" s="155"/>
      <c r="BB1055" s="162"/>
      <c r="BC1055" s="162"/>
      <c r="BD1055" s="162"/>
      <c r="BE1055" s="162"/>
      <c r="BF1055" s="156"/>
      <c r="BG1055" s="156"/>
      <c r="BH1055" s="156"/>
      <c r="BJ1055" s="146">
        <v>275</v>
      </c>
      <c r="BK1055" s="146">
        <f t="shared" si="158"/>
        <v>1.7535999999999929</v>
      </c>
      <c r="BL1055" s="146">
        <f t="shared" si="159"/>
        <v>0.97221247650756193</v>
      </c>
      <c r="BM1055" s="146">
        <f t="shared" si="160"/>
        <v>2.8928129028649163E-4</v>
      </c>
      <c r="BN1055" s="146" t="str">
        <f t="shared" si="161"/>
        <v/>
      </c>
      <c r="BO1055" s="146" t="str">
        <f t="shared" si="157"/>
        <v/>
      </c>
    </row>
    <row r="1056" spans="3:67" ht="20.100000000000001" customHeight="1" x14ac:dyDescent="0.25">
      <c r="C1056" s="12"/>
      <c r="E1056" s="130"/>
      <c r="F1056" s="130"/>
      <c r="R1056" s="12"/>
      <c r="T1056" s="130"/>
      <c r="U1056" s="130"/>
      <c r="AE1056" s="146">
        <v>299</v>
      </c>
      <c r="AF1056" s="146">
        <f t="shared" si="148"/>
        <v>-2.8040000000000003</v>
      </c>
      <c r="AJ1056" s="146">
        <f t="shared" si="149"/>
        <v>7.8272305160173687E-3</v>
      </c>
      <c r="AK1056" s="146">
        <f t="shared" si="150"/>
        <v>2.5236452538431571E-3</v>
      </c>
      <c r="AL1056" s="146">
        <f t="shared" si="155"/>
        <v>7.8272305160173687E-3</v>
      </c>
      <c r="AM1056" s="146" t="str">
        <f t="shared" si="156"/>
        <v/>
      </c>
      <c r="AN1056" s="146" t="str">
        <f t="shared" si="151"/>
        <v/>
      </c>
      <c r="AO1056" s="146">
        <f t="shared" si="152"/>
        <v>0</v>
      </c>
      <c r="AP1056" s="146" t="str">
        <f t="shared" si="153"/>
        <v/>
      </c>
      <c r="AQ1056" s="146" t="str">
        <f t="shared" si="154"/>
        <v/>
      </c>
      <c r="AY1056" s="155"/>
      <c r="AZ1056" s="150"/>
      <c r="BA1056" s="155"/>
      <c r="BB1056" s="162"/>
      <c r="BC1056" s="162"/>
      <c r="BD1056" s="162"/>
      <c r="BE1056" s="162"/>
      <c r="BF1056" s="156"/>
      <c r="BG1056" s="156"/>
      <c r="BH1056" s="156"/>
      <c r="BJ1056" s="146">
        <v>276</v>
      </c>
      <c r="BK1056" s="146">
        <f t="shared" si="158"/>
        <v>1.7599999999999929</v>
      </c>
      <c r="BL1056" s="146">
        <f t="shared" si="159"/>
        <v>0.97192319521727544</v>
      </c>
      <c r="BM1056" s="146">
        <f t="shared" si="160"/>
        <v>2.9099045048475158E-4</v>
      </c>
      <c r="BN1056" s="146" t="str">
        <f t="shared" si="161"/>
        <v/>
      </c>
      <c r="BO1056" s="146" t="str">
        <f t="shared" si="157"/>
        <v/>
      </c>
    </row>
    <row r="1057" spans="3:67" ht="20.100000000000001" customHeight="1" x14ac:dyDescent="0.25">
      <c r="C1057" s="12"/>
      <c r="E1057" s="130"/>
      <c r="F1057" s="130"/>
      <c r="R1057" s="12"/>
      <c r="T1057" s="130"/>
      <c r="U1057" s="130"/>
      <c r="AE1057" s="146">
        <v>300</v>
      </c>
      <c r="AF1057" s="146">
        <f t="shared" si="148"/>
        <v>-2.8</v>
      </c>
      <c r="AJ1057" s="146">
        <f t="shared" si="149"/>
        <v>7.9154515829799686E-3</v>
      </c>
      <c r="AK1057" s="146">
        <f t="shared" si="150"/>
        <v>2.5551303304279312E-3</v>
      </c>
      <c r="AL1057" s="146">
        <f t="shared" si="155"/>
        <v>7.9154515829799686E-3</v>
      </c>
      <c r="AM1057" s="146" t="str">
        <f t="shared" si="156"/>
        <v/>
      </c>
      <c r="AN1057" s="146" t="str">
        <f t="shared" si="151"/>
        <v/>
      </c>
      <c r="AO1057" s="146">
        <f t="shared" si="152"/>
        <v>0</v>
      </c>
      <c r="AP1057" s="146" t="str">
        <f t="shared" si="153"/>
        <v/>
      </c>
      <c r="AQ1057" s="146" t="str">
        <f t="shared" si="154"/>
        <v/>
      </c>
      <c r="AY1057" s="155"/>
      <c r="AZ1057" s="150"/>
      <c r="BA1057" s="155"/>
      <c r="BB1057" s="162"/>
      <c r="BC1057" s="162"/>
      <c r="BD1057" s="162"/>
      <c r="BE1057" s="162"/>
      <c r="BF1057" s="156"/>
      <c r="BG1057" s="156"/>
      <c r="BH1057" s="156"/>
      <c r="BJ1057" s="146">
        <v>277</v>
      </c>
      <c r="BK1057" s="146">
        <f t="shared" si="158"/>
        <v>1.7663999999999929</v>
      </c>
      <c r="BL1057" s="146">
        <f t="shared" si="159"/>
        <v>0.97163220476679069</v>
      </c>
      <c r="BM1057" s="146">
        <f t="shared" si="160"/>
        <v>2.9270006777259994E-4</v>
      </c>
      <c r="BN1057" s="146" t="str">
        <f t="shared" si="161"/>
        <v/>
      </c>
      <c r="BO1057" s="146" t="str">
        <f t="shared" si="157"/>
        <v/>
      </c>
    </row>
    <row r="1058" spans="3:67" ht="20.100000000000001" customHeight="1" x14ac:dyDescent="0.25">
      <c r="C1058" s="12"/>
      <c r="E1058" s="130"/>
      <c r="F1058" s="130"/>
      <c r="R1058" s="12"/>
      <c r="T1058" s="130"/>
      <c r="U1058" s="130"/>
      <c r="AE1058" s="146">
        <v>301</v>
      </c>
      <c r="AF1058" s="146">
        <f t="shared" si="148"/>
        <v>-2.7960000000000003</v>
      </c>
      <c r="AJ1058" s="146">
        <f t="shared" si="149"/>
        <v>8.0045389199063163E-3</v>
      </c>
      <c r="AK1058" s="146">
        <f t="shared" si="150"/>
        <v>2.5869700215320475E-3</v>
      </c>
      <c r="AL1058" s="146">
        <f t="shared" si="155"/>
        <v>8.0045389199063163E-3</v>
      </c>
      <c r="AM1058" s="146" t="str">
        <f t="shared" si="156"/>
        <v/>
      </c>
      <c r="AN1058" s="146" t="str">
        <f t="shared" si="151"/>
        <v/>
      </c>
      <c r="AO1058" s="146">
        <f t="shared" si="152"/>
        <v>0</v>
      </c>
      <c r="AP1058" s="146" t="str">
        <f t="shared" si="153"/>
        <v/>
      </c>
      <c r="AQ1058" s="146" t="str">
        <f t="shared" si="154"/>
        <v/>
      </c>
      <c r="AY1058" s="155"/>
      <c r="AZ1058" s="150"/>
      <c r="BA1058" s="155"/>
      <c r="BB1058" s="162"/>
      <c r="BC1058" s="162"/>
      <c r="BD1058" s="162"/>
      <c r="BE1058" s="162"/>
      <c r="BF1058" s="156"/>
      <c r="BG1058" s="156"/>
      <c r="BH1058" s="156"/>
      <c r="BJ1058" s="146">
        <v>278</v>
      </c>
      <c r="BK1058" s="146">
        <f t="shared" si="158"/>
        <v>1.7727999999999928</v>
      </c>
      <c r="BL1058" s="146">
        <f t="shared" si="159"/>
        <v>0.97133950469901809</v>
      </c>
      <c r="BM1058" s="146">
        <f t="shared" si="160"/>
        <v>2.9441010190045525E-4</v>
      </c>
      <c r="BN1058" s="146" t="str">
        <f t="shared" si="161"/>
        <v/>
      </c>
      <c r="BO1058" s="146" t="str">
        <f t="shared" si="157"/>
        <v/>
      </c>
    </row>
    <row r="1059" spans="3:67" ht="20.100000000000001" customHeight="1" x14ac:dyDescent="0.25">
      <c r="C1059" s="12"/>
      <c r="E1059" s="130"/>
      <c r="F1059" s="130"/>
      <c r="R1059" s="12"/>
      <c r="T1059" s="130"/>
      <c r="U1059" s="130"/>
      <c r="AE1059" s="146">
        <v>302</v>
      </c>
      <c r="AF1059" s="146">
        <f t="shared" si="148"/>
        <v>-2.7919999999999998</v>
      </c>
      <c r="AJ1059" s="146">
        <f t="shared" si="149"/>
        <v>8.094499409733228E-3</v>
      </c>
      <c r="AK1059" s="146">
        <f t="shared" si="150"/>
        <v>2.6191678059894813E-3</v>
      </c>
      <c r="AL1059" s="146">
        <f t="shared" si="155"/>
        <v>8.094499409733228E-3</v>
      </c>
      <c r="AM1059" s="146" t="str">
        <f t="shared" si="156"/>
        <v/>
      </c>
      <c r="AN1059" s="146" t="str">
        <f t="shared" si="151"/>
        <v/>
      </c>
      <c r="AO1059" s="146">
        <f t="shared" si="152"/>
        <v>0</v>
      </c>
      <c r="AP1059" s="146" t="str">
        <f t="shared" si="153"/>
        <v/>
      </c>
      <c r="AQ1059" s="146" t="str">
        <f t="shared" si="154"/>
        <v/>
      </c>
      <c r="AY1059" s="155"/>
      <c r="AZ1059" s="150"/>
      <c r="BA1059" s="155"/>
      <c r="BB1059" s="162"/>
      <c r="BC1059" s="162"/>
      <c r="BD1059" s="162"/>
      <c r="BE1059" s="162"/>
      <c r="BF1059" s="156"/>
      <c r="BG1059" s="156"/>
      <c r="BH1059" s="156"/>
      <c r="BJ1059" s="146">
        <v>279</v>
      </c>
      <c r="BK1059" s="146">
        <f t="shared" si="158"/>
        <v>1.7791999999999928</v>
      </c>
      <c r="BL1059" s="146">
        <f t="shared" si="159"/>
        <v>0.97104509459711763</v>
      </c>
      <c r="BM1059" s="146">
        <f t="shared" si="160"/>
        <v>2.9612051280469842E-4</v>
      </c>
      <c r="BN1059" s="146" t="str">
        <f t="shared" si="161"/>
        <v/>
      </c>
      <c r="BO1059" s="146" t="str">
        <f t="shared" si="157"/>
        <v/>
      </c>
    </row>
    <row r="1060" spans="3:67" ht="20.100000000000001" customHeight="1" x14ac:dyDescent="0.25">
      <c r="C1060" s="12"/>
      <c r="E1060" s="130"/>
      <c r="F1060" s="130"/>
      <c r="R1060" s="12"/>
      <c r="T1060" s="130"/>
      <c r="U1060" s="130"/>
      <c r="AE1060" s="146">
        <v>303</v>
      </c>
      <c r="AF1060" s="146">
        <f t="shared" si="148"/>
        <v>-2.7880000000000003</v>
      </c>
      <c r="AJ1060" s="146">
        <f t="shared" si="149"/>
        <v>8.1853399706617643E-3</v>
      </c>
      <c r="AK1060" s="146">
        <f t="shared" si="150"/>
        <v>2.6517271902364845E-3</v>
      </c>
      <c r="AL1060" s="146">
        <f t="shared" si="155"/>
        <v>8.1853399706617643E-3</v>
      </c>
      <c r="AM1060" s="146" t="str">
        <f t="shared" si="156"/>
        <v/>
      </c>
      <c r="AN1060" s="146" t="str">
        <f t="shared" si="151"/>
        <v/>
      </c>
      <c r="AO1060" s="146">
        <f t="shared" si="152"/>
        <v>0</v>
      </c>
      <c r="AP1060" s="146" t="str">
        <f t="shared" si="153"/>
        <v/>
      </c>
      <c r="AQ1060" s="146" t="str">
        <f t="shared" si="154"/>
        <v/>
      </c>
      <c r="AY1060" s="155"/>
      <c r="AZ1060" s="150"/>
      <c r="BA1060" s="155"/>
      <c r="BB1060" s="162"/>
      <c r="BC1060" s="162"/>
      <c r="BD1060" s="162"/>
      <c r="BE1060" s="162"/>
      <c r="BF1060" s="156"/>
      <c r="BG1060" s="156"/>
      <c r="BH1060" s="156"/>
      <c r="BJ1060" s="146">
        <v>280</v>
      </c>
      <c r="BK1060" s="146">
        <f t="shared" si="158"/>
        <v>1.7855999999999927</v>
      </c>
      <c r="BL1060" s="146">
        <f t="shared" si="159"/>
        <v>0.97074897408431293</v>
      </c>
      <c r="BM1060" s="146">
        <f t="shared" si="160"/>
        <v>2.97831260609005E-4</v>
      </c>
      <c r="BN1060" s="146" t="str">
        <f t="shared" si="161"/>
        <v/>
      </c>
      <c r="BO1060" s="146" t="str">
        <f t="shared" si="157"/>
        <v/>
      </c>
    </row>
    <row r="1061" spans="3:67" ht="20.100000000000001" customHeight="1" x14ac:dyDescent="0.25">
      <c r="C1061" s="12"/>
      <c r="E1061" s="130"/>
      <c r="F1061" s="130"/>
      <c r="R1061" s="12"/>
      <c r="T1061" s="130"/>
      <c r="U1061" s="130"/>
      <c r="AE1061" s="146">
        <v>304</v>
      </c>
      <c r="AF1061" s="146">
        <f t="shared" si="148"/>
        <v>-2.7839999999999998</v>
      </c>
      <c r="AJ1061" s="146">
        <f t="shared" si="149"/>
        <v>8.2770675561084951E-3</v>
      </c>
      <c r="AK1061" s="146">
        <f t="shared" si="150"/>
        <v>2.6846517084525724E-3</v>
      </c>
      <c r="AL1061" s="146">
        <f t="shared" si="155"/>
        <v>8.2770675561084951E-3</v>
      </c>
      <c r="AM1061" s="146" t="str">
        <f t="shared" si="156"/>
        <v/>
      </c>
      <c r="AN1061" s="146" t="str">
        <f t="shared" si="151"/>
        <v/>
      </c>
      <c r="AO1061" s="146">
        <f t="shared" si="152"/>
        <v>0</v>
      </c>
      <c r="AP1061" s="146" t="str">
        <f t="shared" si="153"/>
        <v/>
      </c>
      <c r="AQ1061" s="146" t="str">
        <f t="shared" si="154"/>
        <v/>
      </c>
      <c r="AY1061" s="155"/>
      <c r="AZ1061" s="150"/>
      <c r="BA1061" s="155"/>
      <c r="BB1061" s="162"/>
      <c r="BC1061" s="162"/>
      <c r="BD1061" s="162"/>
      <c r="BE1061" s="162"/>
      <c r="BF1061" s="156"/>
      <c r="BG1061" s="156"/>
      <c r="BH1061" s="156"/>
      <c r="BJ1061" s="146">
        <v>281</v>
      </c>
      <c r="BK1061" s="146">
        <f t="shared" si="158"/>
        <v>1.7919999999999927</v>
      </c>
      <c r="BL1061" s="146">
        <f t="shared" si="159"/>
        <v>0.97045114282370393</v>
      </c>
      <c r="BM1061" s="146">
        <f t="shared" si="160"/>
        <v>2.9954230562423412E-4</v>
      </c>
      <c r="BN1061" s="146" t="str">
        <f t="shared" si="161"/>
        <v/>
      </c>
      <c r="BO1061" s="146" t="str">
        <f t="shared" si="157"/>
        <v/>
      </c>
    </row>
    <row r="1062" spans="3:67" ht="20.100000000000001" customHeight="1" x14ac:dyDescent="0.25">
      <c r="C1062" s="12"/>
      <c r="E1062" s="130"/>
      <c r="F1062" s="130"/>
      <c r="R1062" s="12"/>
      <c r="T1062" s="130"/>
      <c r="U1062" s="130"/>
      <c r="AE1062" s="146">
        <v>305</v>
      </c>
      <c r="AF1062" s="146">
        <f t="shared" si="148"/>
        <v>-2.7800000000000002</v>
      </c>
      <c r="AJ1062" s="146">
        <f t="shared" si="149"/>
        <v>8.3696891546530226E-3</v>
      </c>
      <c r="AK1062" s="146">
        <f t="shared" si="150"/>
        <v>2.7179449227012539E-3</v>
      </c>
      <c r="AL1062" s="146">
        <f t="shared" si="155"/>
        <v>8.3696891546530226E-3</v>
      </c>
      <c r="AM1062" s="146" t="str">
        <f t="shared" si="156"/>
        <v/>
      </c>
      <c r="AN1062" s="146" t="str">
        <f t="shared" si="151"/>
        <v/>
      </c>
      <c r="AO1062" s="146">
        <f t="shared" si="152"/>
        <v>0</v>
      </c>
      <c r="AP1062" s="146" t="str">
        <f t="shared" si="153"/>
        <v/>
      </c>
      <c r="AQ1062" s="146" t="str">
        <f t="shared" si="154"/>
        <v/>
      </c>
      <c r="AY1062" s="155"/>
      <c r="AZ1062" s="150"/>
      <c r="BA1062" s="155"/>
      <c r="BB1062" s="162"/>
      <c r="BC1062" s="162"/>
      <c r="BD1062" s="162"/>
      <c r="BE1062" s="162"/>
      <c r="BF1062" s="156"/>
      <c r="BG1062" s="156"/>
      <c r="BH1062" s="156"/>
      <c r="BJ1062" s="146">
        <v>282</v>
      </c>
      <c r="BK1062" s="146">
        <f t="shared" si="158"/>
        <v>1.7983999999999927</v>
      </c>
      <c r="BL1062" s="146">
        <f t="shared" si="159"/>
        <v>0.97015160051807969</v>
      </c>
      <c r="BM1062" s="146">
        <f t="shared" si="160"/>
        <v>3.0125360834820647E-4</v>
      </c>
      <c r="BN1062" s="146" t="str">
        <f t="shared" si="161"/>
        <v/>
      </c>
      <c r="BO1062" s="146" t="str">
        <f t="shared" si="157"/>
        <v/>
      </c>
    </row>
    <row r="1063" spans="3:67" ht="20.100000000000001" customHeight="1" x14ac:dyDescent="0.25">
      <c r="C1063" s="12"/>
      <c r="E1063" s="130"/>
      <c r="F1063" s="130"/>
      <c r="R1063" s="12"/>
      <c r="T1063" s="130"/>
      <c r="U1063" s="130"/>
      <c r="AE1063" s="146">
        <v>306</v>
      </c>
      <c r="AF1063" s="146">
        <f t="shared" si="148"/>
        <v>-2.7759999999999998</v>
      </c>
      <c r="AJ1063" s="146">
        <f t="shared" si="149"/>
        <v>8.4632117899824232E-3</v>
      </c>
      <c r="AK1063" s="146">
        <f t="shared" si="150"/>
        <v>2.7516104230706205E-3</v>
      </c>
      <c r="AL1063" s="146">
        <f t="shared" si="155"/>
        <v>8.4632117899824232E-3</v>
      </c>
      <c r="AM1063" s="146" t="str">
        <f t="shared" si="156"/>
        <v/>
      </c>
      <c r="AN1063" s="146" t="str">
        <f t="shared" si="151"/>
        <v/>
      </c>
      <c r="AO1063" s="146">
        <f t="shared" si="152"/>
        <v>0</v>
      </c>
      <c r="AP1063" s="146" t="str">
        <f t="shared" si="153"/>
        <v/>
      </c>
      <c r="AQ1063" s="146" t="str">
        <f t="shared" si="154"/>
        <v/>
      </c>
      <c r="AY1063" s="155"/>
      <c r="AZ1063" s="150"/>
      <c r="BA1063" s="155"/>
      <c r="BB1063" s="162"/>
      <c r="BC1063" s="162"/>
      <c r="BD1063" s="162"/>
      <c r="BE1063" s="162"/>
      <c r="BF1063" s="156"/>
      <c r="BG1063" s="156"/>
      <c r="BH1063" s="156"/>
      <c r="BJ1063" s="146">
        <v>283</v>
      </c>
      <c r="BK1063" s="146">
        <f t="shared" si="158"/>
        <v>1.8047999999999926</v>
      </c>
      <c r="BL1063" s="146">
        <f t="shared" si="159"/>
        <v>0.96985034690973149</v>
      </c>
      <c r="BM1063" s="146">
        <f t="shared" si="160"/>
        <v>3.0296512946648146E-4</v>
      </c>
      <c r="BN1063" s="146" t="str">
        <f t="shared" si="161"/>
        <v/>
      </c>
      <c r="BO1063" s="146" t="str">
        <f t="shared" si="157"/>
        <v/>
      </c>
    </row>
    <row r="1064" spans="3:67" ht="20.100000000000001" customHeight="1" x14ac:dyDescent="0.25">
      <c r="C1064" s="12"/>
      <c r="E1064" s="130"/>
      <c r="F1064" s="130"/>
      <c r="R1064" s="12"/>
      <c r="T1064" s="130"/>
      <c r="U1064" s="130"/>
      <c r="AE1064" s="146">
        <v>307</v>
      </c>
      <c r="AF1064" s="146">
        <f t="shared" si="148"/>
        <v>-2.7720000000000002</v>
      </c>
      <c r="AJ1064" s="146">
        <f t="shared" si="149"/>
        <v>8.5576425208319339E-3</v>
      </c>
      <c r="AK1064" s="146">
        <f t="shared" si="150"/>
        <v>2.785651827813586E-3</v>
      </c>
      <c r="AL1064" s="146">
        <f t="shared" si="155"/>
        <v>8.5576425208319339E-3</v>
      </c>
      <c r="AM1064" s="146" t="str">
        <f t="shared" si="156"/>
        <v/>
      </c>
      <c r="AN1064" s="146" t="str">
        <f t="shared" si="151"/>
        <v/>
      </c>
      <c r="AO1064" s="146">
        <f t="shared" si="152"/>
        <v>0</v>
      </c>
      <c r="AP1064" s="146" t="str">
        <f t="shared" si="153"/>
        <v/>
      </c>
      <c r="AQ1064" s="146" t="str">
        <f t="shared" si="154"/>
        <v/>
      </c>
      <c r="AY1064" s="155"/>
      <c r="AZ1064" s="150"/>
      <c r="BA1064" s="155"/>
      <c r="BB1064" s="162"/>
      <c r="BC1064" s="162"/>
      <c r="BD1064" s="162"/>
      <c r="BE1064" s="162"/>
      <c r="BF1064" s="156"/>
      <c r="BG1064" s="156"/>
      <c r="BH1064" s="156"/>
      <c r="BJ1064" s="146">
        <v>284</v>
      </c>
      <c r="BK1064" s="146">
        <f t="shared" si="158"/>
        <v>1.8111999999999926</v>
      </c>
      <c r="BL1064" s="146">
        <f t="shared" si="159"/>
        <v>0.96954738178026501</v>
      </c>
      <c r="BM1064" s="146">
        <f t="shared" si="160"/>
        <v>3.0467682985235722E-4</v>
      </c>
      <c r="BN1064" s="146" t="str">
        <f t="shared" si="161"/>
        <v/>
      </c>
      <c r="BO1064" s="146" t="str">
        <f t="shared" si="157"/>
        <v/>
      </c>
    </row>
    <row r="1065" spans="3:67" ht="20.100000000000001" customHeight="1" x14ac:dyDescent="0.25">
      <c r="C1065" s="12"/>
      <c r="E1065" s="130"/>
      <c r="F1065" s="130"/>
      <c r="R1065" s="12"/>
      <c r="T1065" s="130"/>
      <c r="U1065" s="130"/>
      <c r="AE1065" s="146">
        <v>308</v>
      </c>
      <c r="AF1065" s="146">
        <f t="shared" si="148"/>
        <v>-2.7679999999999998</v>
      </c>
      <c r="AJ1065" s="146">
        <f t="shared" si="149"/>
        <v>8.6529884409224447E-3</v>
      </c>
      <c r="AK1065" s="146">
        <f t="shared" si="150"/>
        <v>2.8200727834880434E-3</v>
      </c>
      <c r="AL1065" s="146">
        <f t="shared" si="155"/>
        <v>8.6529884409224447E-3</v>
      </c>
      <c r="AM1065" s="146" t="str">
        <f t="shared" si="156"/>
        <v/>
      </c>
      <c r="AN1065" s="146" t="str">
        <f t="shared" si="151"/>
        <v/>
      </c>
      <c r="AO1065" s="146">
        <f t="shared" si="152"/>
        <v>0</v>
      </c>
      <c r="AP1065" s="146" t="str">
        <f t="shared" si="153"/>
        <v/>
      </c>
      <c r="AQ1065" s="146" t="str">
        <f t="shared" si="154"/>
        <v/>
      </c>
      <c r="AY1065" s="155"/>
      <c r="AZ1065" s="150"/>
      <c r="BA1065" s="155"/>
      <c r="BB1065" s="162"/>
      <c r="BC1065" s="162"/>
      <c r="BD1065" s="162"/>
      <c r="BE1065" s="162"/>
      <c r="BF1065" s="156"/>
      <c r="BG1065" s="156"/>
      <c r="BH1065" s="156"/>
      <c r="BJ1065" s="146">
        <v>285</v>
      </c>
      <c r="BK1065" s="146">
        <f t="shared" si="158"/>
        <v>1.8175999999999926</v>
      </c>
      <c r="BL1065" s="146">
        <f t="shared" si="159"/>
        <v>0.96924270495041265</v>
      </c>
      <c r="BM1065" s="146">
        <f t="shared" si="160"/>
        <v>3.063886705669816E-4</v>
      </c>
      <c r="BN1065" s="146" t="str">
        <f t="shared" si="161"/>
        <v/>
      </c>
      <c r="BO1065" s="146" t="str">
        <f t="shared" si="157"/>
        <v/>
      </c>
    </row>
    <row r="1066" spans="3:67" ht="20.100000000000001" customHeight="1" x14ac:dyDescent="0.25">
      <c r="C1066" s="12"/>
      <c r="E1066" s="130"/>
      <c r="F1066" s="130"/>
      <c r="R1066" s="12"/>
      <c r="T1066" s="130"/>
      <c r="U1066" s="130"/>
      <c r="AE1066" s="146">
        <v>309</v>
      </c>
      <c r="AF1066" s="146">
        <f t="shared" si="148"/>
        <v>-2.7640000000000002</v>
      </c>
      <c r="AJ1066" s="146">
        <f t="shared" si="149"/>
        <v>8.7492566788941965E-3</v>
      </c>
      <c r="AK1066" s="146">
        <f t="shared" si="150"/>
        <v>2.8548769650965917E-3</v>
      </c>
      <c r="AL1066" s="146">
        <f t="shared" si="155"/>
        <v>8.7492566788941965E-3</v>
      </c>
      <c r="AM1066" s="146" t="str">
        <f t="shared" si="156"/>
        <v/>
      </c>
      <c r="AN1066" s="146" t="str">
        <f t="shared" si="151"/>
        <v/>
      </c>
      <c r="AO1066" s="146">
        <f t="shared" si="152"/>
        <v>0</v>
      </c>
      <c r="AP1066" s="146" t="str">
        <f t="shared" si="153"/>
        <v/>
      </c>
      <c r="AQ1066" s="146" t="str">
        <f t="shared" si="154"/>
        <v/>
      </c>
      <c r="AY1066" s="155"/>
      <c r="AZ1066" s="150"/>
      <c r="BA1066" s="155"/>
      <c r="BB1066" s="162"/>
      <c r="BC1066" s="162"/>
      <c r="BD1066" s="162"/>
      <c r="BE1066" s="162"/>
      <c r="BF1066" s="156"/>
      <c r="BG1066" s="156"/>
      <c r="BH1066" s="156"/>
      <c r="BJ1066" s="146">
        <v>286</v>
      </c>
      <c r="BK1066" s="146">
        <f t="shared" si="158"/>
        <v>1.8239999999999925</v>
      </c>
      <c r="BL1066" s="146">
        <f t="shared" si="159"/>
        <v>0.96893631627984567</v>
      </c>
      <c r="BM1066" s="146">
        <f t="shared" si="160"/>
        <v>3.0810061285968526E-4</v>
      </c>
      <c r="BN1066" s="146" t="str">
        <f t="shared" si="161"/>
        <v/>
      </c>
      <c r="BO1066" s="146" t="str">
        <f t="shared" si="157"/>
        <v/>
      </c>
    </row>
    <row r="1067" spans="3:67" ht="20.100000000000001" customHeight="1" x14ac:dyDescent="0.25">
      <c r="C1067" s="12"/>
      <c r="E1067" s="130"/>
      <c r="F1067" s="130"/>
      <c r="R1067" s="12"/>
      <c r="T1067" s="130"/>
      <c r="U1067" s="130"/>
      <c r="AE1067" s="146">
        <v>310</v>
      </c>
      <c r="AF1067" s="146">
        <f t="shared" si="148"/>
        <v>-2.76</v>
      </c>
      <c r="AJ1067" s="146">
        <f t="shared" si="149"/>
        <v>8.8464543982372315E-3</v>
      </c>
      <c r="AK1067" s="146">
        <f t="shared" si="150"/>
        <v>2.890068076226146E-3</v>
      </c>
      <c r="AL1067" s="146">
        <f t="shared" si="155"/>
        <v>8.8464543982372315E-3</v>
      </c>
      <c r="AM1067" s="146" t="str">
        <f t="shared" si="156"/>
        <v/>
      </c>
      <c r="AN1067" s="146" t="str">
        <f t="shared" si="151"/>
        <v/>
      </c>
      <c r="AO1067" s="146">
        <f t="shared" si="152"/>
        <v>0</v>
      </c>
      <c r="AP1067" s="146" t="str">
        <f t="shared" si="153"/>
        <v/>
      </c>
      <c r="AQ1067" s="146" t="str">
        <f t="shared" si="154"/>
        <v/>
      </c>
      <c r="AY1067" s="155"/>
      <c r="AZ1067" s="150"/>
      <c r="BA1067" s="155"/>
      <c r="BB1067" s="162"/>
      <c r="BC1067" s="162"/>
      <c r="BD1067" s="162"/>
      <c r="BE1067" s="162"/>
      <c r="BF1067" s="156"/>
      <c r="BG1067" s="156"/>
      <c r="BH1067" s="156"/>
      <c r="BJ1067" s="146">
        <v>287</v>
      </c>
      <c r="BK1067" s="146">
        <f t="shared" si="158"/>
        <v>1.8303999999999925</v>
      </c>
      <c r="BL1067" s="146">
        <f t="shared" si="159"/>
        <v>0.96862821566698598</v>
      </c>
      <c r="BM1067" s="146">
        <f t="shared" si="160"/>
        <v>3.0981261816775962E-4</v>
      </c>
      <c r="BN1067" s="146" t="str">
        <f t="shared" si="161"/>
        <v/>
      </c>
      <c r="BO1067" s="146" t="str">
        <f t="shared" si="157"/>
        <v/>
      </c>
    </row>
    <row r="1068" spans="3:67" ht="20.100000000000001" customHeight="1" x14ac:dyDescent="0.25">
      <c r="C1068" s="12"/>
      <c r="E1068" s="130"/>
      <c r="F1068" s="130"/>
      <c r="R1068" s="12"/>
      <c r="T1068" s="130"/>
      <c r="U1068" s="130"/>
      <c r="AE1068" s="146">
        <v>311</v>
      </c>
      <c r="AF1068" s="146">
        <f t="shared" si="148"/>
        <v>-2.7560000000000002</v>
      </c>
      <c r="AJ1068" s="146">
        <f t="shared" si="149"/>
        <v>8.94458879721792E-3</v>
      </c>
      <c r="AK1068" s="146">
        <f t="shared" si="150"/>
        <v>2.9256498491871301E-3</v>
      </c>
      <c r="AL1068" s="146">
        <f t="shared" si="155"/>
        <v>8.94458879721792E-3</v>
      </c>
      <c r="AM1068" s="146" t="str">
        <f t="shared" si="156"/>
        <v/>
      </c>
      <c r="AN1068" s="146" t="str">
        <f t="shared" si="151"/>
        <v/>
      </c>
      <c r="AO1068" s="146">
        <f t="shared" si="152"/>
        <v>0</v>
      </c>
      <c r="AP1068" s="146" t="str">
        <f t="shared" si="153"/>
        <v/>
      </c>
      <c r="AQ1068" s="146" t="str">
        <f t="shared" si="154"/>
        <v/>
      </c>
      <c r="AY1068" s="155"/>
      <c r="AZ1068" s="150"/>
      <c r="BA1068" s="155"/>
      <c r="BB1068" s="162"/>
      <c r="BC1068" s="162"/>
      <c r="BD1068" s="162"/>
      <c r="BE1068" s="162"/>
      <c r="BF1068" s="156"/>
      <c r="BG1068" s="156"/>
      <c r="BH1068" s="156"/>
      <c r="BJ1068" s="146">
        <v>288</v>
      </c>
      <c r="BK1068" s="146">
        <f t="shared" si="158"/>
        <v>1.8367999999999924</v>
      </c>
      <c r="BL1068" s="146">
        <f t="shared" si="159"/>
        <v>0.96831840304881822</v>
      </c>
      <c r="BM1068" s="146">
        <f t="shared" si="160"/>
        <v>3.1152464811701197E-4</v>
      </c>
      <c r="BN1068" s="146" t="str">
        <f t="shared" si="161"/>
        <v/>
      </c>
      <c r="BO1068" s="146" t="str">
        <f t="shared" si="157"/>
        <v/>
      </c>
    </row>
    <row r="1069" spans="3:67" ht="20.100000000000001" customHeight="1" x14ac:dyDescent="0.25">
      <c r="C1069" s="12"/>
      <c r="E1069" s="130"/>
      <c r="F1069" s="130"/>
      <c r="R1069" s="12"/>
      <c r="T1069" s="130"/>
      <c r="U1069" s="130"/>
      <c r="AE1069" s="146">
        <v>312</v>
      </c>
      <c r="AF1069" s="146">
        <f t="shared" si="148"/>
        <v>-2.7519999999999998</v>
      </c>
      <c r="AJ1069" s="146">
        <f t="shared" si="149"/>
        <v>9.0436671088022641E-3</v>
      </c>
      <c r="AK1069" s="146">
        <f t="shared" si="150"/>
        <v>2.9616260451524891E-3</v>
      </c>
      <c r="AL1069" s="146">
        <f t="shared" si="155"/>
        <v>9.0436671088022641E-3</v>
      </c>
      <c r="AM1069" s="146" t="str">
        <f t="shared" si="156"/>
        <v/>
      </c>
      <c r="AN1069" s="146" t="str">
        <f t="shared" si="151"/>
        <v/>
      </c>
      <c r="AO1069" s="146">
        <f t="shared" si="152"/>
        <v>0</v>
      </c>
      <c r="AP1069" s="146" t="str">
        <f t="shared" si="153"/>
        <v/>
      </c>
      <c r="AQ1069" s="146" t="str">
        <f t="shared" si="154"/>
        <v/>
      </c>
      <c r="AY1069" s="155"/>
      <c r="AZ1069" s="150"/>
      <c r="BA1069" s="155"/>
      <c r="BB1069" s="162"/>
      <c r="BC1069" s="162"/>
      <c r="BD1069" s="162"/>
      <c r="BE1069" s="162"/>
      <c r="BF1069" s="156"/>
      <c r="BG1069" s="156"/>
      <c r="BH1069" s="156"/>
      <c r="BJ1069" s="146">
        <v>289</v>
      </c>
      <c r="BK1069" s="146">
        <f t="shared" si="158"/>
        <v>1.8431999999999924</v>
      </c>
      <c r="BL1069" s="146">
        <f t="shared" si="159"/>
        <v>0.96800687840070121</v>
      </c>
      <c r="BM1069" s="146">
        <f t="shared" si="160"/>
        <v>3.1323666452176546E-4</v>
      </c>
      <c r="BN1069" s="146" t="str">
        <f t="shared" si="161"/>
        <v/>
      </c>
      <c r="BO1069" s="146" t="str">
        <f t="shared" si="157"/>
        <v/>
      </c>
    </row>
    <row r="1070" spans="3:67" ht="20.100000000000001" customHeight="1" x14ac:dyDescent="0.25">
      <c r="C1070" s="12"/>
      <c r="E1070" s="130"/>
      <c r="F1070" s="130"/>
      <c r="R1070" s="12"/>
      <c r="T1070" s="130"/>
      <c r="U1070" s="130"/>
      <c r="AE1070" s="146">
        <v>313</v>
      </c>
      <c r="AF1070" s="146">
        <f t="shared" si="148"/>
        <v>-2.7480000000000002</v>
      </c>
      <c r="AJ1070" s="146">
        <f t="shared" si="149"/>
        <v>9.1436966005751536E-3</v>
      </c>
      <c r="AK1070" s="146">
        <f t="shared" si="150"/>
        <v>2.9980004542962645E-3</v>
      </c>
      <c r="AL1070" s="146">
        <f t="shared" si="155"/>
        <v>9.1436966005751536E-3</v>
      </c>
      <c r="AM1070" s="146" t="str">
        <f t="shared" si="156"/>
        <v/>
      </c>
      <c r="AN1070" s="146" t="str">
        <f t="shared" si="151"/>
        <v/>
      </c>
      <c r="AO1070" s="146">
        <f t="shared" si="152"/>
        <v>0</v>
      </c>
      <c r="AP1070" s="146" t="str">
        <f t="shared" si="153"/>
        <v/>
      </c>
      <c r="AQ1070" s="146" t="str">
        <f t="shared" si="154"/>
        <v/>
      </c>
      <c r="AY1070" s="155"/>
      <c r="AZ1070" s="150"/>
      <c r="BA1070" s="155"/>
      <c r="BB1070" s="162"/>
      <c r="BC1070" s="162"/>
      <c r="BD1070" s="162"/>
      <c r="BE1070" s="162"/>
      <c r="BF1070" s="156"/>
      <c r="BG1070" s="156"/>
      <c r="BH1070" s="156"/>
      <c r="BJ1070" s="146">
        <v>290</v>
      </c>
      <c r="BK1070" s="146">
        <f t="shared" si="158"/>
        <v>1.8495999999999924</v>
      </c>
      <c r="BL1070" s="146">
        <f t="shared" si="159"/>
        <v>0.96769364173617944</v>
      </c>
      <c r="BM1070" s="146">
        <f t="shared" si="160"/>
        <v>3.1494862938497015E-4</v>
      </c>
      <c r="BN1070" s="146" t="str">
        <f t="shared" si="161"/>
        <v/>
      </c>
      <c r="BO1070" s="146" t="str">
        <f t="shared" si="157"/>
        <v/>
      </c>
    </row>
    <row r="1071" spans="3:67" ht="20.100000000000001" customHeight="1" x14ac:dyDescent="0.25">
      <c r="C1071" s="12"/>
      <c r="E1071" s="130"/>
      <c r="F1071" s="130"/>
      <c r="R1071" s="12"/>
      <c r="T1071" s="130"/>
      <c r="U1071" s="130"/>
      <c r="AE1071" s="146">
        <v>314</v>
      </c>
      <c r="AF1071" s="146">
        <f t="shared" si="148"/>
        <v>-2.7439999999999998</v>
      </c>
      <c r="AJ1071" s="146">
        <f t="shared" si="149"/>
        <v>9.2446845746563342E-3</v>
      </c>
      <c r="AK1071" s="146">
        <f t="shared" si="150"/>
        <v>3.03477689593197E-3</v>
      </c>
      <c r="AL1071" s="146">
        <f t="shared" si="155"/>
        <v>9.2446845746563342E-3</v>
      </c>
      <c r="AM1071" s="146" t="str">
        <f t="shared" si="156"/>
        <v/>
      </c>
      <c r="AN1071" s="146" t="str">
        <f t="shared" si="151"/>
        <v/>
      </c>
      <c r="AO1071" s="146">
        <f t="shared" si="152"/>
        <v>0</v>
      </c>
      <c r="AP1071" s="146" t="str">
        <f t="shared" si="153"/>
        <v/>
      </c>
      <c r="AQ1071" s="146" t="str">
        <f t="shared" si="154"/>
        <v/>
      </c>
      <c r="AY1071" s="155"/>
      <c r="AZ1071" s="150"/>
      <c r="BA1071" s="155"/>
      <c r="BB1071" s="162"/>
      <c r="BC1071" s="162"/>
      <c r="BD1071" s="162"/>
      <c r="BE1071" s="162"/>
      <c r="BF1071" s="156"/>
      <c r="BG1071" s="156"/>
      <c r="BH1071" s="156"/>
      <c r="BJ1071" s="146">
        <v>291</v>
      </c>
      <c r="BK1071" s="146">
        <f t="shared" si="158"/>
        <v>1.8559999999999923</v>
      </c>
      <c r="BL1071" s="146">
        <f t="shared" si="159"/>
        <v>0.96737869310679447</v>
      </c>
      <c r="BM1071" s="146">
        <f t="shared" si="160"/>
        <v>3.166605048978699E-4</v>
      </c>
      <c r="BN1071" s="146" t="str">
        <f t="shared" si="161"/>
        <v/>
      </c>
      <c r="BO1071" s="146" t="str">
        <f t="shared" si="157"/>
        <v/>
      </c>
    </row>
    <row r="1072" spans="3:67" ht="20.100000000000001" customHeight="1" x14ac:dyDescent="0.25">
      <c r="C1072" s="12"/>
      <c r="E1072" s="130"/>
      <c r="F1072" s="130"/>
      <c r="R1072" s="12"/>
      <c r="T1072" s="130"/>
      <c r="U1072" s="130"/>
      <c r="AE1072" s="146">
        <v>315</v>
      </c>
      <c r="AF1072" s="146">
        <f t="shared" si="148"/>
        <v>-2.74</v>
      </c>
      <c r="AJ1072" s="146">
        <f t="shared" si="149"/>
        <v>9.3466383676122835E-3</v>
      </c>
      <c r="AK1072" s="146">
        <f t="shared" si="150"/>
        <v>3.071959218650487E-3</v>
      </c>
      <c r="AL1072" s="146">
        <f t="shared" si="155"/>
        <v>9.3466383676122835E-3</v>
      </c>
      <c r="AM1072" s="146" t="str">
        <f t="shared" si="156"/>
        <v/>
      </c>
      <c r="AN1072" s="146" t="str">
        <f t="shared" si="151"/>
        <v/>
      </c>
      <c r="AO1072" s="146">
        <f t="shared" si="152"/>
        <v>0</v>
      </c>
      <c r="AP1072" s="146" t="str">
        <f t="shared" si="153"/>
        <v/>
      </c>
      <c r="AQ1072" s="146" t="str">
        <f t="shared" si="154"/>
        <v/>
      </c>
      <c r="AY1072" s="155"/>
      <c r="AZ1072" s="150"/>
      <c r="BA1072" s="155"/>
      <c r="BB1072" s="162"/>
      <c r="BC1072" s="162"/>
      <c r="BD1072" s="162"/>
      <c r="BE1072" s="162"/>
      <c r="BF1072" s="156"/>
      <c r="BG1072" s="156"/>
      <c r="BH1072" s="156"/>
      <c r="BJ1072" s="146">
        <v>292</v>
      </c>
      <c r="BK1072" s="146">
        <f t="shared" si="158"/>
        <v>1.8623999999999923</v>
      </c>
      <c r="BL1072" s="146">
        <f t="shared" si="159"/>
        <v>0.9670620326018966</v>
      </c>
      <c r="BM1072" s="146">
        <f t="shared" si="160"/>
        <v>3.1837225344100162E-4</v>
      </c>
      <c r="BN1072" s="146" t="str">
        <f t="shared" si="161"/>
        <v/>
      </c>
      <c r="BO1072" s="146" t="str">
        <f t="shared" si="157"/>
        <v/>
      </c>
    </row>
    <row r="1073" spans="3:67" ht="20.100000000000001" customHeight="1" x14ac:dyDescent="0.25">
      <c r="C1073" s="12"/>
      <c r="E1073" s="130"/>
      <c r="F1073" s="130"/>
      <c r="R1073" s="12"/>
      <c r="T1073" s="130"/>
      <c r="U1073" s="130"/>
      <c r="AE1073" s="146">
        <v>316</v>
      </c>
      <c r="AF1073" s="146">
        <f t="shared" si="148"/>
        <v>-2.7359999999999998</v>
      </c>
      <c r="AJ1073" s="146">
        <f t="shared" si="149"/>
        <v>9.4495653503647269E-3</v>
      </c>
      <c r="AK1073" s="146">
        <f t="shared" si="150"/>
        <v>3.1095513004577406E-3</v>
      </c>
      <c r="AL1073" s="146">
        <f t="shared" si="155"/>
        <v>9.4495653503647269E-3</v>
      </c>
      <c r="AM1073" s="146" t="str">
        <f t="shared" si="156"/>
        <v/>
      </c>
      <c r="AN1073" s="146" t="str">
        <f t="shared" si="151"/>
        <v/>
      </c>
      <c r="AO1073" s="146">
        <f t="shared" si="152"/>
        <v>0</v>
      </c>
      <c r="AP1073" s="146" t="str">
        <f t="shared" si="153"/>
        <v/>
      </c>
      <c r="AQ1073" s="146" t="str">
        <f t="shared" si="154"/>
        <v/>
      </c>
      <c r="AY1073" s="155"/>
      <c r="AZ1073" s="150"/>
      <c r="BA1073" s="155"/>
      <c r="BB1073" s="162"/>
      <c r="BC1073" s="162"/>
      <c r="BD1073" s="162"/>
      <c r="BE1073" s="162"/>
      <c r="BF1073" s="156"/>
      <c r="BG1073" s="156"/>
      <c r="BH1073" s="156"/>
      <c r="BJ1073" s="146">
        <v>293</v>
      </c>
      <c r="BK1073" s="146">
        <f t="shared" si="158"/>
        <v>1.8687999999999922</v>
      </c>
      <c r="BL1073" s="146">
        <f t="shared" si="159"/>
        <v>0.9667436603484556</v>
      </c>
      <c r="BM1073" s="146">
        <f t="shared" si="160"/>
        <v>3.2008383758341807E-4</v>
      </c>
      <c r="BN1073" s="146" t="str">
        <f t="shared" si="161"/>
        <v/>
      </c>
      <c r="BO1073" s="146" t="str">
        <f t="shared" si="157"/>
        <v/>
      </c>
    </row>
    <row r="1074" spans="3:67" ht="20.100000000000001" customHeight="1" x14ac:dyDescent="0.25">
      <c r="C1074" s="12"/>
      <c r="E1074" s="130"/>
      <c r="F1074" s="130"/>
      <c r="R1074" s="12"/>
      <c r="T1074" s="130"/>
      <c r="U1074" s="130"/>
      <c r="AE1074" s="146">
        <v>317</v>
      </c>
      <c r="AF1074" s="146">
        <f t="shared" si="148"/>
        <v>-2.7320000000000002</v>
      </c>
      <c r="AJ1074" s="146">
        <f t="shared" si="149"/>
        <v>9.5534729280950109E-3</v>
      </c>
      <c r="AK1074" s="146">
        <f t="shared" si="150"/>
        <v>3.1475570489118564E-3</v>
      </c>
      <c r="AL1074" s="146">
        <f t="shared" si="155"/>
        <v>9.5534729280950109E-3</v>
      </c>
      <c r="AM1074" s="146" t="str">
        <f t="shared" si="156"/>
        <v/>
      </c>
      <c r="AN1074" s="146" t="str">
        <f t="shared" si="151"/>
        <v/>
      </c>
      <c r="AO1074" s="146">
        <f t="shared" si="152"/>
        <v>0</v>
      </c>
      <c r="AP1074" s="146" t="str">
        <f t="shared" si="153"/>
        <v/>
      </c>
      <c r="AQ1074" s="146" t="str">
        <f t="shared" si="154"/>
        <v/>
      </c>
      <c r="AY1074" s="155"/>
      <c r="AZ1074" s="150"/>
      <c r="BA1074" s="155"/>
      <c r="BB1074" s="162"/>
      <c r="BC1074" s="162"/>
      <c r="BD1074" s="162"/>
      <c r="BE1074" s="162"/>
      <c r="BF1074" s="156"/>
      <c r="BG1074" s="156"/>
      <c r="BH1074" s="156"/>
      <c r="BJ1074" s="146">
        <v>294</v>
      </c>
      <c r="BK1074" s="146">
        <f t="shared" si="158"/>
        <v>1.8751999999999922</v>
      </c>
      <c r="BL1074" s="146">
        <f t="shared" si="159"/>
        <v>0.96642357651087218</v>
      </c>
      <c r="BM1074" s="146">
        <f t="shared" si="160"/>
        <v>3.2179522008335404E-4</v>
      </c>
      <c r="BN1074" s="146" t="str">
        <f t="shared" si="161"/>
        <v/>
      </c>
      <c r="BO1074" s="146" t="str">
        <f t="shared" si="157"/>
        <v/>
      </c>
    </row>
    <row r="1075" spans="3:67" ht="20.100000000000001" customHeight="1" x14ac:dyDescent="0.25">
      <c r="C1075" s="12"/>
      <c r="E1075" s="130"/>
      <c r="F1075" s="130"/>
      <c r="R1075" s="12"/>
      <c r="T1075" s="130"/>
      <c r="U1075" s="130"/>
      <c r="AE1075" s="146">
        <v>318</v>
      </c>
      <c r="AF1075" s="146">
        <f t="shared" si="148"/>
        <v>-2.7279999999999998</v>
      </c>
      <c r="AJ1075" s="146">
        <f t="shared" si="149"/>
        <v>9.6583685401450091E-3</v>
      </c>
      <c r="AK1075" s="146">
        <f t="shared" si="150"/>
        <v>3.1859804012600796E-3</v>
      </c>
      <c r="AL1075" s="146">
        <f t="shared" si="155"/>
        <v>9.6583685401450091E-3</v>
      </c>
      <c r="AM1075" s="146" t="str">
        <f t="shared" si="156"/>
        <v/>
      </c>
      <c r="AN1075" s="146" t="str">
        <f t="shared" si="151"/>
        <v/>
      </c>
      <c r="AO1075" s="146">
        <f t="shared" si="152"/>
        <v>0</v>
      </c>
      <c r="AP1075" s="146" t="str">
        <f t="shared" si="153"/>
        <v/>
      </c>
      <c r="AQ1075" s="146" t="str">
        <f t="shared" si="154"/>
        <v/>
      </c>
      <c r="AY1075" s="155"/>
      <c r="AZ1075" s="150"/>
      <c r="BA1075" s="155"/>
      <c r="BB1075" s="162"/>
      <c r="BC1075" s="162"/>
      <c r="BD1075" s="162"/>
      <c r="BE1075" s="162"/>
      <c r="BF1075" s="156"/>
      <c r="BG1075" s="156"/>
      <c r="BH1075" s="156"/>
      <c r="BJ1075" s="146">
        <v>295</v>
      </c>
      <c r="BK1075" s="146">
        <f t="shared" si="158"/>
        <v>1.8815999999999922</v>
      </c>
      <c r="BL1075" s="146">
        <f t="shared" si="159"/>
        <v>0.96610178129078883</v>
      </c>
      <c r="BM1075" s="146">
        <f t="shared" si="160"/>
        <v>3.235063638877822E-4</v>
      </c>
      <c r="BN1075" s="146" t="str">
        <f t="shared" si="161"/>
        <v/>
      </c>
      <c r="BO1075" s="146" t="str">
        <f t="shared" si="157"/>
        <v/>
      </c>
    </row>
    <row r="1076" spans="3:67" ht="20.100000000000001" customHeight="1" x14ac:dyDescent="0.25">
      <c r="C1076" s="12"/>
      <c r="E1076" s="130"/>
      <c r="F1076" s="130"/>
      <c r="R1076" s="12"/>
      <c r="T1076" s="130"/>
      <c r="U1076" s="130"/>
      <c r="AE1076" s="146">
        <v>319</v>
      </c>
      <c r="AF1076" s="146">
        <f t="shared" si="148"/>
        <v>-2.7240000000000002</v>
      </c>
      <c r="AJ1076" s="146">
        <f t="shared" si="149"/>
        <v>9.7642596599138518E-3</v>
      </c>
      <c r="AK1076" s="146">
        <f t="shared" si="150"/>
        <v>3.2248253245751352E-3</v>
      </c>
      <c r="AL1076" s="146">
        <f t="shared" si="155"/>
        <v>9.7642596599138518E-3</v>
      </c>
      <c r="AM1076" s="146" t="str">
        <f t="shared" si="156"/>
        <v/>
      </c>
      <c r="AN1076" s="146" t="str">
        <f t="shared" si="151"/>
        <v/>
      </c>
      <c r="AO1076" s="146">
        <f t="shared" si="152"/>
        <v>0</v>
      </c>
      <c r="AP1076" s="146" t="str">
        <f t="shared" si="153"/>
        <v/>
      </c>
      <c r="AQ1076" s="146" t="str">
        <f t="shared" si="154"/>
        <v/>
      </c>
      <c r="AY1076" s="155"/>
      <c r="AZ1076" s="150"/>
      <c r="BA1076" s="155"/>
      <c r="BB1076" s="162"/>
      <c r="BC1076" s="162"/>
      <c r="BD1076" s="162"/>
      <c r="BE1076" s="162"/>
      <c r="BF1076" s="156"/>
      <c r="BG1076" s="156"/>
      <c r="BH1076" s="156"/>
      <c r="BJ1076" s="146">
        <v>296</v>
      </c>
      <c r="BK1076" s="146">
        <f t="shared" si="158"/>
        <v>1.8879999999999921</v>
      </c>
      <c r="BL1076" s="146">
        <f t="shared" si="159"/>
        <v>0.96577827492690105</v>
      </c>
      <c r="BM1076" s="146">
        <f t="shared" si="160"/>
        <v>3.2521723213307929E-4</v>
      </c>
      <c r="BN1076" s="146" t="str">
        <f t="shared" si="161"/>
        <v/>
      </c>
      <c r="BO1076" s="146" t="str">
        <f t="shared" si="157"/>
        <v/>
      </c>
    </row>
    <row r="1077" spans="3:67" ht="20.100000000000001" customHeight="1" x14ac:dyDescent="0.25">
      <c r="C1077" s="12"/>
      <c r="E1077" s="130"/>
      <c r="F1077" s="130"/>
      <c r="R1077" s="12"/>
      <c r="T1077" s="130"/>
      <c r="U1077" s="130"/>
      <c r="AE1077" s="146">
        <v>320</v>
      </c>
      <c r="AF1077" s="146">
        <f t="shared" ref="AF1077:AF1140" si="162">AF$751+(AE1077*AF$754)</f>
        <v>-2.7199999999999998</v>
      </c>
      <c r="AJ1077" s="146">
        <f t="shared" ref="AJ1077:AJ1140" si="163">_xlfn.NORM.DIST(AF1077,AF$748,AF$749,0)</f>
        <v>9.8711537947511439E-3</v>
      </c>
      <c r="AK1077" s="146">
        <f t="shared" ref="AK1077:AK1140" si="164">_xlfn.NORM.DIST(AF1077,AF$748,AF$749,1)</f>
        <v>3.2640958158913144E-3</v>
      </c>
      <c r="AL1077" s="146">
        <f t="shared" si="155"/>
        <v>9.8711537947511439E-3</v>
      </c>
      <c r="AM1077" s="146" t="str">
        <f t="shared" si="156"/>
        <v/>
      </c>
      <c r="AN1077" s="146" t="str">
        <f t="shared" ref="AN1077:AN1140" si="165">IF(AJ1077=MAX(AJ$757:AJ$2757),AJ1077,"")</f>
        <v/>
      </c>
      <c r="AO1077" s="146">
        <f t="shared" ref="AO1077:AO1140" si="166">_xlfn.NORM.DIST(AE1077,AM$749,AM$750,0)</f>
        <v>0</v>
      </c>
      <c r="AP1077" s="146" t="str">
        <f t="shared" ref="AP1077:AP1140" si="167">IF(AO1077=MAX(AO$757:AO$2757),AJ1077,"")</f>
        <v/>
      </c>
      <c r="AQ1077" s="146" t="str">
        <f t="shared" ref="AQ1077:AQ1140" si="168">IF(AP1077=MIN(AP$757:AP$2757),AP1077,"")</f>
        <v/>
      </c>
      <c r="AY1077" s="155"/>
      <c r="AZ1077" s="150"/>
      <c r="BA1077" s="155"/>
      <c r="BB1077" s="162"/>
      <c r="BC1077" s="162"/>
      <c r="BD1077" s="162"/>
      <c r="BE1077" s="162"/>
      <c r="BF1077" s="156"/>
      <c r="BG1077" s="156"/>
      <c r="BH1077" s="156"/>
      <c r="BJ1077" s="146">
        <v>297</v>
      </c>
      <c r="BK1077" s="146">
        <f t="shared" si="158"/>
        <v>1.8943999999999921</v>
      </c>
      <c r="BL1077" s="146">
        <f t="shared" si="159"/>
        <v>0.96545305769476797</v>
      </c>
      <c r="BM1077" s="146">
        <f t="shared" si="160"/>
        <v>3.2692778814435997E-4</v>
      </c>
      <c r="BN1077" s="146" t="str">
        <f t="shared" si="161"/>
        <v/>
      </c>
      <c r="BO1077" s="146" t="str">
        <f t="shared" si="157"/>
        <v/>
      </c>
    </row>
    <row r="1078" spans="3:67" ht="20.100000000000001" customHeight="1" x14ac:dyDescent="0.25">
      <c r="C1078" s="12"/>
      <c r="E1078" s="130"/>
      <c r="F1078" s="130"/>
      <c r="R1078" s="12"/>
      <c r="T1078" s="130"/>
      <c r="U1078" s="130"/>
      <c r="AE1078" s="146">
        <v>321</v>
      </c>
      <c r="AF1078" s="146">
        <f t="shared" si="162"/>
        <v>-2.7160000000000002</v>
      </c>
      <c r="AJ1078" s="146">
        <f t="shared" si="163"/>
        <v>9.9790584858458903E-3</v>
      </c>
      <c r="AK1078" s="146">
        <f t="shared" si="164"/>
        <v>3.3037959023399892E-3</v>
      </c>
      <c r="AL1078" s="146">
        <f t="shared" ref="AL1078:AL1141" si="169">IF(OR(AK1078&lt;$AM$753,AK1078&gt;$AM$754),AJ1078,"")</f>
        <v>9.9790584858458903E-3</v>
      </c>
      <c r="AM1078" s="146" t="str">
        <f t="shared" ref="AM1078:AM1141" si="170">IF(AND(AK1078&gt;$AM$753,AK1078&lt;$AM$754),AJ1078,"")</f>
        <v/>
      </c>
      <c r="AN1078" s="146" t="str">
        <f t="shared" si="165"/>
        <v/>
      </c>
      <c r="AO1078" s="146">
        <f t="shared" si="166"/>
        <v>0</v>
      </c>
      <c r="AP1078" s="146" t="str">
        <f t="shared" si="167"/>
        <v/>
      </c>
      <c r="AQ1078" s="146" t="str">
        <f t="shared" si="168"/>
        <v/>
      </c>
      <c r="AY1078" s="155"/>
      <c r="AZ1078" s="150"/>
      <c r="BA1078" s="155"/>
      <c r="BB1078" s="162"/>
      <c r="BC1078" s="162"/>
      <c r="BD1078" s="162"/>
      <c r="BE1078" s="162"/>
      <c r="BF1078" s="156"/>
      <c r="BG1078" s="156"/>
      <c r="BH1078" s="156"/>
      <c r="BJ1078" s="146">
        <v>298</v>
      </c>
      <c r="BK1078" s="146">
        <f t="shared" si="158"/>
        <v>1.9007999999999921</v>
      </c>
      <c r="BL1078" s="146">
        <f t="shared" si="159"/>
        <v>0.96512612990662361</v>
      </c>
      <c r="BM1078" s="146">
        <f t="shared" si="160"/>
        <v>3.286379954355878E-4</v>
      </c>
      <c r="BN1078" s="146" t="str">
        <f t="shared" si="161"/>
        <v/>
      </c>
      <c r="BO1078" s="146" t="str">
        <f t="shared" si="157"/>
        <v/>
      </c>
    </row>
    <row r="1079" spans="3:67" ht="20.100000000000001" customHeight="1" x14ac:dyDescent="0.25">
      <c r="C1079" s="12"/>
      <c r="E1079" s="130"/>
      <c r="F1079" s="130"/>
      <c r="R1079" s="12"/>
      <c r="T1079" s="130"/>
      <c r="U1079" s="130"/>
      <c r="AE1079" s="146">
        <v>322</v>
      </c>
      <c r="AF1079" s="146">
        <f t="shared" si="162"/>
        <v>-2.7119999999999997</v>
      </c>
      <c r="AJ1079" s="146">
        <f t="shared" si="163"/>
        <v>1.008798130811189E-2</v>
      </c>
      <c r="AK1079" s="146">
        <f t="shared" si="164"/>
        <v>3.3439296412848167E-3</v>
      </c>
      <c r="AL1079" s="146">
        <f t="shared" si="169"/>
        <v>1.008798130811189E-2</v>
      </c>
      <c r="AM1079" s="146" t="str">
        <f t="shared" si="170"/>
        <v/>
      </c>
      <c r="AN1079" s="146" t="str">
        <f t="shared" si="165"/>
        <v/>
      </c>
      <c r="AO1079" s="146">
        <f t="shared" si="166"/>
        <v>0</v>
      </c>
      <c r="AP1079" s="146" t="str">
        <f t="shared" si="167"/>
        <v/>
      </c>
      <c r="AQ1079" s="146" t="str">
        <f t="shared" si="168"/>
        <v/>
      </c>
      <c r="AY1079" s="155"/>
      <c r="AZ1079" s="150"/>
      <c r="BA1079" s="155"/>
      <c r="BB1079" s="162"/>
      <c r="BC1079" s="162"/>
      <c r="BD1079" s="162"/>
      <c r="BE1079" s="162"/>
      <c r="BF1079" s="156"/>
      <c r="BG1079" s="156"/>
      <c r="BH1079" s="156"/>
      <c r="BJ1079" s="146">
        <v>299</v>
      </c>
      <c r="BK1079" s="146">
        <f t="shared" si="158"/>
        <v>1.907199999999992</v>
      </c>
      <c r="BL1079" s="146">
        <f t="shared" si="159"/>
        <v>0.96479749191118802</v>
      </c>
      <c r="BM1079" s="146">
        <f t="shared" si="160"/>
        <v>3.3034781771068555E-4</v>
      </c>
      <c r="BN1079" s="146" t="str">
        <f t="shared" si="161"/>
        <v/>
      </c>
      <c r="BO1079" s="146" t="str">
        <f t="shared" si="157"/>
        <v/>
      </c>
    </row>
    <row r="1080" spans="3:67" ht="20.100000000000001" customHeight="1" x14ac:dyDescent="0.25">
      <c r="C1080" s="12"/>
      <c r="E1080" s="130"/>
      <c r="F1080" s="130"/>
      <c r="R1080" s="12"/>
      <c r="T1080" s="130"/>
      <c r="U1080" s="130"/>
      <c r="AE1080" s="146">
        <v>323</v>
      </c>
      <c r="AF1080" s="146">
        <f t="shared" si="162"/>
        <v>-2.7080000000000002</v>
      </c>
      <c r="AJ1080" s="146">
        <f t="shared" si="163"/>
        <v>1.0197929870068748E-2</v>
      </c>
      <c r="AK1080" s="146">
        <f t="shared" si="164"/>
        <v>3.3845011204563179E-3</v>
      </c>
      <c r="AL1080" s="146">
        <f t="shared" si="169"/>
        <v>1.0197929870068748E-2</v>
      </c>
      <c r="AM1080" s="146" t="str">
        <f t="shared" si="170"/>
        <v/>
      </c>
      <c r="AN1080" s="146" t="str">
        <f t="shared" si="165"/>
        <v/>
      </c>
      <c r="AO1080" s="146">
        <f t="shared" si="166"/>
        <v>0</v>
      </c>
      <c r="AP1080" s="146" t="str">
        <f t="shared" si="167"/>
        <v/>
      </c>
      <c r="AQ1080" s="146" t="str">
        <f t="shared" si="168"/>
        <v/>
      </c>
      <c r="AY1080" s="155"/>
      <c r="AZ1080" s="150"/>
      <c r="BA1080" s="155"/>
      <c r="BB1080" s="162"/>
      <c r="BC1080" s="162"/>
      <c r="BD1080" s="162"/>
      <c r="BE1080" s="162"/>
      <c r="BF1080" s="156"/>
      <c r="BG1080" s="156"/>
      <c r="BH1080" s="156"/>
      <c r="BJ1080" s="146">
        <v>300</v>
      </c>
      <c r="BK1080" s="146">
        <f t="shared" si="158"/>
        <v>1.913599999999992</v>
      </c>
      <c r="BL1080" s="146">
        <f t="shared" si="159"/>
        <v>0.96446714409347734</v>
      </c>
      <c r="BM1080" s="146">
        <f t="shared" si="160"/>
        <v>3.3205721886175876E-4</v>
      </c>
      <c r="BN1080" s="146" t="str">
        <f t="shared" si="161"/>
        <v/>
      </c>
      <c r="BO1080" s="146" t="str">
        <f t="shared" si="157"/>
        <v/>
      </c>
    </row>
    <row r="1081" spans="3:67" ht="20.100000000000001" customHeight="1" x14ac:dyDescent="0.25">
      <c r="C1081" s="12"/>
      <c r="E1081" s="130"/>
      <c r="F1081" s="130"/>
      <c r="R1081" s="12"/>
      <c r="T1081" s="130"/>
      <c r="U1081" s="130"/>
      <c r="AE1081" s="146">
        <v>324</v>
      </c>
      <c r="AF1081" s="146">
        <f t="shared" si="162"/>
        <v>-2.7039999999999997</v>
      </c>
      <c r="AJ1081" s="146">
        <f t="shared" si="163"/>
        <v>1.0308911813719294E-2</v>
      </c>
      <c r="AK1081" s="146">
        <f t="shared" si="164"/>
        <v>3.4255144580861408E-3</v>
      </c>
      <c r="AL1081" s="146">
        <f t="shared" si="169"/>
        <v>1.0308911813719294E-2</v>
      </c>
      <c r="AM1081" s="146" t="str">
        <f t="shared" si="170"/>
        <v/>
      </c>
      <c r="AN1081" s="146" t="str">
        <f t="shared" si="165"/>
        <v/>
      </c>
      <c r="AO1081" s="146">
        <f t="shared" si="166"/>
        <v>0</v>
      </c>
      <c r="AP1081" s="146" t="str">
        <f t="shared" si="167"/>
        <v/>
      </c>
      <c r="AQ1081" s="146" t="str">
        <f t="shared" si="168"/>
        <v/>
      </c>
      <c r="AY1081" s="155"/>
      <c r="AZ1081" s="150"/>
      <c r="BA1081" s="155"/>
      <c r="BB1081" s="162"/>
      <c r="BC1081" s="162"/>
      <c r="BD1081" s="162"/>
      <c r="BE1081" s="162"/>
      <c r="BF1081" s="156"/>
      <c r="BG1081" s="156"/>
      <c r="BH1081" s="156"/>
      <c r="BJ1081" s="146">
        <v>301</v>
      </c>
      <c r="BK1081" s="146">
        <f t="shared" si="158"/>
        <v>1.9199999999999919</v>
      </c>
      <c r="BL1081" s="146">
        <f t="shared" si="159"/>
        <v>0.96413508687461558</v>
      </c>
      <c r="BM1081" s="146">
        <f t="shared" si="160"/>
        <v>3.3376616297065009E-4</v>
      </c>
      <c r="BN1081" s="146" t="str">
        <f t="shared" si="161"/>
        <v/>
      </c>
      <c r="BO1081" s="146" t="str">
        <f t="shared" si="157"/>
        <v/>
      </c>
    </row>
    <row r="1082" spans="3:67" ht="20.100000000000001" customHeight="1" x14ac:dyDescent="0.25">
      <c r="C1082" s="12"/>
      <c r="E1082" s="130"/>
      <c r="F1082" s="130"/>
      <c r="R1082" s="12"/>
      <c r="T1082" s="130"/>
      <c r="U1082" s="130"/>
      <c r="AE1082" s="146">
        <v>325</v>
      </c>
      <c r="AF1082" s="146">
        <f t="shared" si="162"/>
        <v>-2.7</v>
      </c>
      <c r="AJ1082" s="146">
        <f t="shared" si="163"/>
        <v>1.0420934814422592E-2</v>
      </c>
      <c r="AK1082" s="146">
        <f t="shared" si="164"/>
        <v>3.4669738030406643E-3</v>
      </c>
      <c r="AL1082" s="146">
        <f t="shared" si="169"/>
        <v>1.0420934814422592E-2</v>
      </c>
      <c r="AM1082" s="146" t="str">
        <f t="shared" si="170"/>
        <v/>
      </c>
      <c r="AN1082" s="146" t="str">
        <f t="shared" si="165"/>
        <v/>
      </c>
      <c r="AO1082" s="146">
        <f t="shared" si="166"/>
        <v>0</v>
      </c>
      <c r="AP1082" s="146" t="str">
        <f t="shared" si="167"/>
        <v/>
      </c>
      <c r="AQ1082" s="146" t="str">
        <f t="shared" si="168"/>
        <v/>
      </c>
      <c r="AY1082" s="155"/>
      <c r="AZ1082" s="150"/>
      <c r="BA1082" s="155"/>
      <c r="BB1082" s="162"/>
      <c r="BC1082" s="162"/>
      <c r="BD1082" s="162"/>
      <c r="BE1082" s="162"/>
      <c r="BF1082" s="156"/>
      <c r="BG1082" s="156"/>
      <c r="BH1082" s="156"/>
      <c r="BJ1082" s="146">
        <v>302</v>
      </c>
      <c r="BK1082" s="146">
        <f t="shared" si="158"/>
        <v>1.9263999999999919</v>
      </c>
      <c r="BL1082" s="146">
        <f t="shared" si="159"/>
        <v>0.96380132071164493</v>
      </c>
      <c r="BM1082" s="146">
        <f t="shared" si="160"/>
        <v>3.3547461430827319E-4</v>
      </c>
      <c r="BN1082" s="146" t="str">
        <f t="shared" si="161"/>
        <v/>
      </c>
      <c r="BO1082" s="146" t="str">
        <f t="shared" si="157"/>
        <v/>
      </c>
    </row>
    <row r="1083" spans="3:67" ht="20.100000000000001" customHeight="1" x14ac:dyDescent="0.25">
      <c r="C1083" s="12"/>
      <c r="E1083" s="130"/>
      <c r="F1083" s="130"/>
      <c r="R1083" s="12"/>
      <c r="T1083" s="130"/>
      <c r="U1083" s="130"/>
      <c r="AE1083" s="146">
        <v>326</v>
      </c>
      <c r="AF1083" s="146">
        <f t="shared" si="162"/>
        <v>-2.6959999999999997</v>
      </c>
      <c r="AJ1083" s="146">
        <f t="shared" si="163"/>
        <v>1.0534006580763219E-2</v>
      </c>
      <c r="AK1083" s="146">
        <f t="shared" si="164"/>
        <v>3.5088833349542358E-3</v>
      </c>
      <c r="AL1083" s="146">
        <f t="shared" si="169"/>
        <v>1.0534006580763219E-2</v>
      </c>
      <c r="AM1083" s="146" t="str">
        <f t="shared" si="170"/>
        <v/>
      </c>
      <c r="AN1083" s="146" t="str">
        <f t="shared" si="165"/>
        <v/>
      </c>
      <c r="AO1083" s="146">
        <f t="shared" si="166"/>
        <v>0</v>
      </c>
      <c r="AP1083" s="146" t="str">
        <f t="shared" si="167"/>
        <v/>
      </c>
      <c r="AQ1083" s="146" t="str">
        <f t="shared" si="168"/>
        <v/>
      </c>
      <c r="AY1083" s="155"/>
      <c r="AZ1083" s="150"/>
      <c r="BA1083" s="155"/>
      <c r="BB1083" s="162"/>
      <c r="BC1083" s="162"/>
      <c r="BD1083" s="162"/>
      <c r="BE1083" s="162"/>
      <c r="BF1083" s="156"/>
      <c r="BG1083" s="156"/>
      <c r="BH1083" s="156"/>
      <c r="BJ1083" s="146">
        <v>303</v>
      </c>
      <c r="BK1083" s="146">
        <f t="shared" si="158"/>
        <v>1.9327999999999919</v>
      </c>
      <c r="BL1083" s="146">
        <f t="shared" si="159"/>
        <v>0.96346584609733665</v>
      </c>
      <c r="BM1083" s="146">
        <f t="shared" si="160"/>
        <v>3.3718253733383552E-4</v>
      </c>
      <c r="BN1083" s="146" t="str">
        <f t="shared" si="161"/>
        <v/>
      </c>
      <c r="BO1083" s="146" t="str">
        <f t="shared" si="157"/>
        <v/>
      </c>
    </row>
    <row r="1084" spans="3:67" ht="20.100000000000001" customHeight="1" x14ac:dyDescent="0.25">
      <c r="C1084" s="12"/>
      <c r="E1084" s="130"/>
      <c r="F1084" s="130"/>
      <c r="R1084" s="12"/>
      <c r="T1084" s="130"/>
      <c r="U1084" s="130"/>
      <c r="AE1084" s="146">
        <v>327</v>
      </c>
      <c r="AF1084" s="146">
        <f t="shared" si="162"/>
        <v>-2.6920000000000002</v>
      </c>
      <c r="AJ1084" s="146">
        <f t="shared" si="163"/>
        <v>1.064813485441613E-2</v>
      </c>
      <c r="AK1084" s="146">
        <f t="shared" si="164"/>
        <v>3.5512472643617209E-3</v>
      </c>
      <c r="AL1084" s="146">
        <f t="shared" si="169"/>
        <v>1.064813485441613E-2</v>
      </c>
      <c r="AM1084" s="146" t="str">
        <f t="shared" si="170"/>
        <v/>
      </c>
      <c r="AN1084" s="146" t="str">
        <f t="shared" si="165"/>
        <v/>
      </c>
      <c r="AO1084" s="146">
        <f t="shared" si="166"/>
        <v>0</v>
      </c>
      <c r="AP1084" s="146" t="str">
        <f t="shared" si="167"/>
        <v/>
      </c>
      <c r="AQ1084" s="146" t="str">
        <f t="shared" si="168"/>
        <v/>
      </c>
      <c r="AY1084" s="155"/>
      <c r="AZ1084" s="150"/>
      <c r="BA1084" s="155"/>
      <c r="BB1084" s="162"/>
      <c r="BC1084" s="162"/>
      <c r="BD1084" s="162"/>
      <c r="BE1084" s="162"/>
      <c r="BF1084" s="156"/>
      <c r="BG1084" s="156"/>
      <c r="BH1084" s="156"/>
      <c r="BJ1084" s="146">
        <v>304</v>
      </c>
      <c r="BK1084" s="146">
        <f t="shared" si="158"/>
        <v>1.9391999999999918</v>
      </c>
      <c r="BL1084" s="146">
        <f t="shared" si="159"/>
        <v>0.96312866356000282</v>
      </c>
      <c r="BM1084" s="146">
        <f t="shared" si="160"/>
        <v>3.3888989669672576E-4</v>
      </c>
      <c r="BN1084" s="146" t="str">
        <f t="shared" si="161"/>
        <v/>
      </c>
      <c r="BO1084" s="146" t="str">
        <f t="shared" si="157"/>
        <v/>
      </c>
    </row>
    <row r="1085" spans="3:67" ht="20.100000000000001" customHeight="1" x14ac:dyDescent="0.25">
      <c r="C1085" s="12"/>
      <c r="E1085" s="130"/>
      <c r="F1085" s="130"/>
      <c r="R1085" s="12"/>
      <c r="T1085" s="130"/>
      <c r="U1085" s="130"/>
      <c r="AE1085" s="146">
        <v>328</v>
      </c>
      <c r="AF1085" s="146">
        <f t="shared" si="162"/>
        <v>-2.6879999999999997</v>
      </c>
      <c r="AJ1085" s="146">
        <f t="shared" si="163"/>
        <v>1.0763327410007753E-2</v>
      </c>
      <c r="AK1085" s="146">
        <f t="shared" si="164"/>
        <v>3.5940698328306882E-3</v>
      </c>
      <c r="AL1085" s="146">
        <f t="shared" si="169"/>
        <v>1.0763327410007753E-2</v>
      </c>
      <c r="AM1085" s="146" t="str">
        <f t="shared" si="170"/>
        <v/>
      </c>
      <c r="AN1085" s="146" t="str">
        <f t="shared" si="165"/>
        <v/>
      </c>
      <c r="AO1085" s="146">
        <f t="shared" si="166"/>
        <v>0</v>
      </c>
      <c r="AP1085" s="146" t="str">
        <f t="shared" si="167"/>
        <v/>
      </c>
      <c r="AQ1085" s="146" t="str">
        <f t="shared" si="168"/>
        <v/>
      </c>
      <c r="AY1085" s="155"/>
      <c r="AZ1085" s="150"/>
      <c r="BA1085" s="155"/>
      <c r="BB1085" s="162"/>
      <c r="BC1085" s="162"/>
      <c r="BD1085" s="162"/>
      <c r="BE1085" s="162"/>
      <c r="BF1085" s="156"/>
      <c r="BG1085" s="156"/>
      <c r="BH1085" s="156"/>
      <c r="BJ1085" s="146">
        <v>305</v>
      </c>
      <c r="BK1085" s="146">
        <f t="shared" si="158"/>
        <v>1.9455999999999918</v>
      </c>
      <c r="BL1085" s="146">
        <f t="shared" si="159"/>
        <v>0.96278977366330609</v>
      </c>
      <c r="BM1085" s="146">
        <f t="shared" si="160"/>
        <v>3.4059665723451538E-4</v>
      </c>
      <c r="BN1085" s="146" t="str">
        <f t="shared" si="161"/>
        <v/>
      </c>
      <c r="BO1085" s="146" t="str">
        <f t="shared" si="157"/>
        <v/>
      </c>
    </row>
    <row r="1086" spans="3:67" ht="20.100000000000001" customHeight="1" x14ac:dyDescent="0.25">
      <c r="C1086" s="12"/>
      <c r="E1086" s="130"/>
      <c r="F1086" s="130"/>
      <c r="R1086" s="12"/>
      <c r="T1086" s="130"/>
      <c r="U1086" s="130"/>
      <c r="AE1086" s="146">
        <v>329</v>
      </c>
      <c r="AF1086" s="146">
        <f t="shared" si="162"/>
        <v>-2.6840000000000002</v>
      </c>
      <c r="AJ1086" s="146">
        <f t="shared" si="163"/>
        <v>1.0879592054972511E-2</v>
      </c>
      <c r="AK1086" s="146">
        <f t="shared" si="164"/>
        <v>3.63735531309283E-3</v>
      </c>
      <c r="AL1086" s="146">
        <f t="shared" si="169"/>
        <v>1.0879592054972511E-2</v>
      </c>
      <c r="AM1086" s="146" t="str">
        <f t="shared" si="170"/>
        <v/>
      </c>
      <c r="AN1086" s="146" t="str">
        <f t="shared" si="165"/>
        <v/>
      </c>
      <c r="AO1086" s="146">
        <f t="shared" si="166"/>
        <v>0</v>
      </c>
      <c r="AP1086" s="146" t="str">
        <f t="shared" si="167"/>
        <v/>
      </c>
      <c r="AQ1086" s="146" t="str">
        <f t="shared" si="168"/>
        <v/>
      </c>
      <c r="AY1086" s="155"/>
      <c r="AZ1086" s="150"/>
      <c r="BA1086" s="155"/>
      <c r="BB1086" s="162"/>
      <c r="BC1086" s="162"/>
      <c r="BD1086" s="162"/>
      <c r="BE1086" s="162"/>
      <c r="BF1086" s="156"/>
      <c r="BG1086" s="156"/>
      <c r="BH1086" s="156"/>
      <c r="BJ1086" s="146">
        <v>306</v>
      </c>
      <c r="BK1086" s="146">
        <f t="shared" si="158"/>
        <v>1.9519999999999917</v>
      </c>
      <c r="BL1086" s="146">
        <f t="shared" si="159"/>
        <v>0.96244917700607158</v>
      </c>
      <c r="BM1086" s="146">
        <f t="shared" si="160"/>
        <v>3.4230278397384684E-4</v>
      </c>
      <c r="BN1086" s="146" t="str">
        <f t="shared" si="161"/>
        <v/>
      </c>
      <c r="BO1086" s="146" t="str">
        <f t="shared" si="157"/>
        <v/>
      </c>
    </row>
    <row r="1087" spans="3:67" ht="20.100000000000001" customHeight="1" x14ac:dyDescent="0.25">
      <c r="C1087" s="12"/>
      <c r="E1087" s="130"/>
      <c r="F1087" s="130"/>
      <c r="R1087" s="12"/>
      <c r="T1087" s="130"/>
      <c r="U1087" s="130"/>
      <c r="AE1087" s="146">
        <v>330</v>
      </c>
      <c r="AF1087" s="146">
        <f t="shared" si="162"/>
        <v>-2.6799999999999997</v>
      </c>
      <c r="AJ1087" s="146">
        <f t="shared" si="163"/>
        <v>1.0996936629405587E-2</v>
      </c>
      <c r="AK1087" s="146">
        <f t="shared" si="164"/>
        <v>3.6811080091749822E-3</v>
      </c>
      <c r="AL1087" s="146">
        <f t="shared" si="169"/>
        <v>1.0996936629405587E-2</v>
      </c>
      <c r="AM1087" s="146" t="str">
        <f t="shared" si="170"/>
        <v/>
      </c>
      <c r="AN1087" s="146" t="str">
        <f t="shared" si="165"/>
        <v/>
      </c>
      <c r="AO1087" s="146">
        <f t="shared" si="166"/>
        <v>0</v>
      </c>
      <c r="AP1087" s="146" t="str">
        <f t="shared" si="167"/>
        <v/>
      </c>
      <c r="AQ1087" s="146" t="str">
        <f t="shared" si="168"/>
        <v/>
      </c>
      <c r="AY1087" s="155"/>
      <c r="AZ1087" s="150"/>
      <c r="BA1087" s="155"/>
      <c r="BB1087" s="162"/>
      <c r="BC1087" s="162"/>
      <c r="BD1087" s="162"/>
      <c r="BE1087" s="162"/>
      <c r="BF1087" s="156"/>
      <c r="BG1087" s="156"/>
      <c r="BH1087" s="156"/>
      <c r="BJ1087" s="146">
        <v>307</v>
      </c>
      <c r="BK1087" s="146">
        <f t="shared" si="158"/>
        <v>1.9583999999999917</v>
      </c>
      <c r="BL1087" s="146">
        <f t="shared" si="159"/>
        <v>0.96210687422209773</v>
      </c>
      <c r="BM1087" s="146">
        <f t="shared" si="160"/>
        <v>3.4400824213043357E-4</v>
      </c>
      <c r="BN1087" s="146" t="str">
        <f t="shared" si="161"/>
        <v/>
      </c>
      <c r="BO1087" s="146" t="str">
        <f t="shared" si="157"/>
        <v/>
      </c>
    </row>
    <row r="1088" spans="3:67" ht="20.100000000000001" customHeight="1" x14ac:dyDescent="0.25">
      <c r="C1088" s="12"/>
      <c r="E1088" s="130"/>
      <c r="F1088" s="130"/>
      <c r="R1088" s="12"/>
      <c r="T1088" s="130"/>
      <c r="U1088" s="130"/>
      <c r="AE1088" s="146">
        <v>331</v>
      </c>
      <c r="AF1088" s="146">
        <f t="shared" si="162"/>
        <v>-2.6760000000000002</v>
      </c>
      <c r="AJ1088" s="146">
        <f t="shared" si="163"/>
        <v>1.1115369005911058E-2</v>
      </c>
      <c r="AK1088" s="146">
        <f t="shared" si="164"/>
        <v>3.7253322565293976E-3</v>
      </c>
      <c r="AL1088" s="146">
        <f t="shared" si="169"/>
        <v>1.1115369005911058E-2</v>
      </c>
      <c r="AM1088" s="146" t="str">
        <f t="shared" si="170"/>
        <v/>
      </c>
      <c r="AN1088" s="146" t="str">
        <f t="shared" si="165"/>
        <v/>
      </c>
      <c r="AO1088" s="146">
        <f t="shared" si="166"/>
        <v>0</v>
      </c>
      <c r="AP1088" s="146" t="str">
        <f t="shared" si="167"/>
        <v/>
      </c>
      <c r="AQ1088" s="146" t="str">
        <f t="shared" si="168"/>
        <v/>
      </c>
      <c r="AY1088" s="155"/>
      <c r="AZ1088" s="150"/>
      <c r="BA1088" s="155"/>
      <c r="BB1088" s="162"/>
      <c r="BC1088" s="162"/>
      <c r="BD1088" s="162"/>
      <c r="BE1088" s="162"/>
      <c r="BF1088" s="156"/>
      <c r="BG1088" s="156"/>
      <c r="BH1088" s="156"/>
      <c r="BJ1088" s="146">
        <v>308</v>
      </c>
      <c r="BK1088" s="146">
        <f t="shared" si="158"/>
        <v>1.9647999999999917</v>
      </c>
      <c r="BL1088" s="146">
        <f t="shared" si="159"/>
        <v>0.9617628659799673</v>
      </c>
      <c r="BM1088" s="146">
        <f t="shared" si="160"/>
        <v>3.4571299710872694E-4</v>
      </c>
      <c r="BN1088" s="146" t="str">
        <f t="shared" si="161"/>
        <v/>
      </c>
      <c r="BO1088" s="146" t="str">
        <f t="shared" si="157"/>
        <v/>
      </c>
    </row>
    <row r="1089" spans="3:67" ht="20.100000000000001" customHeight="1" x14ac:dyDescent="0.25">
      <c r="C1089" s="12"/>
      <c r="E1089" s="130"/>
      <c r="F1089" s="130"/>
      <c r="R1089" s="12"/>
      <c r="T1089" s="130"/>
      <c r="U1089" s="130"/>
      <c r="AE1089" s="146">
        <v>332</v>
      </c>
      <c r="AF1089" s="146">
        <f t="shared" si="162"/>
        <v>-2.6719999999999997</v>
      </c>
      <c r="AJ1089" s="146">
        <f t="shared" si="163"/>
        <v>1.1234897089446165E-2</v>
      </c>
      <c r="AK1089" s="146">
        <f t="shared" si="164"/>
        <v>3.7700324221635441E-3</v>
      </c>
      <c r="AL1089" s="146">
        <f t="shared" si="169"/>
        <v>1.1234897089446165E-2</v>
      </c>
      <c r="AM1089" s="146" t="str">
        <f t="shared" si="170"/>
        <v/>
      </c>
      <c r="AN1089" s="146" t="str">
        <f t="shared" si="165"/>
        <v/>
      </c>
      <c r="AO1089" s="146">
        <f t="shared" si="166"/>
        <v>0</v>
      </c>
      <c r="AP1089" s="146" t="str">
        <f t="shared" si="167"/>
        <v/>
      </c>
      <c r="AQ1089" s="146" t="str">
        <f t="shared" si="168"/>
        <v/>
      </c>
      <c r="AY1089" s="155"/>
      <c r="AZ1089" s="150"/>
      <c r="BA1089" s="155"/>
      <c r="BB1089" s="162"/>
      <c r="BC1089" s="162"/>
      <c r="BD1089" s="162"/>
      <c r="BE1089" s="162"/>
      <c r="BF1089" s="156"/>
      <c r="BG1089" s="156"/>
      <c r="BH1089" s="156"/>
      <c r="BJ1089" s="146">
        <v>309</v>
      </c>
      <c r="BK1089" s="146">
        <f t="shared" si="158"/>
        <v>1.9711999999999916</v>
      </c>
      <c r="BL1089" s="146">
        <f t="shared" si="159"/>
        <v>0.96141715298285857</v>
      </c>
      <c r="BM1089" s="146">
        <f t="shared" si="160"/>
        <v>3.4741701450147211E-4</v>
      </c>
      <c r="BN1089" s="146" t="str">
        <f t="shared" si="161"/>
        <v/>
      </c>
      <c r="BO1089" s="146" t="str">
        <f t="shared" si="157"/>
        <v/>
      </c>
    </row>
    <row r="1090" spans="3:67" ht="20.100000000000001" customHeight="1" x14ac:dyDescent="0.25">
      <c r="C1090" s="12"/>
      <c r="E1090" s="130"/>
      <c r="F1090" s="130"/>
      <c r="R1090" s="12"/>
      <c r="T1090" s="130"/>
      <c r="U1090" s="130"/>
      <c r="AE1090" s="146">
        <v>333</v>
      </c>
      <c r="AF1090" s="146">
        <f t="shared" si="162"/>
        <v>-2.6680000000000001</v>
      </c>
      <c r="AJ1090" s="146">
        <f t="shared" si="163"/>
        <v>1.1355528817160915E-2</v>
      </c>
      <c r="AK1090" s="146">
        <f t="shared" si="164"/>
        <v>3.8152129047691161E-3</v>
      </c>
      <c r="AL1090" s="146">
        <f t="shared" si="169"/>
        <v>1.1355528817160915E-2</v>
      </c>
      <c r="AM1090" s="146" t="str">
        <f t="shared" si="170"/>
        <v/>
      </c>
      <c r="AN1090" s="146" t="str">
        <f t="shared" si="165"/>
        <v/>
      </c>
      <c r="AO1090" s="146">
        <f t="shared" si="166"/>
        <v>0</v>
      </c>
      <c r="AP1090" s="146" t="str">
        <f t="shared" si="167"/>
        <v/>
      </c>
      <c r="AQ1090" s="146" t="str">
        <f t="shared" si="168"/>
        <v/>
      </c>
      <c r="AY1090" s="155"/>
      <c r="AZ1090" s="150"/>
      <c r="BA1090" s="155"/>
      <c r="BB1090" s="162"/>
      <c r="BC1090" s="162"/>
      <c r="BD1090" s="162"/>
      <c r="BE1090" s="162"/>
      <c r="BF1090" s="156"/>
      <c r="BG1090" s="156"/>
      <c r="BH1090" s="156"/>
      <c r="BJ1090" s="146">
        <v>310</v>
      </c>
      <c r="BK1090" s="146">
        <f t="shared" si="158"/>
        <v>1.9775999999999916</v>
      </c>
      <c r="BL1090" s="146">
        <f t="shared" si="159"/>
        <v>0.9610697359683571</v>
      </c>
      <c r="BM1090" s="146">
        <f t="shared" si="160"/>
        <v>3.4912026009092934E-4</v>
      </c>
      <c r="BN1090" s="146" t="str">
        <f t="shared" si="161"/>
        <v/>
      </c>
      <c r="BO1090" s="146" t="str">
        <f t="shared" si="157"/>
        <v/>
      </c>
    </row>
    <row r="1091" spans="3:67" ht="20.100000000000001" customHeight="1" x14ac:dyDescent="0.25">
      <c r="C1091" s="12"/>
      <c r="E1091" s="130"/>
      <c r="F1091" s="130"/>
      <c r="R1091" s="12"/>
      <c r="T1091" s="130"/>
      <c r="U1091" s="130"/>
      <c r="AE1091" s="146">
        <v>334</v>
      </c>
      <c r="AF1091" s="146">
        <f t="shared" si="162"/>
        <v>-2.6639999999999997</v>
      </c>
      <c r="AJ1091" s="146">
        <f t="shared" si="163"/>
        <v>1.1477272158233767E-2</v>
      </c>
      <c r="AK1091" s="146">
        <f t="shared" si="164"/>
        <v>3.8608781348505603E-3</v>
      </c>
      <c r="AL1091" s="146">
        <f t="shared" si="169"/>
        <v>1.1477272158233767E-2</v>
      </c>
      <c r="AM1091" s="146" t="str">
        <f t="shared" si="170"/>
        <v/>
      </c>
      <c r="AN1091" s="146" t="str">
        <f t="shared" si="165"/>
        <v/>
      </c>
      <c r="AO1091" s="146">
        <f t="shared" si="166"/>
        <v>0</v>
      </c>
      <c r="AP1091" s="146" t="str">
        <f t="shared" si="167"/>
        <v/>
      </c>
      <c r="AQ1091" s="146" t="str">
        <f t="shared" si="168"/>
        <v/>
      </c>
      <c r="AY1091" s="155"/>
      <c r="AZ1091" s="150"/>
      <c r="BA1091" s="155"/>
      <c r="BB1091" s="162"/>
      <c r="BC1091" s="162"/>
      <c r="BD1091" s="162"/>
      <c r="BE1091" s="162"/>
      <c r="BF1091" s="156"/>
      <c r="BG1091" s="156"/>
      <c r="BH1091" s="156"/>
      <c r="BJ1091" s="146">
        <v>311</v>
      </c>
      <c r="BK1091" s="146">
        <f t="shared" si="158"/>
        <v>1.9839999999999915</v>
      </c>
      <c r="BL1091" s="146">
        <f t="shared" si="159"/>
        <v>0.96072061570826617</v>
      </c>
      <c r="BM1091" s="146">
        <f t="shared" si="160"/>
        <v>3.5082269984698655E-4</v>
      </c>
      <c r="BN1091" s="146" t="str">
        <f t="shared" si="161"/>
        <v/>
      </c>
      <c r="BO1091" s="146" t="str">
        <f t="shared" si="157"/>
        <v/>
      </c>
    </row>
    <row r="1092" spans="3:67" ht="20.100000000000001" customHeight="1" x14ac:dyDescent="0.25">
      <c r="C1092" s="12"/>
      <c r="E1092" s="130"/>
      <c r="F1092" s="130"/>
      <c r="R1092" s="12"/>
      <c r="T1092" s="130"/>
      <c r="U1092" s="130"/>
      <c r="AE1092" s="146">
        <v>335</v>
      </c>
      <c r="AF1092" s="146">
        <f t="shared" si="162"/>
        <v>-2.66</v>
      </c>
      <c r="AJ1092" s="146">
        <f t="shared" si="163"/>
        <v>1.1600135113702561E-2</v>
      </c>
      <c r="AK1092" s="146">
        <f t="shared" si="164"/>
        <v>3.9070325748527717E-3</v>
      </c>
      <c r="AL1092" s="146">
        <f t="shared" si="169"/>
        <v>1.1600135113702561E-2</v>
      </c>
      <c r="AM1092" s="146" t="str">
        <f t="shared" si="170"/>
        <v/>
      </c>
      <c r="AN1092" s="146" t="str">
        <f t="shared" si="165"/>
        <v/>
      </c>
      <c r="AO1092" s="146">
        <f t="shared" si="166"/>
        <v>0</v>
      </c>
      <c r="AP1092" s="146" t="str">
        <f t="shared" si="167"/>
        <v/>
      </c>
      <c r="AQ1092" s="146" t="str">
        <f t="shared" si="168"/>
        <v/>
      </c>
      <c r="AY1092" s="155"/>
      <c r="AZ1092" s="150"/>
      <c r="BA1092" s="155"/>
      <c r="BB1092" s="162"/>
      <c r="BC1092" s="162"/>
      <c r="BD1092" s="162"/>
      <c r="BE1092" s="162"/>
      <c r="BF1092" s="156"/>
      <c r="BG1092" s="156"/>
      <c r="BH1092" s="156"/>
      <c r="BJ1092" s="146">
        <v>312</v>
      </c>
      <c r="BK1092" s="146">
        <f t="shared" si="158"/>
        <v>1.9903999999999915</v>
      </c>
      <c r="BL1092" s="146">
        <f t="shared" si="159"/>
        <v>0.96036979300841918</v>
      </c>
      <c r="BM1092" s="146">
        <f t="shared" si="160"/>
        <v>3.5252429992804757E-4</v>
      </c>
      <c r="BN1092" s="146" t="str">
        <f t="shared" si="161"/>
        <v/>
      </c>
      <c r="BO1092" s="146" t="str">
        <f t="shared" si="157"/>
        <v/>
      </c>
    </row>
    <row r="1093" spans="3:67" ht="20.100000000000001" customHeight="1" x14ac:dyDescent="0.25">
      <c r="C1093" s="12"/>
      <c r="E1093" s="130"/>
      <c r="F1093" s="130"/>
      <c r="R1093" s="12"/>
      <c r="T1093" s="130"/>
      <c r="U1093" s="130"/>
      <c r="AE1093" s="146">
        <v>336</v>
      </c>
      <c r="AF1093" s="146">
        <f t="shared" si="162"/>
        <v>-2.6559999999999997</v>
      </c>
      <c r="AJ1093" s="146">
        <f t="shared" si="163"/>
        <v>1.1724125716291499E-2</v>
      </c>
      <c r="AK1093" s="146">
        <f t="shared" si="164"/>
        <v>3.9536807192882741E-3</v>
      </c>
      <c r="AL1093" s="146">
        <f t="shared" si="169"/>
        <v>1.1724125716291499E-2</v>
      </c>
      <c r="AM1093" s="146" t="str">
        <f t="shared" si="170"/>
        <v/>
      </c>
      <c r="AN1093" s="146" t="str">
        <f t="shared" si="165"/>
        <v/>
      </c>
      <c r="AO1093" s="146">
        <f t="shared" si="166"/>
        <v>0</v>
      </c>
      <c r="AP1093" s="146" t="str">
        <f t="shared" si="167"/>
        <v/>
      </c>
      <c r="AQ1093" s="146" t="str">
        <f t="shared" si="168"/>
        <v/>
      </c>
      <c r="AY1093" s="155"/>
      <c r="AZ1093" s="150"/>
      <c r="BA1093" s="155"/>
      <c r="BB1093" s="162"/>
      <c r="BC1093" s="162"/>
      <c r="BD1093" s="162"/>
      <c r="BE1093" s="162"/>
      <c r="BF1093" s="156"/>
      <c r="BG1093" s="156"/>
      <c r="BH1093" s="156"/>
      <c r="BJ1093" s="146">
        <v>313</v>
      </c>
      <c r="BK1093" s="146">
        <f t="shared" si="158"/>
        <v>1.9967999999999915</v>
      </c>
      <c r="BL1093" s="146">
        <f t="shared" si="159"/>
        <v>0.96001726870849113</v>
      </c>
      <c r="BM1093" s="146">
        <f t="shared" si="160"/>
        <v>3.542250266816982E-4</v>
      </c>
      <c r="BN1093" s="146" t="str">
        <f t="shared" si="161"/>
        <v/>
      </c>
      <c r="BO1093" s="146" t="str">
        <f t="shared" si="157"/>
        <v/>
      </c>
    </row>
    <row r="1094" spans="3:67" ht="20.100000000000001" customHeight="1" x14ac:dyDescent="0.25">
      <c r="C1094" s="12"/>
      <c r="E1094" s="130"/>
      <c r="F1094" s="130"/>
      <c r="R1094" s="12"/>
      <c r="T1094" s="130"/>
      <c r="U1094" s="130"/>
      <c r="AE1094" s="146">
        <v>337</v>
      </c>
      <c r="AF1094" s="146">
        <f t="shared" si="162"/>
        <v>-2.6520000000000001</v>
      </c>
      <c r="AJ1094" s="146">
        <f t="shared" si="163"/>
        <v>1.1849252030233286E-2</v>
      </c>
      <c r="AK1094" s="146">
        <f t="shared" si="164"/>
        <v>4.0008270948635218E-3</v>
      </c>
      <c r="AL1094" s="146">
        <f t="shared" si="169"/>
        <v>1.1849252030233286E-2</v>
      </c>
      <c r="AM1094" s="146" t="str">
        <f t="shared" si="170"/>
        <v/>
      </c>
      <c r="AN1094" s="146" t="str">
        <f t="shared" si="165"/>
        <v/>
      </c>
      <c r="AO1094" s="146">
        <f t="shared" si="166"/>
        <v>0</v>
      </c>
      <c r="AP1094" s="146" t="str">
        <f t="shared" si="167"/>
        <v/>
      </c>
      <c r="AQ1094" s="146" t="str">
        <f t="shared" si="168"/>
        <v/>
      </c>
      <c r="AY1094" s="155"/>
      <c r="AZ1094" s="150"/>
      <c r="BA1094" s="155"/>
      <c r="BB1094" s="162"/>
      <c r="BC1094" s="162"/>
      <c r="BD1094" s="162"/>
      <c r="BE1094" s="162"/>
      <c r="BF1094" s="156"/>
      <c r="BG1094" s="156"/>
      <c r="BH1094" s="156"/>
      <c r="BJ1094" s="146">
        <v>314</v>
      </c>
      <c r="BK1094" s="146">
        <f t="shared" si="158"/>
        <v>2.0031999999999917</v>
      </c>
      <c r="BL1094" s="146">
        <f t="shared" si="159"/>
        <v>0.95966304368180944</v>
      </c>
      <c r="BM1094" s="146">
        <f t="shared" si="160"/>
        <v>3.559248466424858E-4</v>
      </c>
      <c r="BN1094" s="146" t="str">
        <f t="shared" si="161"/>
        <v/>
      </c>
      <c r="BO1094" s="146" t="str">
        <f t="shared" si="157"/>
        <v/>
      </c>
    </row>
    <row r="1095" spans="3:67" ht="20.100000000000001" customHeight="1" x14ac:dyDescent="0.25">
      <c r="C1095" s="12"/>
      <c r="E1095" s="130"/>
      <c r="F1095" s="130"/>
      <c r="R1095" s="12"/>
      <c r="T1095" s="130"/>
      <c r="U1095" s="130"/>
      <c r="AE1095" s="146">
        <v>338</v>
      </c>
      <c r="AF1095" s="146">
        <f t="shared" si="162"/>
        <v>-2.6479999999999997</v>
      </c>
      <c r="AJ1095" s="146">
        <f t="shared" si="163"/>
        <v>1.197552215108728E-2</v>
      </c>
      <c r="AK1095" s="146">
        <f t="shared" si="164"/>
        <v>4.0484762606046434E-3</v>
      </c>
      <c r="AL1095" s="146">
        <f t="shared" si="169"/>
        <v>1.197552215108728E-2</v>
      </c>
      <c r="AM1095" s="146" t="str">
        <f t="shared" si="170"/>
        <v/>
      </c>
      <c r="AN1095" s="146" t="str">
        <f t="shared" si="165"/>
        <v/>
      </c>
      <c r="AO1095" s="146">
        <f t="shared" si="166"/>
        <v>0</v>
      </c>
      <c r="AP1095" s="146" t="str">
        <f t="shared" si="167"/>
        <v/>
      </c>
      <c r="AQ1095" s="146" t="str">
        <f t="shared" si="168"/>
        <v/>
      </c>
      <c r="AY1095" s="155"/>
      <c r="AZ1095" s="150"/>
      <c r="BA1095" s="155"/>
      <c r="BB1095" s="162"/>
      <c r="BC1095" s="162"/>
      <c r="BD1095" s="162"/>
      <c r="BE1095" s="162"/>
      <c r="BF1095" s="156"/>
      <c r="BG1095" s="156"/>
      <c r="BH1095" s="156"/>
      <c r="BJ1095" s="146">
        <v>315</v>
      </c>
      <c r="BK1095" s="146">
        <f t="shared" si="158"/>
        <v>2.0095999999999918</v>
      </c>
      <c r="BL1095" s="146">
        <f t="shared" si="159"/>
        <v>0.95930711883516695</v>
      </c>
      <c r="BM1095" s="146">
        <f t="shared" si="160"/>
        <v>3.5762372653391772E-4</v>
      </c>
      <c r="BN1095" s="146" t="str">
        <f t="shared" si="161"/>
        <v/>
      </c>
      <c r="BO1095" s="146" t="str">
        <f t="shared" si="157"/>
        <v/>
      </c>
    </row>
    <row r="1096" spans="3:67" ht="20.100000000000001" customHeight="1" x14ac:dyDescent="0.25">
      <c r="C1096" s="12"/>
      <c r="E1096" s="130"/>
      <c r="F1096" s="130"/>
      <c r="R1096" s="12"/>
      <c r="T1096" s="130"/>
      <c r="U1096" s="130"/>
      <c r="AE1096" s="146">
        <v>339</v>
      </c>
      <c r="AF1096" s="146">
        <f t="shared" si="162"/>
        <v>-2.6440000000000001</v>
      </c>
      <c r="AJ1096" s="146">
        <f t="shared" si="163"/>
        <v>1.2102944205552734E-2</v>
      </c>
      <c r="AK1096" s="146">
        <f t="shared" si="164"/>
        <v>4.0966328079823245E-3</v>
      </c>
      <c r="AL1096" s="146">
        <f t="shared" si="169"/>
        <v>1.2102944205552734E-2</v>
      </c>
      <c r="AM1096" s="146" t="str">
        <f t="shared" si="170"/>
        <v/>
      </c>
      <c r="AN1096" s="146" t="str">
        <f t="shared" si="165"/>
        <v/>
      </c>
      <c r="AO1096" s="146">
        <f t="shared" si="166"/>
        <v>0</v>
      </c>
      <c r="AP1096" s="146" t="str">
        <f t="shared" si="167"/>
        <v/>
      </c>
      <c r="AQ1096" s="146" t="str">
        <f t="shared" si="168"/>
        <v/>
      </c>
      <c r="AY1096" s="155"/>
      <c r="AZ1096" s="150"/>
      <c r="BA1096" s="155"/>
      <c r="BB1096" s="162"/>
      <c r="BC1096" s="162"/>
      <c r="BD1096" s="162"/>
      <c r="BE1096" s="162"/>
      <c r="BF1096" s="156"/>
      <c r="BG1096" s="156"/>
      <c r="BH1096" s="156"/>
      <c r="BJ1096" s="146">
        <v>316</v>
      </c>
      <c r="BK1096" s="146">
        <f t="shared" si="158"/>
        <v>2.015999999999992</v>
      </c>
      <c r="BL1096" s="146">
        <f t="shared" si="159"/>
        <v>0.95894949510863303</v>
      </c>
      <c r="BM1096" s="146">
        <f t="shared" si="160"/>
        <v>3.5932163326668487E-4</v>
      </c>
      <c r="BN1096" s="146" t="str">
        <f t="shared" si="161"/>
        <v/>
      </c>
      <c r="BO1096" s="146" t="str">
        <f t="shared" si="157"/>
        <v/>
      </c>
    </row>
    <row r="1097" spans="3:67" ht="20.100000000000001" customHeight="1" x14ac:dyDescent="0.25">
      <c r="C1097" s="12"/>
      <c r="E1097" s="130"/>
      <c r="F1097" s="130"/>
      <c r="R1097" s="12"/>
      <c r="T1097" s="130"/>
      <c r="U1097" s="130"/>
      <c r="AE1097" s="146">
        <v>340</v>
      </c>
      <c r="AF1097" s="146">
        <f t="shared" si="162"/>
        <v>-2.6399999999999997</v>
      </c>
      <c r="AJ1097" s="146">
        <f t="shared" si="163"/>
        <v>1.2231526351277987E-2</v>
      </c>
      <c r="AK1097" s="146">
        <f t="shared" si="164"/>
        <v>4.1453013610360436E-3</v>
      </c>
      <c r="AL1097" s="146">
        <f t="shared" si="169"/>
        <v>1.2231526351277987E-2</v>
      </c>
      <c r="AM1097" s="146" t="str">
        <f t="shared" si="170"/>
        <v/>
      </c>
      <c r="AN1097" s="146" t="str">
        <f t="shared" si="165"/>
        <v/>
      </c>
      <c r="AO1097" s="146">
        <f t="shared" si="166"/>
        <v>0</v>
      </c>
      <c r="AP1097" s="146" t="str">
        <f t="shared" si="167"/>
        <v/>
      </c>
      <c r="AQ1097" s="146" t="str">
        <f t="shared" si="168"/>
        <v/>
      </c>
      <c r="AY1097" s="155"/>
      <c r="AZ1097" s="150"/>
      <c r="BA1097" s="155"/>
      <c r="BB1097" s="162"/>
      <c r="BC1097" s="162"/>
      <c r="BD1097" s="162"/>
      <c r="BE1097" s="162"/>
      <c r="BF1097" s="156"/>
      <c r="BG1097" s="156"/>
      <c r="BH1097" s="156"/>
      <c r="BJ1097" s="146">
        <v>317</v>
      </c>
      <c r="BK1097" s="146">
        <f t="shared" si="158"/>
        <v>2.0223999999999922</v>
      </c>
      <c r="BL1097" s="146">
        <f t="shared" si="159"/>
        <v>0.95859017347536635</v>
      </c>
      <c r="BM1097" s="146">
        <f t="shared" si="160"/>
        <v>3.6101853393977201E-4</v>
      </c>
      <c r="BN1097" s="146" t="str">
        <f t="shared" si="161"/>
        <v/>
      </c>
      <c r="BO1097" s="146" t="str">
        <f t="shared" si="157"/>
        <v/>
      </c>
    </row>
    <row r="1098" spans="3:67" ht="20.100000000000001" customHeight="1" x14ac:dyDescent="0.25">
      <c r="C1098" s="12"/>
      <c r="E1098" s="130"/>
      <c r="F1098" s="130"/>
      <c r="R1098" s="12"/>
      <c r="T1098" s="130"/>
      <c r="U1098" s="130"/>
      <c r="AE1098" s="146">
        <v>341</v>
      </c>
      <c r="AF1098" s="146">
        <f t="shared" si="162"/>
        <v>-2.6360000000000001</v>
      </c>
      <c r="AJ1098" s="146">
        <f t="shared" si="163"/>
        <v>1.2361276776664673E-2</v>
      </c>
      <c r="AK1098" s="146">
        <f t="shared" si="164"/>
        <v>4.1944865764974035E-3</v>
      </c>
      <c r="AL1098" s="146">
        <f t="shared" si="169"/>
        <v>1.2361276776664673E-2</v>
      </c>
      <c r="AM1098" s="146" t="str">
        <f t="shared" si="170"/>
        <v/>
      </c>
      <c r="AN1098" s="146" t="str">
        <f t="shared" si="165"/>
        <v/>
      </c>
      <c r="AO1098" s="146">
        <f t="shared" si="166"/>
        <v>0</v>
      </c>
      <c r="AP1098" s="146" t="str">
        <f t="shared" si="167"/>
        <v/>
      </c>
      <c r="AQ1098" s="146" t="str">
        <f t="shared" si="168"/>
        <v/>
      </c>
      <c r="AY1098" s="155"/>
      <c r="AZ1098" s="150"/>
      <c r="BA1098" s="155"/>
      <c r="BB1098" s="162"/>
      <c r="BC1098" s="162"/>
      <c r="BD1098" s="162"/>
      <c r="BE1098" s="162"/>
      <c r="BF1098" s="156"/>
      <c r="BG1098" s="156"/>
      <c r="BH1098" s="156"/>
      <c r="BJ1098" s="146">
        <v>318</v>
      </c>
      <c r="BK1098" s="146">
        <f t="shared" si="158"/>
        <v>2.0287999999999924</v>
      </c>
      <c r="BL1098" s="146">
        <f t="shared" si="159"/>
        <v>0.95822915494142658</v>
      </c>
      <c r="BM1098" s="146">
        <f t="shared" si="160"/>
        <v>3.6271439583979159E-4</v>
      </c>
      <c r="BN1098" s="146" t="str">
        <f t="shared" si="161"/>
        <v/>
      </c>
      <c r="BO1098" s="146" t="str">
        <f t="shared" si="157"/>
        <v/>
      </c>
    </row>
    <row r="1099" spans="3:67" ht="20.100000000000001" customHeight="1" x14ac:dyDescent="0.25">
      <c r="C1099" s="12"/>
      <c r="E1099" s="130"/>
      <c r="F1099" s="130"/>
      <c r="R1099" s="12"/>
      <c r="T1099" s="130"/>
      <c r="U1099" s="130"/>
      <c r="AE1099" s="146">
        <v>342</v>
      </c>
      <c r="AF1099" s="146">
        <f t="shared" si="162"/>
        <v>-2.6319999999999997</v>
      </c>
      <c r="AJ1099" s="146">
        <f t="shared" si="163"/>
        <v>1.2492203700667864E-2</v>
      </c>
      <c r="AK1099" s="146">
        <f t="shared" si="164"/>
        <v>4.244193143912835E-3</v>
      </c>
      <c r="AL1099" s="146">
        <f t="shared" si="169"/>
        <v>1.2492203700667864E-2</v>
      </c>
      <c r="AM1099" s="146" t="str">
        <f t="shared" si="170"/>
        <v/>
      </c>
      <c r="AN1099" s="146" t="str">
        <f t="shared" si="165"/>
        <v/>
      </c>
      <c r="AO1099" s="146">
        <f t="shared" si="166"/>
        <v>0</v>
      </c>
      <c r="AP1099" s="146" t="str">
        <f t="shared" si="167"/>
        <v/>
      </c>
      <c r="AQ1099" s="146" t="str">
        <f t="shared" si="168"/>
        <v/>
      </c>
      <c r="AY1099" s="155"/>
      <c r="AZ1099" s="150"/>
      <c r="BA1099" s="155"/>
      <c r="BB1099" s="162"/>
      <c r="BC1099" s="162"/>
      <c r="BD1099" s="162"/>
      <c r="BE1099" s="162"/>
      <c r="BF1099" s="156"/>
      <c r="BG1099" s="156"/>
      <c r="BH1099" s="156"/>
      <c r="BJ1099" s="146">
        <v>319</v>
      </c>
      <c r="BK1099" s="146">
        <f t="shared" si="158"/>
        <v>2.0351999999999926</v>
      </c>
      <c r="BL1099" s="146">
        <f t="shared" si="159"/>
        <v>0.95786644054558678</v>
      </c>
      <c r="BM1099" s="146">
        <f t="shared" si="160"/>
        <v>3.6440918643987352E-4</v>
      </c>
      <c r="BN1099" s="146" t="str">
        <f t="shared" si="161"/>
        <v/>
      </c>
      <c r="BO1099" s="146" t="str">
        <f t="shared" si="157"/>
        <v/>
      </c>
    </row>
    <row r="1100" spans="3:67" ht="20.100000000000001" customHeight="1" x14ac:dyDescent="0.25">
      <c r="C1100" s="12"/>
      <c r="E1100" s="130"/>
      <c r="F1100" s="130"/>
      <c r="R1100" s="12"/>
      <c r="T1100" s="130"/>
      <c r="U1100" s="130"/>
      <c r="AE1100" s="146">
        <v>343</v>
      </c>
      <c r="AF1100" s="146">
        <f t="shared" si="162"/>
        <v>-2.6280000000000001</v>
      </c>
      <c r="AJ1100" s="146">
        <f t="shared" si="163"/>
        <v>1.2624315372591137E-2</v>
      </c>
      <c r="AK1100" s="146">
        <f t="shared" si="164"/>
        <v>4.2944257857653002E-3</v>
      </c>
      <c r="AL1100" s="146">
        <f t="shared" si="169"/>
        <v>1.2624315372591137E-2</v>
      </c>
      <c r="AM1100" s="146" t="str">
        <f t="shared" si="170"/>
        <v/>
      </c>
      <c r="AN1100" s="146" t="str">
        <f t="shared" si="165"/>
        <v/>
      </c>
      <c r="AO1100" s="146">
        <f t="shared" si="166"/>
        <v>0</v>
      </c>
      <c r="AP1100" s="146" t="str">
        <f t="shared" si="167"/>
        <v/>
      </c>
      <c r="AQ1100" s="146" t="str">
        <f t="shared" si="168"/>
        <v/>
      </c>
      <c r="AY1100" s="155"/>
      <c r="AZ1100" s="150"/>
      <c r="BA1100" s="155"/>
      <c r="BB1100" s="162"/>
      <c r="BC1100" s="162"/>
      <c r="BD1100" s="162"/>
      <c r="BE1100" s="162"/>
      <c r="BF1100" s="156"/>
      <c r="BG1100" s="156"/>
      <c r="BH1100" s="156"/>
      <c r="BJ1100" s="146">
        <v>320</v>
      </c>
      <c r="BK1100" s="146">
        <f t="shared" si="158"/>
        <v>2.0415999999999928</v>
      </c>
      <c r="BL1100" s="146">
        <f t="shared" si="159"/>
        <v>0.95750203135914691</v>
      </c>
      <c r="BM1100" s="146">
        <f t="shared" si="160"/>
        <v>3.6610287340166359E-4</v>
      </c>
      <c r="BN1100" s="146" t="str">
        <f t="shared" si="161"/>
        <v/>
      </c>
      <c r="BO1100" s="146" t="str">
        <f t="shared" si="157"/>
        <v/>
      </c>
    </row>
    <row r="1101" spans="3:67" ht="20.100000000000001" customHeight="1" x14ac:dyDescent="0.25">
      <c r="C1101" s="12"/>
      <c r="E1101" s="130"/>
      <c r="F1101" s="130"/>
      <c r="R1101" s="12"/>
      <c r="T1101" s="130"/>
      <c r="U1101" s="130"/>
      <c r="AE1101" s="146">
        <v>344</v>
      </c>
      <c r="AF1101" s="146">
        <f t="shared" si="162"/>
        <v>-2.6239999999999997</v>
      </c>
      <c r="AJ1101" s="146">
        <f t="shared" si="163"/>
        <v>1.2757620071877524E-2</v>
      </c>
      <c r="AK1101" s="146">
        <f t="shared" si="164"/>
        <v>4.3451892575953836E-3</v>
      </c>
      <c r="AL1101" s="146">
        <f t="shared" si="169"/>
        <v>1.2757620071877524E-2</v>
      </c>
      <c r="AM1101" s="146" t="str">
        <f t="shared" si="170"/>
        <v/>
      </c>
      <c r="AN1101" s="146" t="str">
        <f t="shared" si="165"/>
        <v/>
      </c>
      <c r="AO1101" s="146">
        <f t="shared" si="166"/>
        <v>0</v>
      </c>
      <c r="AP1101" s="146" t="str">
        <f t="shared" si="167"/>
        <v/>
      </c>
      <c r="AQ1101" s="146" t="str">
        <f t="shared" si="168"/>
        <v/>
      </c>
      <c r="AY1101" s="155"/>
      <c r="AZ1101" s="150"/>
      <c r="BA1101" s="155"/>
      <c r="BB1101" s="162"/>
      <c r="BC1101" s="162"/>
      <c r="BD1101" s="162"/>
      <c r="BE1101" s="162"/>
      <c r="BF1101" s="156"/>
      <c r="BG1101" s="156"/>
      <c r="BH1101" s="156"/>
      <c r="BJ1101" s="146">
        <v>321</v>
      </c>
      <c r="BK1101" s="146">
        <f t="shared" si="158"/>
        <v>2.0479999999999929</v>
      </c>
      <c r="BL1101" s="146">
        <f t="shared" si="159"/>
        <v>0.95713592848574525</v>
      </c>
      <c r="BM1101" s="146">
        <f t="shared" si="160"/>
        <v>3.6779542457321401E-4</v>
      </c>
      <c r="BN1101" s="146" t="str">
        <f t="shared" si="161"/>
        <v/>
      </c>
      <c r="BO1101" s="146" t="str">
        <f t="shared" ref="BO1101:BO1164" si="171">IF($BL1101&lt;(1-$BH$793),$BM1101,"")</f>
        <v/>
      </c>
    </row>
    <row r="1102" spans="3:67" ht="20.100000000000001" customHeight="1" x14ac:dyDescent="0.25">
      <c r="C1102" s="12"/>
      <c r="E1102" s="130"/>
      <c r="F1102" s="130"/>
      <c r="R1102" s="12"/>
      <c r="T1102" s="130"/>
      <c r="U1102" s="130"/>
      <c r="AE1102" s="146">
        <v>345</v>
      </c>
      <c r="AF1102" s="146">
        <f t="shared" si="162"/>
        <v>-2.62</v>
      </c>
      <c r="AJ1102" s="146">
        <f t="shared" si="163"/>
        <v>1.2892126107895304E-2</v>
      </c>
      <c r="AK1102" s="146">
        <f t="shared" si="164"/>
        <v>4.3964883481213092E-3</v>
      </c>
      <c r="AL1102" s="146">
        <f t="shared" si="169"/>
        <v>1.2892126107895304E-2</v>
      </c>
      <c r="AM1102" s="146" t="str">
        <f t="shared" si="170"/>
        <v/>
      </c>
      <c r="AN1102" s="146" t="str">
        <f t="shared" si="165"/>
        <v/>
      </c>
      <c r="AO1102" s="146">
        <f t="shared" si="166"/>
        <v>0</v>
      </c>
      <c r="AP1102" s="146" t="str">
        <f t="shared" si="167"/>
        <v/>
      </c>
      <c r="AQ1102" s="146" t="str">
        <f t="shared" si="168"/>
        <v/>
      </c>
      <c r="AY1102" s="155"/>
      <c r="AZ1102" s="150"/>
      <c r="BA1102" s="155"/>
      <c r="BB1102" s="162"/>
      <c r="BC1102" s="162"/>
      <c r="BD1102" s="162"/>
      <c r="BE1102" s="162"/>
      <c r="BF1102" s="156"/>
      <c r="BG1102" s="156"/>
      <c r="BH1102" s="156"/>
      <c r="BJ1102" s="146">
        <v>322</v>
      </c>
      <c r="BK1102" s="146">
        <f t="shared" ref="BK1102:BK1165" si="172">BK1101+$BN$778</f>
        <v>2.0543999999999931</v>
      </c>
      <c r="BL1102" s="146">
        <f t="shared" ref="BL1102:BL1165" si="173">_xlfn.CHISQ.DIST.RT(BK1102,7)</f>
        <v>0.95676813306117203</v>
      </c>
      <c r="BM1102" s="146">
        <f t="shared" ref="BM1102:BM1165" si="174">BL1102-BL1103</f>
        <v>3.6948680798920552E-4</v>
      </c>
      <c r="BN1102" s="146" t="str">
        <f t="shared" ref="BN1102:BN1165" si="175">IF(BL1102&lt;(1-$BH$785),BM1102,"")</f>
        <v/>
      </c>
      <c r="BO1102" s="146" t="str">
        <f t="shared" si="171"/>
        <v/>
      </c>
    </row>
    <row r="1103" spans="3:67" ht="20.100000000000001" customHeight="1" x14ac:dyDescent="0.25">
      <c r="C1103" s="12"/>
      <c r="E1103" s="130"/>
      <c r="F1103" s="130"/>
      <c r="R1103" s="12"/>
      <c r="T1103" s="130"/>
      <c r="U1103" s="130"/>
      <c r="AE1103" s="146">
        <v>346</v>
      </c>
      <c r="AF1103" s="146">
        <f t="shared" si="162"/>
        <v>-2.6159999999999997</v>
      </c>
      <c r="AJ1103" s="146">
        <f t="shared" si="163"/>
        <v>1.3027841819719681E-2</v>
      </c>
      <c r="AK1103" s="146">
        <f t="shared" si="164"/>
        <v>4.4483278793583129E-3</v>
      </c>
      <c r="AL1103" s="146">
        <f t="shared" si="169"/>
        <v>1.3027841819719681E-2</v>
      </c>
      <c r="AM1103" s="146" t="str">
        <f t="shared" si="170"/>
        <v/>
      </c>
      <c r="AN1103" s="146" t="str">
        <f t="shared" si="165"/>
        <v/>
      </c>
      <c r="AO1103" s="146">
        <f t="shared" si="166"/>
        <v>0</v>
      </c>
      <c r="AP1103" s="146" t="str">
        <f t="shared" si="167"/>
        <v/>
      </c>
      <c r="AQ1103" s="146" t="str">
        <f t="shared" si="168"/>
        <v/>
      </c>
      <c r="AY1103" s="155"/>
      <c r="AZ1103" s="150"/>
      <c r="BA1103" s="155"/>
      <c r="BB1103" s="162"/>
      <c r="BC1103" s="162"/>
      <c r="BD1103" s="162"/>
      <c r="BE1103" s="162"/>
      <c r="BF1103" s="156"/>
      <c r="BG1103" s="156"/>
      <c r="BH1103" s="156"/>
      <c r="BJ1103" s="146">
        <v>323</v>
      </c>
      <c r="BK1103" s="146">
        <f t="shared" si="172"/>
        <v>2.0607999999999933</v>
      </c>
      <c r="BL1103" s="146">
        <f t="shared" si="173"/>
        <v>0.95639864625318283</v>
      </c>
      <c r="BM1103" s="146">
        <f t="shared" si="174"/>
        <v>3.7117699187150244E-4</v>
      </c>
      <c r="BN1103" s="146" t="str">
        <f t="shared" si="175"/>
        <v/>
      </c>
      <c r="BO1103" s="146" t="str">
        <f t="shared" si="171"/>
        <v/>
      </c>
    </row>
    <row r="1104" spans="3:67" ht="20.100000000000001" customHeight="1" x14ac:dyDescent="0.25">
      <c r="C1104" s="12"/>
      <c r="E1104" s="130"/>
      <c r="F1104" s="130"/>
      <c r="R1104" s="12"/>
      <c r="T1104" s="130"/>
      <c r="U1104" s="130"/>
      <c r="AE1104" s="146">
        <v>347</v>
      </c>
      <c r="AF1104" s="146">
        <f t="shared" si="162"/>
        <v>-2.6120000000000001</v>
      </c>
      <c r="AJ1104" s="146">
        <f t="shared" si="163"/>
        <v>1.3164775575909208E-2</v>
      </c>
      <c r="AK1104" s="146">
        <f t="shared" si="164"/>
        <v>4.5007127067369194E-3</v>
      </c>
      <c r="AL1104" s="146">
        <f t="shared" si="169"/>
        <v>1.3164775575909208E-2</v>
      </c>
      <c r="AM1104" s="146" t="str">
        <f t="shared" si="170"/>
        <v/>
      </c>
      <c r="AN1104" s="146" t="str">
        <f t="shared" si="165"/>
        <v/>
      </c>
      <c r="AO1104" s="146">
        <f t="shared" si="166"/>
        <v>0</v>
      </c>
      <c r="AP1104" s="146" t="str">
        <f t="shared" si="167"/>
        <v/>
      </c>
      <c r="AQ1104" s="146" t="str">
        <f t="shared" si="168"/>
        <v/>
      </c>
      <c r="AY1104" s="155"/>
      <c r="AZ1104" s="150"/>
      <c r="BA1104" s="155"/>
      <c r="BB1104" s="162"/>
      <c r="BC1104" s="162"/>
      <c r="BD1104" s="162"/>
      <c r="BE1104" s="162"/>
      <c r="BF1104" s="156"/>
      <c r="BG1104" s="156"/>
      <c r="BH1104" s="156"/>
      <c r="BJ1104" s="146">
        <v>324</v>
      </c>
      <c r="BK1104" s="146">
        <f t="shared" si="172"/>
        <v>2.0671999999999935</v>
      </c>
      <c r="BL1104" s="146">
        <f t="shared" si="173"/>
        <v>0.95602746926131132</v>
      </c>
      <c r="BM1104" s="146">
        <f t="shared" si="174"/>
        <v>3.728659446282645E-4</v>
      </c>
      <c r="BN1104" s="146" t="str">
        <f t="shared" si="175"/>
        <v/>
      </c>
      <c r="BO1104" s="146" t="str">
        <f t="shared" si="171"/>
        <v/>
      </c>
    </row>
    <row r="1105" spans="3:67" ht="20.100000000000001" customHeight="1" x14ac:dyDescent="0.25">
      <c r="C1105" s="12"/>
      <c r="E1105" s="130"/>
      <c r="F1105" s="130"/>
      <c r="R1105" s="12"/>
      <c r="T1105" s="130"/>
      <c r="U1105" s="130"/>
      <c r="AE1105" s="146">
        <v>348</v>
      </c>
      <c r="AF1105" s="146">
        <f t="shared" si="162"/>
        <v>-2.6079999999999997</v>
      </c>
      <c r="AJ1105" s="146">
        <f t="shared" si="163"/>
        <v>1.3302935774278032E-2</v>
      </c>
      <c r="AK1105" s="146">
        <f t="shared" si="164"/>
        <v>4.5536477192205322E-3</v>
      </c>
      <c r="AL1105" s="146">
        <f t="shared" si="169"/>
        <v>1.3302935774278032E-2</v>
      </c>
      <c r="AM1105" s="146" t="str">
        <f t="shared" si="170"/>
        <v/>
      </c>
      <c r="AN1105" s="146" t="str">
        <f t="shared" si="165"/>
        <v/>
      </c>
      <c r="AO1105" s="146">
        <f t="shared" si="166"/>
        <v>0</v>
      </c>
      <c r="AP1105" s="146" t="str">
        <f t="shared" si="167"/>
        <v/>
      </c>
      <c r="AQ1105" s="146" t="str">
        <f t="shared" si="168"/>
        <v/>
      </c>
      <c r="AY1105" s="155"/>
      <c r="AZ1105" s="150"/>
      <c r="BA1105" s="155"/>
      <c r="BB1105" s="162"/>
      <c r="BC1105" s="162"/>
      <c r="BD1105" s="162"/>
      <c r="BE1105" s="162"/>
      <c r="BF1105" s="156"/>
      <c r="BG1105" s="156"/>
      <c r="BH1105" s="156"/>
      <c r="BJ1105" s="146">
        <v>325</v>
      </c>
      <c r="BK1105" s="146">
        <f t="shared" si="172"/>
        <v>2.0735999999999937</v>
      </c>
      <c r="BL1105" s="146">
        <f t="shared" si="173"/>
        <v>0.95565460331668306</v>
      </c>
      <c r="BM1105" s="146">
        <f t="shared" si="174"/>
        <v>3.745536348540579E-4</v>
      </c>
      <c r="BN1105" s="146" t="str">
        <f t="shared" si="175"/>
        <v/>
      </c>
      <c r="BO1105" s="146" t="str">
        <f t="shared" si="171"/>
        <v/>
      </c>
    </row>
    <row r="1106" spans="3:67" ht="20.100000000000001" customHeight="1" x14ac:dyDescent="0.25">
      <c r="C1106" s="12"/>
      <c r="E1106" s="130"/>
      <c r="F1106" s="130"/>
      <c r="R1106" s="12"/>
      <c r="T1106" s="130"/>
      <c r="U1106" s="130"/>
      <c r="AE1106" s="146">
        <v>349</v>
      </c>
      <c r="AF1106" s="146">
        <f t="shared" si="162"/>
        <v>-2.6040000000000001</v>
      </c>
      <c r="AJ1106" s="146">
        <f t="shared" si="163"/>
        <v>1.3442330841662849E-2</v>
      </c>
      <c r="AK1106" s="146">
        <f t="shared" si="164"/>
        <v>4.6071378394218843E-3</v>
      </c>
      <c r="AL1106" s="146">
        <f t="shared" si="169"/>
        <v>1.3442330841662849E-2</v>
      </c>
      <c r="AM1106" s="146" t="str">
        <f t="shared" si="170"/>
        <v/>
      </c>
      <c r="AN1106" s="146" t="str">
        <f t="shared" si="165"/>
        <v/>
      </c>
      <c r="AO1106" s="146">
        <f t="shared" si="166"/>
        <v>0</v>
      </c>
      <c r="AP1106" s="146" t="str">
        <f t="shared" si="167"/>
        <v/>
      </c>
      <c r="AQ1106" s="146" t="str">
        <f t="shared" si="168"/>
        <v/>
      </c>
      <c r="AY1106" s="155"/>
      <c r="AZ1106" s="150"/>
      <c r="BA1106" s="155"/>
      <c r="BB1106" s="162"/>
      <c r="BC1106" s="162"/>
      <c r="BD1106" s="162"/>
      <c r="BE1106" s="162"/>
      <c r="BF1106" s="156"/>
      <c r="BG1106" s="156"/>
      <c r="BH1106" s="156"/>
      <c r="BJ1106" s="146">
        <v>326</v>
      </c>
      <c r="BK1106" s="146">
        <f t="shared" si="172"/>
        <v>2.0799999999999939</v>
      </c>
      <c r="BL1106" s="146">
        <f t="shared" si="173"/>
        <v>0.955280049681829</v>
      </c>
      <c r="BM1106" s="146">
        <f t="shared" si="174"/>
        <v>3.7624003132907813E-4</v>
      </c>
      <c r="BN1106" s="146" t="str">
        <f t="shared" si="175"/>
        <v/>
      </c>
      <c r="BO1106" s="146" t="str">
        <f t="shared" si="171"/>
        <v/>
      </c>
    </row>
    <row r="1107" spans="3:67" ht="20.100000000000001" customHeight="1" x14ac:dyDescent="0.25">
      <c r="C1107" s="12"/>
      <c r="E1107" s="130"/>
      <c r="F1107" s="130"/>
      <c r="R1107" s="12"/>
      <c r="T1107" s="130"/>
      <c r="U1107" s="130"/>
      <c r="AE1107" s="146">
        <v>350</v>
      </c>
      <c r="AF1107" s="146">
        <f t="shared" si="162"/>
        <v>-2.5999999999999996</v>
      </c>
      <c r="AJ1107" s="146">
        <f t="shared" si="163"/>
        <v>1.3582969233685634E-2</v>
      </c>
      <c r="AK1107" s="146">
        <f t="shared" si="164"/>
        <v>4.6611880237187493E-3</v>
      </c>
      <c r="AL1107" s="146">
        <f t="shared" si="169"/>
        <v>1.3582969233685634E-2</v>
      </c>
      <c r="AM1107" s="146" t="str">
        <f t="shared" si="170"/>
        <v/>
      </c>
      <c r="AN1107" s="146" t="str">
        <f t="shared" si="165"/>
        <v/>
      </c>
      <c r="AO1107" s="146">
        <f t="shared" si="166"/>
        <v>0</v>
      </c>
      <c r="AP1107" s="146" t="str">
        <f t="shared" si="167"/>
        <v/>
      </c>
      <c r="AQ1107" s="146" t="str">
        <f t="shared" si="168"/>
        <v/>
      </c>
      <c r="AY1107" s="155"/>
      <c r="AZ1107" s="150"/>
      <c r="BA1107" s="155"/>
      <c r="BB1107" s="162"/>
      <c r="BC1107" s="162"/>
      <c r="BD1107" s="162"/>
      <c r="BE1107" s="162"/>
      <c r="BF1107" s="156"/>
      <c r="BG1107" s="156"/>
      <c r="BH1107" s="156"/>
      <c r="BJ1107" s="146">
        <v>327</v>
      </c>
      <c r="BK1107" s="146">
        <f t="shared" si="172"/>
        <v>2.086399999999994</v>
      </c>
      <c r="BL1107" s="146">
        <f t="shared" si="173"/>
        <v>0.95490380965049992</v>
      </c>
      <c r="BM1107" s="146">
        <f t="shared" si="174"/>
        <v>3.7792510302003812E-4</v>
      </c>
      <c r="BN1107" s="146" t="str">
        <f t="shared" si="175"/>
        <v/>
      </c>
      <c r="BO1107" s="146" t="str">
        <f t="shared" si="171"/>
        <v/>
      </c>
    </row>
    <row r="1108" spans="3:67" ht="20.100000000000001" customHeight="1" x14ac:dyDescent="0.25">
      <c r="C1108" s="12"/>
      <c r="E1108" s="130"/>
      <c r="F1108" s="130"/>
      <c r="R1108" s="12"/>
      <c r="T1108" s="130"/>
      <c r="U1108" s="130"/>
      <c r="AE1108" s="146">
        <v>351</v>
      </c>
      <c r="AF1108" s="146">
        <f t="shared" si="162"/>
        <v>-2.5960000000000001</v>
      </c>
      <c r="AJ1108" s="146">
        <f t="shared" si="163"/>
        <v>1.3724859434510971E-2</v>
      </c>
      <c r="AK1108" s="146">
        <f t="shared" si="164"/>
        <v>4.715803262368516E-3</v>
      </c>
      <c r="AL1108" s="146">
        <f t="shared" si="169"/>
        <v>1.3724859434510971E-2</v>
      </c>
      <c r="AM1108" s="146" t="str">
        <f t="shared" si="170"/>
        <v/>
      </c>
      <c r="AN1108" s="146" t="str">
        <f t="shared" si="165"/>
        <v/>
      </c>
      <c r="AO1108" s="146">
        <f t="shared" si="166"/>
        <v>0</v>
      </c>
      <c r="AP1108" s="146" t="str">
        <f t="shared" si="167"/>
        <v/>
      </c>
      <c r="AQ1108" s="146" t="str">
        <f t="shared" si="168"/>
        <v/>
      </c>
      <c r="AY1108" s="155"/>
      <c r="AZ1108" s="150"/>
      <c r="BA1108" s="155"/>
      <c r="BB1108" s="162"/>
      <c r="BC1108" s="162"/>
      <c r="BD1108" s="162"/>
      <c r="BE1108" s="162"/>
      <c r="BF1108" s="156"/>
      <c r="BG1108" s="156"/>
      <c r="BH1108" s="156"/>
      <c r="BJ1108" s="146">
        <v>328</v>
      </c>
      <c r="BK1108" s="146">
        <f t="shared" si="172"/>
        <v>2.0927999999999942</v>
      </c>
      <c r="BL1108" s="146">
        <f t="shared" si="173"/>
        <v>0.95452588454747989</v>
      </c>
      <c r="BM1108" s="146">
        <f t="shared" si="174"/>
        <v>3.7960881907861399E-4</v>
      </c>
      <c r="BN1108" s="146" t="str">
        <f t="shared" si="175"/>
        <v/>
      </c>
      <c r="BO1108" s="146" t="str">
        <f t="shared" si="171"/>
        <v/>
      </c>
    </row>
    <row r="1109" spans="3:67" ht="20.100000000000001" customHeight="1" x14ac:dyDescent="0.25">
      <c r="C1109" s="12"/>
      <c r="E1109" s="130"/>
      <c r="F1109" s="130"/>
      <c r="R1109" s="12"/>
      <c r="T1109" s="130"/>
      <c r="U1109" s="130"/>
      <c r="AE1109" s="146">
        <v>352</v>
      </c>
      <c r="AF1109" s="146">
        <f t="shared" si="162"/>
        <v>-2.5920000000000001</v>
      </c>
      <c r="AJ1109" s="146">
        <f t="shared" si="163"/>
        <v>1.3868009956599181E-2</v>
      </c>
      <c r="AK1109" s="146">
        <f t="shared" si="164"/>
        <v>4.7709885796219384E-3</v>
      </c>
      <c r="AL1109" s="146">
        <f t="shared" si="169"/>
        <v>1.3868009956599181E-2</v>
      </c>
      <c r="AM1109" s="146" t="str">
        <f t="shared" si="170"/>
        <v/>
      </c>
      <c r="AN1109" s="146" t="str">
        <f t="shared" si="165"/>
        <v/>
      </c>
      <c r="AO1109" s="146">
        <f t="shared" si="166"/>
        <v>0</v>
      </c>
      <c r="AP1109" s="146" t="str">
        <f t="shared" si="167"/>
        <v/>
      </c>
      <c r="AQ1109" s="146" t="str">
        <f t="shared" si="168"/>
        <v/>
      </c>
      <c r="AY1109" s="155"/>
      <c r="AZ1109" s="150"/>
      <c r="BA1109" s="155"/>
      <c r="BB1109" s="162"/>
      <c r="BC1109" s="162"/>
      <c r="BD1109" s="162"/>
      <c r="BE1109" s="162"/>
      <c r="BF1109" s="156"/>
      <c r="BG1109" s="156"/>
      <c r="BH1109" s="156"/>
      <c r="BJ1109" s="146">
        <v>329</v>
      </c>
      <c r="BK1109" s="146">
        <f t="shared" si="172"/>
        <v>2.0991999999999944</v>
      </c>
      <c r="BL1109" s="146">
        <f t="shared" si="173"/>
        <v>0.95414627572840127</v>
      </c>
      <c r="BM1109" s="146">
        <f t="shared" si="174"/>
        <v>3.8129114884244419E-4</v>
      </c>
      <c r="BN1109" s="146" t="str">
        <f t="shared" si="175"/>
        <v/>
      </c>
      <c r="BO1109" s="146" t="str">
        <f t="shared" si="171"/>
        <v/>
      </c>
    </row>
    <row r="1110" spans="3:67" ht="20.100000000000001" customHeight="1" x14ac:dyDescent="0.25">
      <c r="C1110" s="12"/>
      <c r="E1110" s="130"/>
      <c r="F1110" s="130"/>
      <c r="R1110" s="12"/>
      <c r="T1110" s="130"/>
      <c r="U1110" s="130"/>
      <c r="AE1110" s="146">
        <v>353</v>
      </c>
      <c r="AF1110" s="146">
        <f t="shared" si="162"/>
        <v>-2.5880000000000001</v>
      </c>
      <c r="AJ1110" s="146">
        <f t="shared" si="163"/>
        <v>1.4012429340453998E-2</v>
      </c>
      <c r="AK1110" s="146">
        <f t="shared" si="164"/>
        <v>4.8267490338357614E-3</v>
      </c>
      <c r="AL1110" s="146">
        <f t="shared" si="169"/>
        <v>1.4012429340453998E-2</v>
      </c>
      <c r="AM1110" s="146" t="str">
        <f t="shared" si="170"/>
        <v/>
      </c>
      <c r="AN1110" s="146" t="str">
        <f t="shared" si="165"/>
        <v/>
      </c>
      <c r="AO1110" s="146">
        <f t="shared" si="166"/>
        <v>0</v>
      </c>
      <c r="AP1110" s="146" t="str">
        <f t="shared" si="167"/>
        <v/>
      </c>
      <c r="AQ1110" s="146" t="str">
        <f t="shared" si="168"/>
        <v/>
      </c>
      <c r="AY1110" s="155"/>
      <c r="AZ1110" s="150"/>
      <c r="BA1110" s="155"/>
      <c r="BB1110" s="162"/>
      <c r="BC1110" s="162"/>
      <c r="BD1110" s="162"/>
      <c r="BE1110" s="162"/>
      <c r="BF1110" s="156"/>
      <c r="BG1110" s="156"/>
      <c r="BH1110" s="156"/>
      <c r="BJ1110" s="146">
        <v>330</v>
      </c>
      <c r="BK1110" s="146">
        <f t="shared" si="172"/>
        <v>2.1055999999999946</v>
      </c>
      <c r="BL1110" s="146">
        <f t="shared" si="173"/>
        <v>0.95376498457955883</v>
      </c>
      <c r="BM1110" s="146">
        <f t="shared" si="174"/>
        <v>3.8297206183346422E-4</v>
      </c>
      <c r="BN1110" s="146" t="str">
        <f t="shared" si="175"/>
        <v/>
      </c>
      <c r="BO1110" s="146" t="str">
        <f t="shared" si="171"/>
        <v/>
      </c>
    </row>
    <row r="1111" spans="3:67" ht="20.100000000000001" customHeight="1" x14ac:dyDescent="0.25">
      <c r="C1111" s="12"/>
      <c r="E1111" s="130"/>
      <c r="F1111" s="130"/>
      <c r="R1111" s="12"/>
      <c r="T1111" s="130"/>
      <c r="U1111" s="130"/>
      <c r="AE1111" s="146">
        <v>354</v>
      </c>
      <c r="AF1111" s="146">
        <f t="shared" si="162"/>
        <v>-2.5840000000000001</v>
      </c>
      <c r="AJ1111" s="146">
        <f t="shared" si="163"/>
        <v>1.4158126154365801E-2</v>
      </c>
      <c r="AK1111" s="146">
        <f t="shared" si="164"/>
        <v>4.8830897175844226E-3</v>
      </c>
      <c r="AL1111" s="146">
        <f t="shared" si="169"/>
        <v>1.4158126154365801E-2</v>
      </c>
      <c r="AM1111" s="146" t="str">
        <f t="shared" si="170"/>
        <v/>
      </c>
      <c r="AN1111" s="146" t="str">
        <f t="shared" si="165"/>
        <v/>
      </c>
      <c r="AO1111" s="146">
        <f t="shared" si="166"/>
        <v>0</v>
      </c>
      <c r="AP1111" s="146" t="str">
        <f t="shared" si="167"/>
        <v/>
      </c>
      <c r="AQ1111" s="146" t="str">
        <f t="shared" si="168"/>
        <v/>
      </c>
      <c r="AY1111" s="155"/>
      <c r="AZ1111" s="150"/>
      <c r="BA1111" s="155"/>
      <c r="BB1111" s="162"/>
      <c r="BC1111" s="162"/>
      <c r="BD1111" s="162"/>
      <c r="BE1111" s="162"/>
      <c r="BF1111" s="156"/>
      <c r="BG1111" s="156"/>
      <c r="BH1111" s="156"/>
      <c r="BJ1111" s="146">
        <v>331</v>
      </c>
      <c r="BK1111" s="146">
        <f t="shared" si="172"/>
        <v>2.1119999999999948</v>
      </c>
      <c r="BL1111" s="146">
        <f t="shared" si="173"/>
        <v>0.95338201251772536</v>
      </c>
      <c r="BM1111" s="146">
        <f t="shared" si="174"/>
        <v>3.8465152775968292E-4</v>
      </c>
      <c r="BN1111" s="146" t="str">
        <f t="shared" si="175"/>
        <v/>
      </c>
      <c r="BO1111" s="146" t="str">
        <f t="shared" si="171"/>
        <v/>
      </c>
    </row>
    <row r="1112" spans="3:67" ht="20.100000000000001" customHeight="1" x14ac:dyDescent="0.25">
      <c r="C1112" s="12"/>
      <c r="E1112" s="130"/>
      <c r="F1112" s="130"/>
      <c r="R1112" s="12"/>
      <c r="T1112" s="130"/>
      <c r="U1112" s="130"/>
      <c r="AE1112" s="146">
        <v>355</v>
      </c>
      <c r="AF1112" s="146">
        <f t="shared" si="162"/>
        <v>-2.58</v>
      </c>
      <c r="AJ1112" s="146">
        <f t="shared" si="163"/>
        <v>1.430510899414969E-2</v>
      </c>
      <c r="AK1112" s="146">
        <f t="shared" si="164"/>
        <v>4.9400157577706438E-3</v>
      </c>
      <c r="AL1112" s="146">
        <f t="shared" si="169"/>
        <v>1.430510899414969E-2</v>
      </c>
      <c r="AM1112" s="146" t="str">
        <f t="shared" si="170"/>
        <v/>
      </c>
      <c r="AN1112" s="146" t="str">
        <f t="shared" si="165"/>
        <v/>
      </c>
      <c r="AO1112" s="146">
        <f t="shared" si="166"/>
        <v>0</v>
      </c>
      <c r="AP1112" s="146" t="str">
        <f t="shared" si="167"/>
        <v/>
      </c>
      <c r="AQ1112" s="146" t="str">
        <f t="shared" si="168"/>
        <v/>
      </c>
      <c r="AY1112" s="155"/>
      <c r="AZ1112" s="150"/>
      <c r="BA1112" s="155"/>
      <c r="BB1112" s="162"/>
      <c r="BC1112" s="162"/>
      <c r="BD1112" s="162"/>
      <c r="BE1112" s="162"/>
      <c r="BF1112" s="156"/>
      <c r="BG1112" s="156"/>
      <c r="BH1112" s="156"/>
      <c r="BJ1112" s="146">
        <v>332</v>
      </c>
      <c r="BK1112" s="146">
        <f t="shared" si="172"/>
        <v>2.118399999999995</v>
      </c>
      <c r="BL1112" s="146">
        <f t="shared" si="173"/>
        <v>0.95299736098996568</v>
      </c>
      <c r="BM1112" s="146">
        <f t="shared" si="174"/>
        <v>3.8632951651262903E-4</v>
      </c>
      <c r="BN1112" s="146" t="str">
        <f t="shared" si="175"/>
        <v/>
      </c>
      <c r="BO1112" s="146" t="str">
        <f t="shared" si="171"/>
        <v/>
      </c>
    </row>
    <row r="1113" spans="3:67" ht="20.100000000000001" customHeight="1" x14ac:dyDescent="0.25">
      <c r="C1113" s="12"/>
      <c r="E1113" s="130"/>
      <c r="F1113" s="130"/>
      <c r="R1113" s="12"/>
      <c r="T1113" s="130"/>
      <c r="U1113" s="130"/>
      <c r="AE1113" s="146">
        <v>356</v>
      </c>
      <c r="AF1113" s="146">
        <f t="shared" si="162"/>
        <v>-2.5760000000000001</v>
      </c>
      <c r="AJ1113" s="146">
        <f t="shared" si="163"/>
        <v>1.4453386482878713E-2</v>
      </c>
      <c r="AK1113" s="146">
        <f t="shared" si="164"/>
        <v>4.9975323157350135E-3</v>
      </c>
      <c r="AL1113" s="146">
        <f t="shared" si="169"/>
        <v>1.4453386482878713E-2</v>
      </c>
      <c r="AM1113" s="146" t="str">
        <f t="shared" si="170"/>
        <v/>
      </c>
      <c r="AN1113" s="146" t="str">
        <f t="shared" si="165"/>
        <v/>
      </c>
      <c r="AO1113" s="146">
        <f t="shared" si="166"/>
        <v>0</v>
      </c>
      <c r="AP1113" s="146" t="str">
        <f t="shared" si="167"/>
        <v/>
      </c>
      <c r="AQ1113" s="146" t="str">
        <f t="shared" si="168"/>
        <v/>
      </c>
      <c r="AY1113" s="155"/>
      <c r="AZ1113" s="150"/>
      <c r="BA1113" s="155"/>
      <c r="BB1113" s="162"/>
      <c r="BC1113" s="162"/>
      <c r="BD1113" s="162"/>
      <c r="BE1113" s="162"/>
      <c r="BF1113" s="156"/>
      <c r="BG1113" s="156"/>
      <c r="BH1113" s="156"/>
      <c r="BJ1113" s="146">
        <v>333</v>
      </c>
      <c r="BK1113" s="146">
        <f t="shared" si="172"/>
        <v>2.1247999999999951</v>
      </c>
      <c r="BL1113" s="146">
        <f t="shared" si="173"/>
        <v>0.95261103147345305</v>
      </c>
      <c r="BM1113" s="146">
        <f t="shared" si="174"/>
        <v>3.8800599816868342E-4</v>
      </c>
      <c r="BN1113" s="146" t="str">
        <f t="shared" si="175"/>
        <v/>
      </c>
      <c r="BO1113" s="146" t="str">
        <f t="shared" si="171"/>
        <v/>
      </c>
    </row>
    <row r="1114" spans="3:67" ht="20.100000000000001" customHeight="1" x14ac:dyDescent="0.25">
      <c r="C1114" s="12"/>
      <c r="E1114" s="130"/>
      <c r="F1114" s="130"/>
      <c r="R1114" s="12"/>
      <c r="T1114" s="130"/>
      <c r="U1114" s="130"/>
      <c r="AE1114" s="146">
        <v>357</v>
      </c>
      <c r="AF1114" s="146">
        <f t="shared" si="162"/>
        <v>-2.5720000000000001</v>
      </c>
      <c r="AJ1114" s="146">
        <f t="shared" si="163"/>
        <v>1.4602967270612131E-2</v>
      </c>
      <c r="AK1114" s="146">
        <f t="shared" si="164"/>
        <v>5.055644587364491E-3</v>
      </c>
      <c r="AL1114" s="146">
        <f t="shared" si="169"/>
        <v>1.4602967270612131E-2</v>
      </c>
      <c r="AM1114" s="146" t="str">
        <f t="shared" si="170"/>
        <v/>
      </c>
      <c r="AN1114" s="146" t="str">
        <f t="shared" si="165"/>
        <v/>
      </c>
      <c r="AO1114" s="146">
        <f t="shared" si="166"/>
        <v>0</v>
      </c>
      <c r="AP1114" s="146" t="str">
        <f t="shared" si="167"/>
        <v/>
      </c>
      <c r="AQ1114" s="146" t="str">
        <f t="shared" si="168"/>
        <v/>
      </c>
      <c r="AY1114" s="155"/>
      <c r="AZ1114" s="150"/>
      <c r="BA1114" s="155"/>
      <c r="BB1114" s="162"/>
      <c r="BC1114" s="162"/>
      <c r="BD1114" s="162"/>
      <c r="BE1114" s="162"/>
      <c r="BF1114" s="156"/>
      <c r="BG1114" s="156"/>
      <c r="BH1114" s="156"/>
      <c r="BJ1114" s="146">
        <v>334</v>
      </c>
      <c r="BK1114" s="146">
        <f t="shared" si="172"/>
        <v>2.1311999999999953</v>
      </c>
      <c r="BL1114" s="146">
        <f t="shared" si="173"/>
        <v>0.95222302547528437</v>
      </c>
      <c r="BM1114" s="146">
        <f t="shared" si="174"/>
        <v>3.8968094298841294E-4</v>
      </c>
      <c r="BN1114" s="146" t="str">
        <f t="shared" si="175"/>
        <v/>
      </c>
      <c r="BO1114" s="146" t="str">
        <f t="shared" si="171"/>
        <v/>
      </c>
    </row>
    <row r="1115" spans="3:67" ht="20.100000000000001" customHeight="1" x14ac:dyDescent="0.25">
      <c r="C1115" s="12"/>
      <c r="E1115" s="130"/>
      <c r="F1115" s="130"/>
      <c r="R1115" s="12"/>
      <c r="T1115" s="130"/>
      <c r="U1115" s="130"/>
      <c r="AE1115" s="146">
        <v>358</v>
      </c>
      <c r="AF1115" s="146">
        <f t="shared" si="162"/>
        <v>-2.5680000000000001</v>
      </c>
      <c r="AJ1115" s="146">
        <f t="shared" si="163"/>
        <v>1.4753860034118634E-2</v>
      </c>
      <c r="AK1115" s="146">
        <f t="shared" si="164"/>
        <v>5.114357803199767E-3</v>
      </c>
      <c r="AL1115" s="146">
        <f t="shared" si="169"/>
        <v>1.4753860034118634E-2</v>
      </c>
      <c r="AM1115" s="146" t="str">
        <f t="shared" si="170"/>
        <v/>
      </c>
      <c r="AN1115" s="146" t="str">
        <f t="shared" si="165"/>
        <v/>
      </c>
      <c r="AO1115" s="146">
        <f t="shared" si="166"/>
        <v>0</v>
      </c>
      <c r="AP1115" s="146" t="str">
        <f t="shared" si="167"/>
        <v/>
      </c>
      <c r="AQ1115" s="146" t="str">
        <f t="shared" si="168"/>
        <v/>
      </c>
      <c r="AY1115" s="155"/>
      <c r="AZ1115" s="150"/>
      <c r="BA1115" s="155"/>
      <c r="BB1115" s="162"/>
      <c r="BC1115" s="162"/>
      <c r="BD1115" s="162"/>
      <c r="BE1115" s="162"/>
      <c r="BF1115" s="156"/>
      <c r="BG1115" s="156"/>
      <c r="BH1115" s="156"/>
      <c r="BJ1115" s="146">
        <v>335</v>
      </c>
      <c r="BK1115" s="146">
        <f t="shared" si="172"/>
        <v>2.1375999999999955</v>
      </c>
      <c r="BL1115" s="146">
        <f t="shared" si="173"/>
        <v>0.95183334453229596</v>
      </c>
      <c r="BM1115" s="146">
        <f t="shared" si="174"/>
        <v>3.9135432141612636E-4</v>
      </c>
      <c r="BN1115" s="146" t="str">
        <f t="shared" si="175"/>
        <v/>
      </c>
      <c r="BO1115" s="146" t="str">
        <f t="shared" si="171"/>
        <v/>
      </c>
    </row>
    <row r="1116" spans="3:67" ht="20.100000000000001" customHeight="1" x14ac:dyDescent="0.25">
      <c r="C1116" s="12"/>
      <c r="E1116" s="130"/>
      <c r="F1116" s="130"/>
      <c r="R1116" s="12"/>
      <c r="T1116" s="130"/>
      <c r="U1116" s="130"/>
      <c r="AE1116" s="146">
        <v>359</v>
      </c>
      <c r="AF1116" s="146">
        <f t="shared" si="162"/>
        <v>-2.5640000000000001</v>
      </c>
      <c r="AJ1116" s="146">
        <f t="shared" si="163"/>
        <v>1.4906073476594639E-2</v>
      </c>
      <c r="AK1116" s="146">
        <f t="shared" si="164"/>
        <v>5.1736772285415709E-3</v>
      </c>
      <c r="AL1116" s="146">
        <f t="shared" si="169"/>
        <v>1.4906073476594639E-2</v>
      </c>
      <c r="AM1116" s="146" t="str">
        <f t="shared" si="170"/>
        <v/>
      </c>
      <c r="AN1116" s="146" t="str">
        <f t="shared" si="165"/>
        <v/>
      </c>
      <c r="AO1116" s="146">
        <f t="shared" si="166"/>
        <v>0</v>
      </c>
      <c r="AP1116" s="146" t="str">
        <f t="shared" si="167"/>
        <v/>
      </c>
      <c r="AQ1116" s="146" t="str">
        <f t="shared" si="168"/>
        <v/>
      </c>
      <c r="AY1116" s="155"/>
      <c r="AZ1116" s="150"/>
      <c r="BA1116" s="155"/>
      <c r="BB1116" s="162"/>
      <c r="BC1116" s="162"/>
      <c r="BD1116" s="162"/>
      <c r="BE1116" s="162"/>
      <c r="BF1116" s="156"/>
      <c r="BG1116" s="156"/>
      <c r="BH1116" s="156"/>
      <c r="BJ1116" s="146">
        <v>336</v>
      </c>
      <c r="BK1116" s="146">
        <f t="shared" si="172"/>
        <v>2.1439999999999957</v>
      </c>
      <c r="BL1116" s="146">
        <f t="shared" si="173"/>
        <v>0.95144199021087983</v>
      </c>
      <c r="BM1116" s="146">
        <f t="shared" si="174"/>
        <v>3.9302610407943028E-4</v>
      </c>
      <c r="BN1116" s="146" t="str">
        <f t="shared" si="175"/>
        <v/>
      </c>
      <c r="BO1116" s="146" t="str">
        <f t="shared" si="171"/>
        <v/>
      </c>
    </row>
    <row r="1117" spans="3:67" ht="20.100000000000001" customHeight="1" x14ac:dyDescent="0.25">
      <c r="C1117" s="12"/>
      <c r="E1117" s="130"/>
      <c r="F1117" s="130"/>
      <c r="R1117" s="12"/>
      <c r="T1117" s="130"/>
      <c r="U1117" s="130"/>
      <c r="AE1117" s="146">
        <v>360</v>
      </c>
      <c r="AF1117" s="146">
        <f t="shared" si="162"/>
        <v>-2.56</v>
      </c>
      <c r="AJ1117" s="146">
        <f t="shared" si="163"/>
        <v>1.5059616327377449E-2</v>
      </c>
      <c r="AK1117" s="146">
        <f t="shared" si="164"/>
        <v>5.2336081635557816E-3</v>
      </c>
      <c r="AL1117" s="146">
        <f t="shared" si="169"/>
        <v>1.5059616327377449E-2</v>
      </c>
      <c r="AM1117" s="146" t="str">
        <f t="shared" si="170"/>
        <v/>
      </c>
      <c r="AN1117" s="146" t="str">
        <f t="shared" si="165"/>
        <v/>
      </c>
      <c r="AO1117" s="146">
        <f t="shared" si="166"/>
        <v>0</v>
      </c>
      <c r="AP1117" s="146" t="str">
        <f t="shared" si="167"/>
        <v/>
      </c>
      <c r="AQ1117" s="146" t="str">
        <f t="shared" si="168"/>
        <v/>
      </c>
      <c r="AY1117" s="155"/>
      <c r="AZ1117" s="150"/>
      <c r="BA1117" s="155"/>
      <c r="BB1117" s="162"/>
      <c r="BC1117" s="162"/>
      <c r="BD1117" s="162"/>
      <c r="BE1117" s="162"/>
      <c r="BF1117" s="156"/>
      <c r="BG1117" s="156"/>
      <c r="BH1117" s="156"/>
      <c r="BJ1117" s="146">
        <v>337</v>
      </c>
      <c r="BK1117" s="146">
        <f t="shared" si="172"/>
        <v>2.1503999999999959</v>
      </c>
      <c r="BL1117" s="146">
        <f t="shared" si="173"/>
        <v>0.9510489641068004</v>
      </c>
      <c r="BM1117" s="146">
        <f t="shared" si="174"/>
        <v>3.9469626178956219E-4</v>
      </c>
      <c r="BN1117" s="146" t="str">
        <f t="shared" si="175"/>
        <v/>
      </c>
      <c r="BO1117" s="146" t="str">
        <f t="shared" si="171"/>
        <v/>
      </c>
    </row>
    <row r="1118" spans="3:67" ht="20.100000000000001" customHeight="1" x14ac:dyDescent="0.25">
      <c r="C1118" s="12"/>
      <c r="E1118" s="130"/>
      <c r="F1118" s="130"/>
      <c r="R1118" s="12"/>
      <c r="T1118" s="130"/>
      <c r="U1118" s="130"/>
      <c r="AE1118" s="146">
        <v>361</v>
      </c>
      <c r="AF1118" s="146">
        <f t="shared" si="162"/>
        <v>-2.556</v>
      </c>
      <c r="AJ1118" s="146">
        <f t="shared" si="163"/>
        <v>1.5214497341653437E-2</v>
      </c>
      <c r="AK1118" s="146">
        <f t="shared" si="164"/>
        <v>5.2941559433774465E-3</v>
      </c>
      <c r="AL1118" s="146">
        <f t="shared" si="169"/>
        <v>1.5214497341653437E-2</v>
      </c>
      <c r="AM1118" s="146" t="str">
        <f t="shared" si="170"/>
        <v/>
      </c>
      <c r="AN1118" s="146" t="str">
        <f t="shared" si="165"/>
        <v/>
      </c>
      <c r="AO1118" s="146">
        <f t="shared" si="166"/>
        <v>0</v>
      </c>
      <c r="AP1118" s="146" t="str">
        <f t="shared" si="167"/>
        <v/>
      </c>
      <c r="AQ1118" s="146" t="str">
        <f t="shared" si="168"/>
        <v/>
      </c>
      <c r="AY1118" s="155"/>
      <c r="AZ1118" s="150"/>
      <c r="BA1118" s="155"/>
      <c r="BB1118" s="162"/>
      <c r="BC1118" s="162"/>
      <c r="BD1118" s="162"/>
      <c r="BE1118" s="162"/>
      <c r="BF1118" s="156"/>
      <c r="BG1118" s="156"/>
      <c r="BH1118" s="156"/>
      <c r="BJ1118" s="146">
        <v>338</v>
      </c>
      <c r="BK1118" s="146">
        <f t="shared" si="172"/>
        <v>2.1567999999999961</v>
      </c>
      <c r="BL1118" s="146">
        <f t="shared" si="173"/>
        <v>0.95065426784501084</v>
      </c>
      <c r="BM1118" s="146">
        <f t="shared" si="174"/>
        <v>3.9636476554061328E-4</v>
      </c>
      <c r="BN1118" s="146" t="str">
        <f t="shared" si="175"/>
        <v/>
      </c>
      <c r="BO1118" s="146" t="str">
        <f t="shared" si="171"/>
        <v/>
      </c>
    </row>
    <row r="1119" spans="3:67" ht="20.100000000000001" customHeight="1" x14ac:dyDescent="0.25">
      <c r="C1119" s="12"/>
      <c r="E1119" s="130"/>
      <c r="F1119" s="130"/>
      <c r="R1119" s="12"/>
      <c r="T1119" s="130"/>
      <c r="U1119" s="130"/>
      <c r="AE1119" s="146">
        <v>362</v>
      </c>
      <c r="AF1119" s="146">
        <f t="shared" si="162"/>
        <v>-2.552</v>
      </c>
      <c r="AJ1119" s="146">
        <f t="shared" si="163"/>
        <v>1.5370725300161052E-2</v>
      </c>
      <c r="AK1119" s="146">
        <f t="shared" si="164"/>
        <v>5.3553259382135348E-3</v>
      </c>
      <c r="AL1119" s="146">
        <f t="shared" si="169"/>
        <v>1.5370725300161052E-2</v>
      </c>
      <c r="AM1119" s="146" t="str">
        <f t="shared" si="170"/>
        <v/>
      </c>
      <c r="AN1119" s="146" t="str">
        <f t="shared" si="165"/>
        <v/>
      </c>
      <c r="AO1119" s="146">
        <f t="shared" si="166"/>
        <v>0</v>
      </c>
      <c r="AP1119" s="146" t="str">
        <f t="shared" si="167"/>
        <v/>
      </c>
      <c r="AQ1119" s="146" t="str">
        <f t="shared" si="168"/>
        <v/>
      </c>
      <c r="AY1119" s="155"/>
      <c r="AZ1119" s="150"/>
      <c r="BA1119" s="155"/>
      <c r="BB1119" s="162"/>
      <c r="BC1119" s="162"/>
      <c r="BD1119" s="162"/>
      <c r="BE1119" s="162"/>
      <c r="BF1119" s="156"/>
      <c r="BG1119" s="156"/>
      <c r="BH1119" s="156"/>
      <c r="BJ1119" s="146">
        <v>339</v>
      </c>
      <c r="BK1119" s="146">
        <f t="shared" si="172"/>
        <v>2.1631999999999962</v>
      </c>
      <c r="BL1119" s="146">
        <f t="shared" si="173"/>
        <v>0.95025790307947022</v>
      </c>
      <c r="BM1119" s="146">
        <f t="shared" si="174"/>
        <v>3.9803158650897341E-4</v>
      </c>
      <c r="BN1119" s="146" t="str">
        <f t="shared" si="175"/>
        <v/>
      </c>
      <c r="BO1119" s="146" t="str">
        <f t="shared" si="171"/>
        <v/>
      </c>
    </row>
    <row r="1120" spans="3:67" ht="20.100000000000001" customHeight="1" x14ac:dyDescent="0.25">
      <c r="C1120" s="12"/>
      <c r="E1120" s="130"/>
      <c r="F1120" s="130"/>
      <c r="R1120" s="12"/>
      <c r="T1120" s="130"/>
      <c r="U1120" s="130"/>
      <c r="AE1120" s="146">
        <v>363</v>
      </c>
      <c r="AF1120" s="146">
        <f t="shared" si="162"/>
        <v>-2.548</v>
      </c>
      <c r="AJ1120" s="146">
        <f t="shared" si="163"/>
        <v>1.5528309008888823E-2</v>
      </c>
      <c r="AK1120" s="146">
        <f t="shared" si="164"/>
        <v>5.4171235534445838E-3</v>
      </c>
      <c r="AL1120" s="146">
        <f t="shared" si="169"/>
        <v>1.5528309008888823E-2</v>
      </c>
      <c r="AM1120" s="146" t="str">
        <f t="shared" si="170"/>
        <v/>
      </c>
      <c r="AN1120" s="146" t="str">
        <f t="shared" si="165"/>
        <v/>
      </c>
      <c r="AO1120" s="146">
        <f t="shared" si="166"/>
        <v>0</v>
      </c>
      <c r="AP1120" s="146" t="str">
        <f t="shared" si="167"/>
        <v/>
      </c>
      <c r="AQ1120" s="146" t="str">
        <f t="shared" si="168"/>
        <v/>
      </c>
      <c r="AY1120" s="155"/>
      <c r="AZ1120" s="150"/>
      <c r="BA1120" s="155"/>
      <c r="BB1120" s="162"/>
      <c r="BC1120" s="162"/>
      <c r="BD1120" s="162"/>
      <c r="BE1120" s="162"/>
      <c r="BF1120" s="156"/>
      <c r="BG1120" s="156"/>
      <c r="BH1120" s="156"/>
      <c r="BJ1120" s="146">
        <v>340</v>
      </c>
      <c r="BK1120" s="146">
        <f t="shared" si="172"/>
        <v>2.1695999999999964</v>
      </c>
      <c r="BL1120" s="146">
        <f t="shared" si="173"/>
        <v>0.94985987149296125</v>
      </c>
      <c r="BM1120" s="146">
        <f t="shared" si="174"/>
        <v>3.996966960542192E-4</v>
      </c>
      <c r="BN1120" s="146" t="str">
        <f t="shared" si="175"/>
        <v/>
      </c>
      <c r="BO1120" s="146" t="str">
        <f t="shared" si="171"/>
        <v/>
      </c>
    </row>
    <row r="1121" spans="3:67" ht="20.100000000000001" customHeight="1" x14ac:dyDescent="0.25">
      <c r="C1121" s="12"/>
      <c r="E1121" s="130"/>
      <c r="F1121" s="130"/>
      <c r="R1121" s="12"/>
      <c r="T1121" s="130"/>
      <c r="U1121" s="130"/>
      <c r="AE1121" s="146">
        <v>364</v>
      </c>
      <c r="AF1121" s="146">
        <f t="shared" si="162"/>
        <v>-2.544</v>
      </c>
      <c r="AJ1121" s="146">
        <f t="shared" si="163"/>
        <v>1.5687257298768114E-2</v>
      </c>
      <c r="AK1121" s="146">
        <f t="shared" si="164"/>
        <v>5.4795542297250881E-3</v>
      </c>
      <c r="AL1121" s="146">
        <f t="shared" si="169"/>
        <v>1.5687257298768114E-2</v>
      </c>
      <c r="AM1121" s="146" t="str">
        <f t="shared" si="170"/>
        <v/>
      </c>
      <c r="AN1121" s="146" t="str">
        <f t="shared" si="165"/>
        <v/>
      </c>
      <c r="AO1121" s="146">
        <f t="shared" si="166"/>
        <v>0</v>
      </c>
      <c r="AP1121" s="146" t="str">
        <f t="shared" si="167"/>
        <v/>
      </c>
      <c r="AQ1121" s="146" t="str">
        <f t="shared" si="168"/>
        <v/>
      </c>
      <c r="AY1121" s="155"/>
      <c r="AZ1121" s="150"/>
      <c r="BA1121" s="155"/>
      <c r="BB1121" s="162"/>
      <c r="BC1121" s="162"/>
      <c r="BD1121" s="162"/>
      <c r="BE1121" s="162"/>
      <c r="BF1121" s="156"/>
      <c r="BG1121" s="156"/>
      <c r="BH1121" s="156"/>
      <c r="BJ1121" s="146">
        <v>341</v>
      </c>
      <c r="BK1121" s="146">
        <f t="shared" si="172"/>
        <v>2.1759999999999966</v>
      </c>
      <c r="BL1121" s="146">
        <f t="shared" si="173"/>
        <v>0.94946017479690703</v>
      </c>
      <c r="BM1121" s="146">
        <f t="shared" si="174"/>
        <v>4.0136006571722671E-4</v>
      </c>
      <c r="BN1121" s="146" t="str">
        <f t="shared" si="175"/>
        <v/>
      </c>
      <c r="BO1121" s="146" t="str">
        <f t="shared" si="171"/>
        <v/>
      </c>
    </row>
    <row r="1122" spans="3:67" ht="20.100000000000001" customHeight="1" x14ac:dyDescent="0.25">
      <c r="C1122" s="12"/>
      <c r="E1122" s="130"/>
      <c r="F1122" s="130"/>
      <c r="R1122" s="12"/>
      <c r="T1122" s="130"/>
      <c r="U1122" s="130"/>
      <c r="AE1122" s="146">
        <v>365</v>
      </c>
      <c r="AF1122" s="146">
        <f t="shared" si="162"/>
        <v>-2.54</v>
      </c>
      <c r="AJ1122" s="146">
        <f t="shared" si="163"/>
        <v>1.5847579025360818E-2</v>
      </c>
      <c r="AK1122" s="146">
        <f t="shared" si="164"/>
        <v>5.5426234430825993E-3</v>
      </c>
      <c r="AL1122" s="146">
        <f t="shared" si="169"/>
        <v>1.5847579025360818E-2</v>
      </c>
      <c r="AM1122" s="146" t="str">
        <f t="shared" si="170"/>
        <v/>
      </c>
      <c r="AN1122" s="146" t="str">
        <f t="shared" si="165"/>
        <v/>
      </c>
      <c r="AO1122" s="146">
        <f t="shared" si="166"/>
        <v>0</v>
      </c>
      <c r="AP1122" s="146" t="str">
        <f t="shared" si="167"/>
        <v/>
      </c>
      <c r="AQ1122" s="146" t="str">
        <f t="shared" si="168"/>
        <v/>
      </c>
      <c r="AY1122" s="155"/>
      <c r="AZ1122" s="150"/>
      <c r="BA1122" s="155"/>
      <c r="BB1122" s="162"/>
      <c r="BC1122" s="162"/>
      <c r="BD1122" s="162"/>
      <c r="BE1122" s="162"/>
      <c r="BF1122" s="156"/>
      <c r="BG1122" s="156"/>
      <c r="BH1122" s="156"/>
      <c r="BJ1122" s="146">
        <v>342</v>
      </c>
      <c r="BK1122" s="146">
        <f t="shared" si="172"/>
        <v>2.1823999999999968</v>
      </c>
      <c r="BL1122" s="146">
        <f t="shared" si="173"/>
        <v>0.9490588147311898</v>
      </c>
      <c r="BM1122" s="146">
        <f t="shared" si="174"/>
        <v>4.0302166722094857E-4</v>
      </c>
      <c r="BN1122" s="146" t="str">
        <f t="shared" si="175"/>
        <v/>
      </c>
      <c r="BO1122" s="146" t="str">
        <f t="shared" si="171"/>
        <v/>
      </c>
    </row>
    <row r="1123" spans="3:67" ht="20.100000000000001" customHeight="1" x14ac:dyDescent="0.25">
      <c r="C1123" s="12"/>
      <c r="E1123" s="130"/>
      <c r="F1123" s="130"/>
      <c r="R1123" s="12"/>
      <c r="T1123" s="130"/>
      <c r="U1123" s="130"/>
      <c r="AE1123" s="146">
        <v>366</v>
      </c>
      <c r="AF1123" s="146">
        <f t="shared" si="162"/>
        <v>-2.536</v>
      </c>
      <c r="AJ1123" s="146">
        <f t="shared" si="163"/>
        <v>1.6009283068541796E-2</v>
      </c>
      <c r="AK1123" s="146">
        <f t="shared" si="164"/>
        <v>5.6063367050156916E-3</v>
      </c>
      <c r="AL1123" s="146">
        <f t="shared" si="169"/>
        <v>1.6009283068541796E-2</v>
      </c>
      <c r="AM1123" s="146" t="str">
        <f t="shared" si="170"/>
        <v/>
      </c>
      <c r="AN1123" s="146" t="str">
        <f t="shared" si="165"/>
        <v/>
      </c>
      <c r="AO1123" s="146">
        <f t="shared" si="166"/>
        <v>0</v>
      </c>
      <c r="AP1123" s="146" t="str">
        <f t="shared" si="167"/>
        <v/>
      </c>
      <c r="AQ1123" s="146" t="str">
        <f t="shared" si="168"/>
        <v/>
      </c>
      <c r="AY1123" s="155"/>
      <c r="AZ1123" s="150"/>
      <c r="BA1123" s="155"/>
      <c r="BB1123" s="162"/>
      <c r="BC1123" s="162"/>
      <c r="BD1123" s="162"/>
      <c r="BE1123" s="162"/>
      <c r="BF1123" s="156"/>
      <c r="BG1123" s="156"/>
      <c r="BH1123" s="156"/>
      <c r="BJ1123" s="146">
        <v>343</v>
      </c>
      <c r="BK1123" s="146">
        <f t="shared" si="172"/>
        <v>2.188799999999997</v>
      </c>
      <c r="BL1123" s="146">
        <f t="shared" si="173"/>
        <v>0.94865579306396886</v>
      </c>
      <c r="BM1123" s="146">
        <f t="shared" si="174"/>
        <v>4.0468147246974784E-4</v>
      </c>
      <c r="BN1123" s="146" t="str">
        <f t="shared" si="175"/>
        <v/>
      </c>
      <c r="BO1123" s="146" t="str">
        <f t="shared" si="171"/>
        <v/>
      </c>
    </row>
    <row r="1124" spans="3:67" ht="20.100000000000001" customHeight="1" x14ac:dyDescent="0.25">
      <c r="C1124" s="12"/>
      <c r="E1124" s="130"/>
      <c r="F1124" s="130"/>
      <c r="R1124" s="12"/>
      <c r="T1124" s="130"/>
      <c r="U1124" s="130"/>
      <c r="AE1124" s="146">
        <v>367</v>
      </c>
      <c r="AF1124" s="146">
        <f t="shared" si="162"/>
        <v>-2.532</v>
      </c>
      <c r="AJ1124" s="146">
        <f t="shared" si="163"/>
        <v>1.6172378332176187E-2</v>
      </c>
      <c r="AK1124" s="146">
        <f t="shared" si="164"/>
        <v>5.6706995625904867E-3</v>
      </c>
      <c r="AL1124" s="146">
        <f t="shared" si="169"/>
        <v>1.6172378332176187E-2</v>
      </c>
      <c r="AM1124" s="146" t="str">
        <f t="shared" si="170"/>
        <v/>
      </c>
      <c r="AN1124" s="146" t="str">
        <f t="shared" si="165"/>
        <v/>
      </c>
      <c r="AO1124" s="146">
        <f t="shared" si="166"/>
        <v>0</v>
      </c>
      <c r="AP1124" s="146" t="str">
        <f t="shared" si="167"/>
        <v/>
      </c>
      <c r="AQ1124" s="146" t="str">
        <f t="shared" si="168"/>
        <v/>
      </c>
      <c r="AY1124" s="155"/>
      <c r="AZ1124" s="150"/>
      <c r="BA1124" s="155"/>
      <c r="BB1124" s="162"/>
      <c r="BC1124" s="162"/>
      <c r="BD1124" s="162"/>
      <c r="BE1124" s="162"/>
      <c r="BF1124" s="156"/>
      <c r="BG1124" s="156"/>
      <c r="BH1124" s="156"/>
      <c r="BJ1124" s="146">
        <v>344</v>
      </c>
      <c r="BK1124" s="146">
        <f t="shared" si="172"/>
        <v>2.1951999999999972</v>
      </c>
      <c r="BL1124" s="146">
        <f t="shared" si="173"/>
        <v>0.94825111159149911</v>
      </c>
      <c r="BM1124" s="146">
        <f t="shared" si="174"/>
        <v>4.0633945354906498E-4</v>
      </c>
      <c r="BN1124" s="146" t="str">
        <f t="shared" si="175"/>
        <v/>
      </c>
      <c r="BO1124" s="146" t="str">
        <f t="shared" si="171"/>
        <v/>
      </c>
    </row>
    <row r="1125" spans="3:67" ht="20.100000000000001" customHeight="1" x14ac:dyDescent="0.25">
      <c r="C1125" s="12"/>
      <c r="E1125" s="130"/>
      <c r="F1125" s="130"/>
      <c r="R1125" s="12"/>
      <c r="T1125" s="130"/>
      <c r="U1125" s="130"/>
      <c r="AE1125" s="146">
        <v>368</v>
      </c>
      <c r="AF1125" s="146">
        <f t="shared" si="162"/>
        <v>-2.528</v>
      </c>
      <c r="AJ1125" s="146">
        <f t="shared" si="163"/>
        <v>1.6336873743791409E-2</v>
      </c>
      <c r="AK1125" s="146">
        <f t="shared" si="164"/>
        <v>5.7357175985360354E-3</v>
      </c>
      <c r="AL1125" s="146">
        <f t="shared" si="169"/>
        <v>1.6336873743791409E-2</v>
      </c>
      <c r="AM1125" s="146" t="str">
        <f t="shared" si="170"/>
        <v/>
      </c>
      <c r="AN1125" s="146" t="str">
        <f t="shared" si="165"/>
        <v/>
      </c>
      <c r="AO1125" s="146">
        <f t="shared" si="166"/>
        <v>0</v>
      </c>
      <c r="AP1125" s="146" t="str">
        <f t="shared" si="167"/>
        <v/>
      </c>
      <c r="AQ1125" s="146" t="str">
        <f t="shared" si="168"/>
        <v/>
      </c>
      <c r="AY1125" s="155"/>
      <c r="AZ1125" s="150"/>
      <c r="BA1125" s="155"/>
      <c r="BB1125" s="162"/>
      <c r="BC1125" s="162"/>
      <c r="BD1125" s="162"/>
      <c r="BE1125" s="162"/>
      <c r="BF1125" s="156"/>
      <c r="BG1125" s="156"/>
      <c r="BH1125" s="156"/>
      <c r="BJ1125" s="146">
        <v>345</v>
      </c>
      <c r="BK1125" s="146">
        <f t="shared" si="172"/>
        <v>2.2015999999999973</v>
      </c>
      <c r="BL1125" s="146">
        <f t="shared" si="173"/>
        <v>0.94784477213795004</v>
      </c>
      <c r="BM1125" s="146">
        <f t="shared" si="174"/>
        <v>4.0799558272530678E-4</v>
      </c>
      <c r="BN1125" s="146" t="str">
        <f t="shared" si="175"/>
        <v/>
      </c>
      <c r="BO1125" s="146" t="str">
        <f t="shared" si="171"/>
        <v/>
      </c>
    </row>
    <row r="1126" spans="3:67" ht="20.100000000000001" customHeight="1" x14ac:dyDescent="0.25">
      <c r="C1126" s="12"/>
      <c r="E1126" s="130"/>
      <c r="F1126" s="130"/>
      <c r="R1126" s="12"/>
      <c r="T1126" s="130"/>
      <c r="U1126" s="130"/>
      <c r="AE1126" s="146">
        <v>369</v>
      </c>
      <c r="AF1126" s="146">
        <f t="shared" si="162"/>
        <v>-2.524</v>
      </c>
      <c r="AJ1126" s="146">
        <f t="shared" si="163"/>
        <v>1.6502778254243983E-2</v>
      </c>
      <c r="AK1126" s="146">
        <f t="shared" si="164"/>
        <v>5.801396431338245E-3</v>
      </c>
      <c r="AL1126" s="146">
        <f t="shared" si="169"/>
        <v>1.6502778254243983E-2</v>
      </c>
      <c r="AM1126" s="146" t="str">
        <f t="shared" si="170"/>
        <v/>
      </c>
      <c r="AN1126" s="146" t="str">
        <f t="shared" si="165"/>
        <v/>
      </c>
      <c r="AO1126" s="146">
        <f t="shared" si="166"/>
        <v>0</v>
      </c>
      <c r="AP1126" s="146" t="str">
        <f t="shared" si="167"/>
        <v/>
      </c>
      <c r="AQ1126" s="146" t="str">
        <f t="shared" si="168"/>
        <v/>
      </c>
      <c r="AY1126" s="155"/>
      <c r="AZ1126" s="150"/>
      <c r="BA1126" s="155"/>
      <c r="BB1126" s="162"/>
      <c r="BC1126" s="162"/>
      <c r="BD1126" s="162"/>
      <c r="BE1126" s="162"/>
      <c r="BF1126" s="156"/>
      <c r="BG1126" s="156"/>
      <c r="BH1126" s="156"/>
      <c r="BJ1126" s="146">
        <v>346</v>
      </c>
      <c r="BK1126" s="146">
        <f t="shared" si="172"/>
        <v>2.2079999999999975</v>
      </c>
      <c r="BL1126" s="146">
        <f t="shared" si="173"/>
        <v>0.94743677655522474</v>
      </c>
      <c r="BM1126" s="146">
        <f t="shared" si="174"/>
        <v>4.0964983244495823E-4</v>
      </c>
      <c r="BN1126" s="146" t="str">
        <f t="shared" si="175"/>
        <v/>
      </c>
      <c r="BO1126" s="146" t="str">
        <f t="shared" si="171"/>
        <v/>
      </c>
    </row>
    <row r="1127" spans="3:67" ht="20.100000000000001" customHeight="1" x14ac:dyDescent="0.25">
      <c r="C1127" s="12"/>
      <c r="E1127" s="130"/>
      <c r="F1127" s="130"/>
      <c r="R1127" s="12"/>
      <c r="T1127" s="130"/>
      <c r="U1127" s="130"/>
      <c r="AE1127" s="146">
        <v>370</v>
      </c>
      <c r="AF1127" s="146">
        <f t="shared" si="162"/>
        <v>-2.52</v>
      </c>
      <c r="AJ1127" s="146">
        <f t="shared" si="163"/>
        <v>1.6670100837381057E-2</v>
      </c>
      <c r="AK1127" s="146">
        <f t="shared" si="164"/>
        <v>5.8677417153325615E-3</v>
      </c>
      <c r="AL1127" s="146">
        <f t="shared" si="169"/>
        <v>1.6670100837381057E-2</v>
      </c>
      <c r="AM1127" s="146" t="str">
        <f t="shared" si="170"/>
        <v/>
      </c>
      <c r="AN1127" s="146" t="str">
        <f t="shared" si="165"/>
        <v/>
      </c>
      <c r="AO1127" s="146">
        <f t="shared" si="166"/>
        <v>0</v>
      </c>
      <c r="AP1127" s="146" t="str">
        <f t="shared" si="167"/>
        <v/>
      </c>
      <c r="AQ1127" s="146" t="str">
        <f t="shared" si="168"/>
        <v/>
      </c>
      <c r="AY1127" s="155"/>
      <c r="AZ1127" s="150"/>
      <c r="BA1127" s="155"/>
      <c r="BB1127" s="162"/>
      <c r="BC1127" s="162"/>
      <c r="BD1127" s="162"/>
      <c r="BE1127" s="162"/>
      <c r="BF1127" s="156"/>
      <c r="BG1127" s="156"/>
      <c r="BH1127" s="156"/>
      <c r="BJ1127" s="146">
        <v>347</v>
      </c>
      <c r="BK1127" s="146">
        <f t="shared" si="172"/>
        <v>2.2143999999999977</v>
      </c>
      <c r="BL1127" s="146">
        <f t="shared" si="173"/>
        <v>0.94702712672277978</v>
      </c>
      <c r="BM1127" s="146">
        <f t="shared" si="174"/>
        <v>4.1130217533502655E-4</v>
      </c>
      <c r="BN1127" s="146" t="str">
        <f t="shared" si="175"/>
        <v/>
      </c>
      <c r="BO1127" s="146" t="str">
        <f t="shared" si="171"/>
        <v/>
      </c>
    </row>
    <row r="1128" spans="3:67" ht="20.100000000000001" customHeight="1" x14ac:dyDescent="0.25">
      <c r="C1128" s="12"/>
      <c r="E1128" s="130"/>
      <c r="F1128" s="130"/>
      <c r="R1128" s="12"/>
      <c r="T1128" s="130"/>
      <c r="U1128" s="130"/>
      <c r="AE1128" s="146">
        <v>371</v>
      </c>
      <c r="AF1128" s="146">
        <f t="shared" si="162"/>
        <v>-2.516</v>
      </c>
      <c r="AJ1128" s="146">
        <f t="shared" si="163"/>
        <v>1.6838850489696671E-2</v>
      </c>
      <c r="AK1128" s="146">
        <f t="shared" si="164"/>
        <v>5.9347591407952118E-3</v>
      </c>
      <c r="AL1128" s="146">
        <f t="shared" si="169"/>
        <v>1.6838850489696671E-2</v>
      </c>
      <c r="AM1128" s="146" t="str">
        <f t="shared" si="170"/>
        <v/>
      </c>
      <c r="AN1128" s="146" t="str">
        <f t="shared" si="165"/>
        <v/>
      </c>
      <c r="AO1128" s="146">
        <f t="shared" si="166"/>
        <v>0</v>
      </c>
      <c r="AP1128" s="146" t="str">
        <f t="shared" si="167"/>
        <v/>
      </c>
      <c r="AQ1128" s="146" t="str">
        <f t="shared" si="168"/>
        <v/>
      </c>
      <c r="AY1128" s="155"/>
      <c r="AZ1128" s="150"/>
      <c r="BA1128" s="155"/>
      <c r="BB1128" s="162"/>
      <c r="BC1128" s="162"/>
      <c r="BD1128" s="162"/>
      <c r="BE1128" s="162"/>
      <c r="BF1128" s="156"/>
      <c r="BG1128" s="156"/>
      <c r="BH1128" s="156"/>
      <c r="BJ1128" s="146">
        <v>348</v>
      </c>
      <c r="BK1128" s="146">
        <f t="shared" si="172"/>
        <v>2.2207999999999979</v>
      </c>
      <c r="BL1128" s="146">
        <f t="shared" si="173"/>
        <v>0.94661582454744475</v>
      </c>
      <c r="BM1128" s="146">
        <f t="shared" si="174"/>
        <v>4.1295258420182002E-4</v>
      </c>
      <c r="BN1128" s="146" t="str">
        <f t="shared" si="175"/>
        <v/>
      </c>
      <c r="BO1128" s="146" t="str">
        <f t="shared" si="171"/>
        <v/>
      </c>
    </row>
    <row r="1129" spans="3:67" ht="20.100000000000001" customHeight="1" x14ac:dyDescent="0.25">
      <c r="C1129" s="12"/>
      <c r="E1129" s="130"/>
      <c r="F1129" s="130"/>
      <c r="R1129" s="12"/>
      <c r="T1129" s="130"/>
      <c r="U1129" s="130"/>
      <c r="AE1129" s="146">
        <v>372</v>
      </c>
      <c r="AF1129" s="146">
        <f t="shared" si="162"/>
        <v>-2.512</v>
      </c>
      <c r="AJ1129" s="146">
        <f t="shared" si="163"/>
        <v>1.700903622998266E-2</v>
      </c>
      <c r="AK1129" s="146">
        <f t="shared" si="164"/>
        <v>6.0024544340331184E-3</v>
      </c>
      <c r="AL1129" s="146">
        <f t="shared" si="169"/>
        <v>1.700903622998266E-2</v>
      </c>
      <c r="AM1129" s="146" t="str">
        <f t="shared" si="170"/>
        <v/>
      </c>
      <c r="AN1129" s="146" t="str">
        <f t="shared" si="165"/>
        <v/>
      </c>
      <c r="AO1129" s="146">
        <f t="shared" si="166"/>
        <v>0</v>
      </c>
      <c r="AP1129" s="146" t="str">
        <f t="shared" si="167"/>
        <v/>
      </c>
      <c r="AQ1129" s="146" t="str">
        <f t="shared" si="168"/>
        <v/>
      </c>
      <c r="AY1129" s="155"/>
      <c r="AZ1129" s="150"/>
      <c r="BA1129" s="155"/>
      <c r="BB1129" s="162"/>
      <c r="BC1129" s="162"/>
      <c r="BD1129" s="162"/>
      <c r="BE1129" s="162"/>
      <c r="BF1129" s="156"/>
      <c r="BG1129" s="156"/>
      <c r="BH1129" s="156"/>
      <c r="BJ1129" s="146">
        <v>349</v>
      </c>
      <c r="BK1129" s="146">
        <f t="shared" si="172"/>
        <v>2.2271999999999981</v>
      </c>
      <c r="BL1129" s="146">
        <f t="shared" si="173"/>
        <v>0.94620287196324293</v>
      </c>
      <c r="BM1129" s="146">
        <f t="shared" si="174"/>
        <v>4.1460103203183607E-4</v>
      </c>
      <c r="BN1129" s="146" t="str">
        <f t="shared" si="175"/>
        <v/>
      </c>
      <c r="BO1129" s="146" t="str">
        <f t="shared" si="171"/>
        <v/>
      </c>
    </row>
    <row r="1130" spans="3:67" ht="20.100000000000001" customHeight="1" x14ac:dyDescent="0.25">
      <c r="C1130" s="12"/>
      <c r="E1130" s="130"/>
      <c r="F1130" s="130"/>
      <c r="R1130" s="12"/>
      <c r="T1130" s="130"/>
      <c r="U1130" s="130"/>
      <c r="AE1130" s="146">
        <v>373</v>
      </c>
      <c r="AF1130" s="146">
        <f t="shared" si="162"/>
        <v>-2.508</v>
      </c>
      <c r="AJ1130" s="146">
        <f t="shared" si="163"/>
        <v>1.7180667098974263E-2</v>
      </c>
      <c r="AK1130" s="146">
        <f t="shared" si="164"/>
        <v>6.0708333574723871E-3</v>
      </c>
      <c r="AL1130" s="146">
        <f t="shared" si="169"/>
        <v>1.7180667098974263E-2</v>
      </c>
      <c r="AM1130" s="146" t="str">
        <f t="shared" si="170"/>
        <v/>
      </c>
      <c r="AN1130" s="146" t="str">
        <f t="shared" si="165"/>
        <v/>
      </c>
      <c r="AO1130" s="146">
        <f t="shared" si="166"/>
        <v>0</v>
      </c>
      <c r="AP1130" s="146" t="str">
        <f t="shared" si="167"/>
        <v/>
      </c>
      <c r="AQ1130" s="146" t="str">
        <f t="shared" si="168"/>
        <v/>
      </c>
      <c r="AY1130" s="155"/>
      <c r="AZ1130" s="150"/>
      <c r="BA1130" s="155"/>
      <c r="BB1130" s="162"/>
      <c r="BC1130" s="162"/>
      <c r="BD1130" s="162"/>
      <c r="BE1130" s="162"/>
      <c r="BF1130" s="156"/>
      <c r="BG1130" s="156"/>
      <c r="BH1130" s="156"/>
      <c r="BJ1130" s="146">
        <v>350</v>
      </c>
      <c r="BK1130" s="146">
        <f t="shared" si="172"/>
        <v>2.2335999999999983</v>
      </c>
      <c r="BL1130" s="146">
        <f t="shared" si="173"/>
        <v>0.94578827093121109</v>
      </c>
      <c r="BM1130" s="146">
        <f t="shared" si="174"/>
        <v>4.1624749198976296E-4</v>
      </c>
      <c r="BN1130" s="146" t="str">
        <f t="shared" si="175"/>
        <v/>
      </c>
      <c r="BO1130" s="146" t="str">
        <f t="shared" si="171"/>
        <v/>
      </c>
    </row>
    <row r="1131" spans="3:67" ht="20.100000000000001" customHeight="1" x14ac:dyDescent="0.25">
      <c r="C1131" s="12"/>
      <c r="E1131" s="130"/>
      <c r="F1131" s="130"/>
      <c r="R1131" s="12"/>
      <c r="T1131" s="130"/>
      <c r="U1131" s="130"/>
      <c r="AE1131" s="146">
        <v>374</v>
      </c>
      <c r="AF1131" s="146">
        <f t="shared" si="162"/>
        <v>-2.504</v>
      </c>
      <c r="AJ1131" s="146">
        <f t="shared" si="163"/>
        <v>1.7353752158990397E-2</v>
      </c>
      <c r="AK1131" s="146">
        <f t="shared" si="164"/>
        <v>6.1399017097453377E-3</v>
      </c>
      <c r="AL1131" s="146">
        <f t="shared" si="169"/>
        <v>1.7353752158990397E-2</v>
      </c>
      <c r="AM1131" s="146" t="str">
        <f t="shared" si="170"/>
        <v/>
      </c>
      <c r="AN1131" s="146" t="str">
        <f t="shared" si="165"/>
        <v/>
      </c>
      <c r="AO1131" s="146">
        <f t="shared" si="166"/>
        <v>0</v>
      </c>
      <c r="AP1131" s="146" t="str">
        <f t="shared" si="167"/>
        <v/>
      </c>
      <c r="AQ1131" s="146" t="str">
        <f t="shared" si="168"/>
        <v/>
      </c>
      <c r="AY1131" s="155"/>
      <c r="AZ1131" s="150"/>
      <c r="BA1131" s="155"/>
      <c r="BB1131" s="162"/>
      <c r="BC1131" s="162"/>
      <c r="BD1131" s="162"/>
      <c r="BE1131" s="162"/>
      <c r="BF1131" s="156"/>
      <c r="BG1131" s="156"/>
      <c r="BH1131" s="156"/>
      <c r="BJ1131" s="146">
        <v>351</v>
      </c>
      <c r="BK1131" s="146">
        <f t="shared" si="172"/>
        <v>2.2399999999999984</v>
      </c>
      <c r="BL1131" s="146">
        <f t="shared" si="173"/>
        <v>0.94537202343922133</v>
      </c>
      <c r="BM1131" s="146">
        <f t="shared" si="174"/>
        <v>4.1789193741958996E-4</v>
      </c>
      <c r="BN1131" s="146" t="str">
        <f t="shared" si="175"/>
        <v/>
      </c>
      <c r="BO1131" s="146" t="str">
        <f t="shared" si="171"/>
        <v/>
      </c>
    </row>
    <row r="1132" spans="3:67" ht="20.100000000000001" customHeight="1" x14ac:dyDescent="0.25">
      <c r="C1132" s="12"/>
      <c r="E1132" s="130"/>
      <c r="F1132" s="130"/>
      <c r="R1132" s="12"/>
      <c r="T1132" s="130"/>
      <c r="U1132" s="130"/>
      <c r="AE1132" s="146">
        <v>375</v>
      </c>
      <c r="AF1132" s="146">
        <f t="shared" si="162"/>
        <v>-2.5</v>
      </c>
      <c r="AJ1132" s="146">
        <f t="shared" si="163"/>
        <v>1.752830049356854E-2</v>
      </c>
      <c r="AK1132" s="146">
        <f t="shared" si="164"/>
        <v>6.2096653257761331E-3</v>
      </c>
      <c r="AL1132" s="146">
        <f t="shared" si="169"/>
        <v>1.752830049356854E-2</v>
      </c>
      <c r="AM1132" s="146" t="str">
        <f t="shared" si="170"/>
        <v/>
      </c>
      <c r="AN1132" s="146" t="str">
        <f t="shared" si="165"/>
        <v/>
      </c>
      <c r="AO1132" s="146">
        <f t="shared" si="166"/>
        <v>0</v>
      </c>
      <c r="AP1132" s="146" t="str">
        <f t="shared" si="167"/>
        <v/>
      </c>
      <c r="AQ1132" s="146" t="str">
        <f t="shared" si="168"/>
        <v/>
      </c>
      <c r="AY1132" s="155"/>
      <c r="AZ1132" s="150"/>
      <c r="BA1132" s="155"/>
      <c r="BB1132" s="162"/>
      <c r="BC1132" s="162"/>
      <c r="BD1132" s="162"/>
      <c r="BE1132" s="162"/>
      <c r="BF1132" s="156"/>
      <c r="BG1132" s="156"/>
      <c r="BH1132" s="156"/>
      <c r="BJ1132" s="146">
        <v>352</v>
      </c>
      <c r="BK1132" s="146">
        <f t="shared" si="172"/>
        <v>2.2463999999999986</v>
      </c>
      <c r="BL1132" s="146">
        <f t="shared" si="173"/>
        <v>0.94495413150180174</v>
      </c>
      <c r="BM1132" s="146">
        <f t="shared" si="174"/>
        <v>4.1953434184316407E-4</v>
      </c>
      <c r="BN1132" s="146" t="str">
        <f t="shared" si="175"/>
        <v/>
      </c>
      <c r="BO1132" s="146" t="str">
        <f t="shared" si="171"/>
        <v/>
      </c>
    </row>
    <row r="1133" spans="3:67" ht="20.100000000000001" customHeight="1" x14ac:dyDescent="0.25">
      <c r="C1133" s="12"/>
      <c r="E1133" s="130"/>
      <c r="F1133" s="130"/>
      <c r="R1133" s="12"/>
      <c r="T1133" s="130"/>
      <c r="U1133" s="130"/>
      <c r="AE1133" s="146">
        <v>376</v>
      </c>
      <c r="AF1133" s="146">
        <f t="shared" si="162"/>
        <v>-2.496</v>
      </c>
      <c r="AJ1133" s="146">
        <f t="shared" si="163"/>
        <v>1.7704321207094212E-2</v>
      </c>
      <c r="AK1133" s="146">
        <f t="shared" si="164"/>
        <v>6.2801300768649043E-3</v>
      </c>
      <c r="AL1133" s="146">
        <f t="shared" si="169"/>
        <v>1.7704321207094212E-2</v>
      </c>
      <c r="AM1133" s="146" t="str">
        <f t="shared" si="170"/>
        <v/>
      </c>
      <c r="AN1133" s="146" t="str">
        <f t="shared" si="165"/>
        <v/>
      </c>
      <c r="AO1133" s="146">
        <f t="shared" si="166"/>
        <v>0</v>
      </c>
      <c r="AP1133" s="146" t="str">
        <f t="shared" si="167"/>
        <v/>
      </c>
      <c r="AQ1133" s="146" t="str">
        <f t="shared" si="168"/>
        <v/>
      </c>
      <c r="AY1133" s="155"/>
      <c r="AZ1133" s="150"/>
      <c r="BA1133" s="155"/>
      <c r="BB1133" s="162"/>
      <c r="BC1133" s="162"/>
      <c r="BD1133" s="162"/>
      <c r="BE1133" s="162"/>
      <c r="BF1133" s="156"/>
      <c r="BG1133" s="156"/>
      <c r="BH1133" s="156"/>
      <c r="BJ1133" s="146">
        <v>353</v>
      </c>
      <c r="BK1133" s="146">
        <f t="shared" si="172"/>
        <v>2.2527999999999988</v>
      </c>
      <c r="BL1133" s="146">
        <f t="shared" si="173"/>
        <v>0.94453459715995858</v>
      </c>
      <c r="BM1133" s="146">
        <f t="shared" si="174"/>
        <v>4.2117467896130023E-4</v>
      </c>
      <c r="BN1133" s="146" t="str">
        <f t="shared" si="175"/>
        <v/>
      </c>
      <c r="BO1133" s="146" t="str">
        <f t="shared" si="171"/>
        <v/>
      </c>
    </row>
    <row r="1134" spans="3:67" ht="20.100000000000001" customHeight="1" x14ac:dyDescent="0.25">
      <c r="C1134" s="12"/>
      <c r="E1134" s="130"/>
      <c r="F1134" s="130"/>
      <c r="R1134" s="12"/>
      <c r="T1134" s="130"/>
      <c r="U1134" s="130"/>
      <c r="AE1134" s="146">
        <v>377</v>
      </c>
      <c r="AF1134" s="146">
        <f t="shared" si="162"/>
        <v>-2.492</v>
      </c>
      <c r="AJ1134" s="146">
        <f t="shared" si="163"/>
        <v>1.7881823424425094E-2</v>
      </c>
      <c r="AK1134" s="146">
        <f t="shared" si="164"/>
        <v>6.3513018707703995E-3</v>
      </c>
      <c r="AL1134" s="146">
        <f t="shared" si="169"/>
        <v>1.7881823424425094E-2</v>
      </c>
      <c r="AM1134" s="146" t="str">
        <f t="shared" si="170"/>
        <v/>
      </c>
      <c r="AN1134" s="146" t="str">
        <f t="shared" si="165"/>
        <v/>
      </c>
      <c r="AO1134" s="146">
        <f t="shared" si="166"/>
        <v>0</v>
      </c>
      <c r="AP1134" s="146" t="str">
        <f t="shared" si="167"/>
        <v/>
      </c>
      <c r="AQ1134" s="146" t="str">
        <f t="shared" si="168"/>
        <v/>
      </c>
      <c r="AY1134" s="155"/>
      <c r="AZ1134" s="150"/>
      <c r="BA1134" s="155"/>
      <c r="BB1134" s="162"/>
      <c r="BC1134" s="162"/>
      <c r="BD1134" s="162"/>
      <c r="BE1134" s="162"/>
      <c r="BF1134" s="156"/>
      <c r="BG1134" s="156"/>
      <c r="BH1134" s="156"/>
      <c r="BJ1134" s="146">
        <v>354</v>
      </c>
      <c r="BK1134" s="146">
        <f t="shared" si="172"/>
        <v>2.259199999999999</v>
      </c>
      <c r="BL1134" s="146">
        <f t="shared" si="173"/>
        <v>0.94411342248099728</v>
      </c>
      <c r="BM1134" s="146">
        <f t="shared" si="174"/>
        <v>4.2281292265100578E-4</v>
      </c>
      <c r="BN1134" s="146" t="str">
        <f t="shared" si="175"/>
        <v/>
      </c>
      <c r="BO1134" s="146" t="str">
        <f t="shared" si="171"/>
        <v/>
      </c>
    </row>
    <row r="1135" spans="3:67" ht="20.100000000000001" customHeight="1" x14ac:dyDescent="0.25">
      <c r="C1135" s="12"/>
      <c r="E1135" s="130"/>
      <c r="F1135" s="130"/>
      <c r="R1135" s="12"/>
      <c r="T1135" s="130"/>
      <c r="U1135" s="130"/>
      <c r="AE1135" s="146">
        <v>378</v>
      </c>
      <c r="AF1135" s="146">
        <f t="shared" si="162"/>
        <v>-2.488</v>
      </c>
      <c r="AJ1135" s="146">
        <f t="shared" si="163"/>
        <v>1.8060816290509693E-2</v>
      </c>
      <c r="AK1135" s="146">
        <f t="shared" si="164"/>
        <v>6.4231866517910977E-3</v>
      </c>
      <c r="AL1135" s="146">
        <f t="shared" si="169"/>
        <v>1.8060816290509693E-2</v>
      </c>
      <c r="AM1135" s="146" t="str">
        <f t="shared" si="170"/>
        <v/>
      </c>
      <c r="AN1135" s="146" t="str">
        <f t="shared" si="165"/>
        <v/>
      </c>
      <c r="AO1135" s="146">
        <f t="shared" si="166"/>
        <v>0</v>
      </c>
      <c r="AP1135" s="146" t="str">
        <f t="shared" si="167"/>
        <v/>
      </c>
      <c r="AQ1135" s="146" t="str">
        <f t="shared" si="168"/>
        <v/>
      </c>
      <c r="AY1135" s="155"/>
      <c r="AZ1135" s="150"/>
      <c r="BA1135" s="155"/>
      <c r="BB1135" s="162"/>
      <c r="BC1135" s="162"/>
      <c r="BD1135" s="162"/>
      <c r="BE1135" s="162"/>
      <c r="BF1135" s="156"/>
      <c r="BG1135" s="156"/>
      <c r="BH1135" s="156"/>
      <c r="BJ1135" s="146">
        <v>355</v>
      </c>
      <c r="BK1135" s="146">
        <f t="shared" si="172"/>
        <v>2.2655999999999992</v>
      </c>
      <c r="BL1135" s="146">
        <f t="shared" si="173"/>
        <v>0.94369060955834627</v>
      </c>
      <c r="BM1135" s="146">
        <f t="shared" si="174"/>
        <v>4.2444904696792296E-4</v>
      </c>
      <c r="BN1135" s="146" t="str">
        <f t="shared" si="175"/>
        <v/>
      </c>
      <c r="BO1135" s="146" t="str">
        <f t="shared" si="171"/>
        <v/>
      </c>
    </row>
    <row r="1136" spans="3:67" ht="20.100000000000001" customHeight="1" x14ac:dyDescent="0.25">
      <c r="C1136" s="12"/>
      <c r="E1136" s="130"/>
      <c r="F1136" s="130"/>
      <c r="R1136" s="12"/>
      <c r="T1136" s="130"/>
      <c r="U1136" s="130"/>
      <c r="AE1136" s="146">
        <v>379</v>
      </c>
      <c r="AF1136" s="146">
        <f t="shared" si="162"/>
        <v>-2.484</v>
      </c>
      <c r="AJ1136" s="146">
        <f t="shared" si="163"/>
        <v>1.824130897000055E-2</v>
      </c>
      <c r="AK1136" s="146">
        <f t="shared" si="164"/>
        <v>6.4957904008448265E-3</v>
      </c>
      <c r="AL1136" s="146">
        <f t="shared" si="169"/>
        <v>1.824130897000055E-2</v>
      </c>
      <c r="AM1136" s="146" t="str">
        <f t="shared" si="170"/>
        <v/>
      </c>
      <c r="AN1136" s="146" t="str">
        <f t="shared" si="165"/>
        <v/>
      </c>
      <c r="AO1136" s="146">
        <f t="shared" si="166"/>
        <v>0</v>
      </c>
      <c r="AP1136" s="146" t="str">
        <f t="shared" si="167"/>
        <v/>
      </c>
      <c r="AQ1136" s="146" t="str">
        <f t="shared" si="168"/>
        <v/>
      </c>
      <c r="AY1136" s="155"/>
      <c r="AZ1136" s="150"/>
      <c r="BA1136" s="155"/>
      <c r="BB1136" s="162"/>
      <c r="BC1136" s="162"/>
      <c r="BD1136" s="162"/>
      <c r="BE1136" s="162"/>
      <c r="BF1136" s="156"/>
      <c r="BG1136" s="156"/>
      <c r="BH1136" s="156"/>
      <c r="BJ1136" s="146">
        <v>356</v>
      </c>
      <c r="BK1136" s="146">
        <f t="shared" si="172"/>
        <v>2.2719999999999994</v>
      </c>
      <c r="BL1136" s="146">
        <f t="shared" si="173"/>
        <v>0.94326616051137835</v>
      </c>
      <c r="BM1136" s="146">
        <f t="shared" si="174"/>
        <v>4.2608302614355331E-4</v>
      </c>
      <c r="BN1136" s="146" t="str">
        <f t="shared" si="175"/>
        <v/>
      </c>
      <c r="BO1136" s="146" t="str">
        <f t="shared" si="171"/>
        <v/>
      </c>
    </row>
    <row r="1137" spans="3:67" ht="20.100000000000001" customHeight="1" x14ac:dyDescent="0.25">
      <c r="C1137" s="12"/>
      <c r="E1137" s="130"/>
      <c r="F1137" s="130"/>
      <c r="R1137" s="12"/>
      <c r="T1137" s="130"/>
      <c r="U1137" s="130"/>
      <c r="AE1137" s="146">
        <v>380</v>
      </c>
      <c r="AF1137" s="146">
        <f t="shared" si="162"/>
        <v>-2.48</v>
      </c>
      <c r="AJ1137" s="146">
        <f t="shared" si="163"/>
        <v>1.8423310646862048E-2</v>
      </c>
      <c r="AK1137" s="146">
        <f t="shared" si="164"/>
        <v>6.569119135546763E-3</v>
      </c>
      <c r="AL1137" s="146">
        <f t="shared" si="169"/>
        <v>1.8423310646862048E-2</v>
      </c>
      <c r="AM1137" s="146" t="str">
        <f t="shared" si="170"/>
        <v/>
      </c>
      <c r="AN1137" s="146" t="str">
        <f t="shared" si="165"/>
        <v/>
      </c>
      <c r="AO1137" s="146">
        <f t="shared" si="166"/>
        <v>0</v>
      </c>
      <c r="AP1137" s="146" t="str">
        <f t="shared" si="167"/>
        <v/>
      </c>
      <c r="AQ1137" s="146" t="str">
        <f t="shared" si="168"/>
        <v/>
      </c>
      <c r="AY1137" s="155"/>
      <c r="AZ1137" s="150"/>
      <c r="BA1137" s="155"/>
      <c r="BB1137" s="162"/>
      <c r="BC1137" s="162"/>
      <c r="BD1137" s="162"/>
      <c r="BE1137" s="162"/>
      <c r="BF1137" s="156"/>
      <c r="BG1137" s="156"/>
      <c r="BH1137" s="156"/>
      <c r="BJ1137" s="146">
        <v>357</v>
      </c>
      <c r="BK1137" s="146">
        <f t="shared" si="172"/>
        <v>2.2783999999999995</v>
      </c>
      <c r="BL1137" s="146">
        <f t="shared" si="173"/>
        <v>0.9428400774852348</v>
      </c>
      <c r="BM1137" s="146">
        <f t="shared" si="174"/>
        <v>4.2771483458636794E-4</v>
      </c>
      <c r="BN1137" s="146" t="str">
        <f t="shared" si="175"/>
        <v/>
      </c>
      <c r="BO1137" s="146" t="str">
        <f t="shared" si="171"/>
        <v/>
      </c>
    </row>
    <row r="1138" spans="3:67" ht="20.100000000000001" customHeight="1" x14ac:dyDescent="0.25">
      <c r="C1138" s="12"/>
      <c r="E1138" s="130"/>
      <c r="F1138" s="130"/>
      <c r="R1138" s="12"/>
      <c r="T1138" s="130"/>
      <c r="U1138" s="130"/>
      <c r="AE1138" s="146">
        <v>381</v>
      </c>
      <c r="AF1138" s="146">
        <f t="shared" si="162"/>
        <v>-2.476</v>
      </c>
      <c r="AJ1138" s="146">
        <f t="shared" si="163"/>
        <v>1.8606830523972679E-2</v>
      </c>
      <c r="AK1138" s="146">
        <f t="shared" si="164"/>
        <v>6.6431789102859009E-3</v>
      </c>
      <c r="AL1138" s="146">
        <f t="shared" si="169"/>
        <v>1.8606830523972679E-2</v>
      </c>
      <c r="AM1138" s="146" t="str">
        <f t="shared" si="170"/>
        <v/>
      </c>
      <c r="AN1138" s="146" t="str">
        <f t="shared" si="165"/>
        <v/>
      </c>
      <c r="AO1138" s="146">
        <f t="shared" si="166"/>
        <v>0</v>
      </c>
      <c r="AP1138" s="146" t="str">
        <f t="shared" si="167"/>
        <v/>
      </c>
      <c r="AQ1138" s="146" t="str">
        <f t="shared" si="168"/>
        <v/>
      </c>
      <c r="AY1138" s="155"/>
      <c r="AZ1138" s="150"/>
      <c r="BA1138" s="155"/>
      <c r="BB1138" s="162"/>
      <c r="BC1138" s="162"/>
      <c r="BD1138" s="162"/>
      <c r="BE1138" s="162"/>
      <c r="BF1138" s="156"/>
      <c r="BG1138" s="156"/>
      <c r="BH1138" s="156"/>
      <c r="BJ1138" s="146">
        <v>358</v>
      </c>
      <c r="BK1138" s="146">
        <f t="shared" si="172"/>
        <v>2.2847999999999997</v>
      </c>
      <c r="BL1138" s="146">
        <f t="shared" si="173"/>
        <v>0.94241236265064843</v>
      </c>
      <c r="BM1138" s="146">
        <f t="shared" si="174"/>
        <v>4.2934444688103035E-4</v>
      </c>
      <c r="BN1138" s="146" t="str">
        <f t="shared" si="175"/>
        <v/>
      </c>
      <c r="BO1138" s="146" t="str">
        <f t="shared" si="171"/>
        <v/>
      </c>
    </row>
    <row r="1139" spans="3:67" ht="20.100000000000001" customHeight="1" x14ac:dyDescent="0.25">
      <c r="C1139" s="12"/>
      <c r="E1139" s="130"/>
      <c r="F1139" s="130"/>
      <c r="R1139" s="12"/>
      <c r="T1139" s="130"/>
      <c r="U1139" s="130"/>
      <c r="AE1139" s="146">
        <v>382</v>
      </c>
      <c r="AF1139" s="146">
        <f t="shared" si="162"/>
        <v>-2.472</v>
      </c>
      <c r="AJ1139" s="146">
        <f t="shared" si="163"/>
        <v>1.8791877822721837E-2</v>
      </c>
      <c r="AK1139" s="146">
        <f t="shared" si="164"/>
        <v>6.7179758162999237E-3</v>
      </c>
      <c r="AL1139" s="146">
        <f t="shared" si="169"/>
        <v>1.8791877822721837E-2</v>
      </c>
      <c r="AM1139" s="146" t="str">
        <f t="shared" si="170"/>
        <v/>
      </c>
      <c r="AN1139" s="146" t="str">
        <f t="shared" si="165"/>
        <v/>
      </c>
      <c r="AO1139" s="146">
        <f t="shared" si="166"/>
        <v>0</v>
      </c>
      <c r="AP1139" s="146" t="str">
        <f t="shared" si="167"/>
        <v/>
      </c>
      <c r="AQ1139" s="146" t="str">
        <f t="shared" si="168"/>
        <v/>
      </c>
      <c r="AY1139" s="155"/>
      <c r="AZ1139" s="150"/>
      <c r="BA1139" s="155"/>
      <c r="BB1139" s="162"/>
      <c r="BC1139" s="162"/>
      <c r="BD1139" s="162"/>
      <c r="BE1139" s="162"/>
      <c r="BF1139" s="156"/>
      <c r="BG1139" s="156"/>
      <c r="BH1139" s="156"/>
      <c r="BJ1139" s="146">
        <v>359</v>
      </c>
      <c r="BK1139" s="146">
        <f t="shared" si="172"/>
        <v>2.2911999999999999</v>
      </c>
      <c r="BL1139" s="146">
        <f t="shared" si="173"/>
        <v>0.9419830182037674</v>
      </c>
      <c r="BM1139" s="146">
        <f t="shared" si="174"/>
        <v>4.309718377872862E-4</v>
      </c>
      <c r="BN1139" s="146" t="str">
        <f t="shared" si="175"/>
        <v/>
      </c>
      <c r="BO1139" s="146" t="str">
        <f t="shared" si="171"/>
        <v/>
      </c>
    </row>
    <row r="1140" spans="3:67" ht="20.100000000000001" customHeight="1" x14ac:dyDescent="0.25">
      <c r="C1140" s="12"/>
      <c r="E1140" s="130"/>
      <c r="F1140" s="130"/>
      <c r="R1140" s="12"/>
      <c r="T1140" s="130"/>
      <c r="U1140" s="130"/>
      <c r="AE1140" s="146">
        <v>383</v>
      </c>
      <c r="AF1140" s="146">
        <f t="shared" si="162"/>
        <v>-2.468</v>
      </c>
      <c r="AJ1140" s="146">
        <f t="shared" si="163"/>
        <v>1.897846178260116E-2</v>
      </c>
      <c r="AK1140" s="146">
        <f t="shared" si="164"/>
        <v>6.7935159817483944E-3</v>
      </c>
      <c r="AL1140" s="146">
        <f t="shared" si="169"/>
        <v>1.897846178260116E-2</v>
      </c>
      <c r="AM1140" s="146" t="str">
        <f t="shared" si="170"/>
        <v/>
      </c>
      <c r="AN1140" s="146" t="str">
        <f t="shared" si="165"/>
        <v/>
      </c>
      <c r="AO1140" s="146">
        <f t="shared" si="166"/>
        <v>0</v>
      </c>
      <c r="AP1140" s="146" t="str">
        <f t="shared" si="167"/>
        <v/>
      </c>
      <c r="AQ1140" s="146" t="str">
        <f t="shared" si="168"/>
        <v/>
      </c>
      <c r="AY1140" s="155"/>
      <c r="AZ1140" s="150"/>
      <c r="BA1140" s="155"/>
      <c r="BB1140" s="162"/>
      <c r="BC1140" s="162"/>
      <c r="BD1140" s="162"/>
      <c r="BE1140" s="162"/>
      <c r="BF1140" s="156"/>
      <c r="BG1140" s="156"/>
      <c r="BH1140" s="156"/>
      <c r="BJ1140" s="146">
        <v>360</v>
      </c>
      <c r="BK1140" s="146">
        <f t="shared" si="172"/>
        <v>2.2976000000000001</v>
      </c>
      <c r="BL1140" s="146">
        <f t="shared" si="173"/>
        <v>0.94155204636598011</v>
      </c>
      <c r="BM1140" s="146">
        <f t="shared" si="174"/>
        <v>4.3259698224118459E-4</v>
      </c>
      <c r="BN1140" s="146" t="str">
        <f t="shared" si="175"/>
        <v/>
      </c>
      <c r="BO1140" s="146" t="str">
        <f t="shared" si="171"/>
        <v/>
      </c>
    </row>
    <row r="1141" spans="3:67" ht="20.100000000000001" customHeight="1" x14ac:dyDescent="0.25">
      <c r="C1141" s="12"/>
      <c r="E1141" s="130"/>
      <c r="F1141" s="130"/>
      <c r="R1141" s="12"/>
      <c r="T1141" s="130"/>
      <c r="U1141" s="130"/>
      <c r="AE1141" s="146">
        <v>384</v>
      </c>
      <c r="AF1141" s="146">
        <f t="shared" ref="AF1141:AF1204" si="176">AF$751+(AE1141*AF$754)</f>
        <v>-2.464</v>
      </c>
      <c r="AJ1141" s="146">
        <f t="shared" ref="AJ1141:AJ1204" si="177">_xlfn.NORM.DIST(AF1141,AF$748,AF$749,0)</f>
        <v>1.9166591660790256E-2</v>
      </c>
      <c r="AK1141" s="146">
        <f t="shared" ref="AK1141:AK1204" si="178">_xlfn.NORM.DIST(AF1141,AF$748,AF$749,1)</f>
        <v>6.8698055717843773E-3</v>
      </c>
      <c r="AL1141" s="146">
        <f t="shared" si="169"/>
        <v>1.9166591660790256E-2</v>
      </c>
      <c r="AM1141" s="146" t="str">
        <f t="shared" si="170"/>
        <v/>
      </c>
      <c r="AN1141" s="146" t="str">
        <f t="shared" ref="AN1141:AN1204" si="179">IF(AJ1141=MAX(AJ$757:AJ$2757),AJ1141,"")</f>
        <v/>
      </c>
      <c r="AO1141" s="146">
        <f t="shared" ref="AO1141:AO1204" si="180">_xlfn.NORM.DIST(AE1141,AM$749,AM$750,0)</f>
        <v>0</v>
      </c>
      <c r="AP1141" s="146" t="str">
        <f t="shared" ref="AP1141:AP1204" si="181">IF(AO1141=MAX(AO$757:AO$2757),AJ1141,"")</f>
        <v/>
      </c>
      <c r="AQ1141" s="146" t="str">
        <f t="shared" ref="AQ1141:AQ1204" si="182">IF(AP1141=MIN(AP$757:AP$2757),AP1141,"")</f>
        <v/>
      </c>
      <c r="AY1141" s="155"/>
      <c r="AZ1141" s="150"/>
      <c r="BA1141" s="155"/>
      <c r="BB1141" s="162"/>
      <c r="BC1141" s="162"/>
      <c r="BD1141" s="162"/>
      <c r="BE1141" s="162"/>
      <c r="BF1141" s="156"/>
      <c r="BG1141" s="156"/>
      <c r="BH1141" s="156"/>
      <c r="BJ1141" s="146">
        <v>361</v>
      </c>
      <c r="BK1141" s="146">
        <f t="shared" si="172"/>
        <v>2.3040000000000003</v>
      </c>
      <c r="BL1141" s="146">
        <f t="shared" si="173"/>
        <v>0.94111944938373893</v>
      </c>
      <c r="BM1141" s="146">
        <f t="shared" si="174"/>
        <v>4.3421985535274654E-4</v>
      </c>
      <c r="BN1141" s="146" t="str">
        <f t="shared" si="175"/>
        <v/>
      </c>
      <c r="BO1141" s="146" t="str">
        <f t="shared" si="171"/>
        <v/>
      </c>
    </row>
    <row r="1142" spans="3:67" ht="20.100000000000001" customHeight="1" x14ac:dyDescent="0.25">
      <c r="C1142" s="12"/>
      <c r="E1142" s="130"/>
      <c r="F1142" s="130"/>
      <c r="R1142" s="12"/>
      <c r="T1142" s="130"/>
      <c r="U1142" s="130"/>
      <c r="AE1142" s="146">
        <v>385</v>
      </c>
      <c r="AF1142" s="146">
        <f t="shared" si="176"/>
        <v>-2.46</v>
      </c>
      <c r="AJ1142" s="146">
        <f t="shared" si="177"/>
        <v>1.9356276731736961E-2</v>
      </c>
      <c r="AK1142" s="146">
        <f t="shared" si="178"/>
        <v>6.9468507886243092E-3</v>
      </c>
      <c r="AL1142" s="146">
        <f t="shared" ref="AL1142:AL1205" si="183">IF(OR(AK1142&lt;$AM$753,AK1142&gt;$AM$754),AJ1142,"")</f>
        <v>1.9356276731736961E-2</v>
      </c>
      <c r="AM1142" s="146" t="str">
        <f t="shared" ref="AM1142:AM1205" si="184">IF(AND(AK1142&gt;$AM$753,AK1142&lt;$AM$754),AJ1142,"")</f>
        <v/>
      </c>
      <c r="AN1142" s="146" t="str">
        <f t="shared" si="179"/>
        <v/>
      </c>
      <c r="AO1142" s="146">
        <f t="shared" si="180"/>
        <v>0</v>
      </c>
      <c r="AP1142" s="146" t="str">
        <f t="shared" si="181"/>
        <v/>
      </c>
      <c r="AQ1142" s="146" t="str">
        <f t="shared" si="182"/>
        <v/>
      </c>
      <c r="AY1142" s="155"/>
      <c r="AZ1142" s="150"/>
      <c r="BA1142" s="155"/>
      <c r="BB1142" s="162"/>
      <c r="BC1142" s="162"/>
      <c r="BD1142" s="162"/>
      <c r="BE1142" s="162"/>
      <c r="BF1142" s="156"/>
      <c r="BG1142" s="156"/>
      <c r="BH1142" s="156"/>
      <c r="BJ1142" s="146">
        <v>362</v>
      </c>
      <c r="BK1142" s="146">
        <f t="shared" si="172"/>
        <v>2.3104000000000005</v>
      </c>
      <c r="BL1142" s="146">
        <f t="shared" si="173"/>
        <v>0.94068522952838618</v>
      </c>
      <c r="BM1142" s="146">
        <f t="shared" si="174"/>
        <v>4.3584043240707526E-4</v>
      </c>
      <c r="BN1142" s="146" t="str">
        <f t="shared" si="175"/>
        <v/>
      </c>
      <c r="BO1142" s="146" t="str">
        <f t="shared" si="171"/>
        <v/>
      </c>
    </row>
    <row r="1143" spans="3:67" ht="20.100000000000001" customHeight="1" x14ac:dyDescent="0.25">
      <c r="C1143" s="12"/>
      <c r="E1143" s="130"/>
      <c r="F1143" s="130"/>
      <c r="R1143" s="12"/>
      <c r="T1143" s="130"/>
      <c r="U1143" s="130"/>
      <c r="AE1143" s="146">
        <v>386</v>
      </c>
      <c r="AF1143" s="146">
        <f t="shared" si="176"/>
        <v>-2.456</v>
      </c>
      <c r="AJ1143" s="146">
        <f t="shared" si="177"/>
        <v>1.9547526286731998E-2</v>
      </c>
      <c r="AK1143" s="146">
        <f t="shared" si="178"/>
        <v>7.0246578716162732E-3</v>
      </c>
      <c r="AL1143" s="146">
        <f t="shared" si="183"/>
        <v>1.9547526286731998E-2</v>
      </c>
      <c r="AM1143" s="146" t="str">
        <f t="shared" si="184"/>
        <v/>
      </c>
      <c r="AN1143" s="146" t="str">
        <f t="shared" si="179"/>
        <v/>
      </c>
      <c r="AO1143" s="146">
        <f t="shared" si="180"/>
        <v>0</v>
      </c>
      <c r="AP1143" s="146" t="str">
        <f t="shared" si="181"/>
        <v/>
      </c>
      <c r="AQ1143" s="146" t="str">
        <f t="shared" si="182"/>
        <v/>
      </c>
      <c r="AY1143" s="155"/>
      <c r="AZ1143" s="150"/>
      <c r="BA1143" s="155"/>
      <c r="BB1143" s="162"/>
      <c r="BC1143" s="162"/>
      <c r="BD1143" s="162"/>
      <c r="BE1143" s="162"/>
      <c r="BF1143" s="156"/>
      <c r="BG1143" s="156"/>
      <c r="BH1143" s="156"/>
      <c r="BJ1143" s="146">
        <v>363</v>
      </c>
      <c r="BK1143" s="146">
        <f t="shared" si="172"/>
        <v>2.3168000000000006</v>
      </c>
      <c r="BL1143" s="146">
        <f t="shared" si="173"/>
        <v>0.9402493890959791</v>
      </c>
      <c r="BM1143" s="146">
        <f t="shared" si="174"/>
        <v>4.3745868886302386E-4</v>
      </c>
      <c r="BN1143" s="146" t="str">
        <f t="shared" si="175"/>
        <v/>
      </c>
      <c r="BO1143" s="146" t="str">
        <f t="shared" si="171"/>
        <v/>
      </c>
    </row>
    <row r="1144" spans="3:67" ht="20.100000000000001" customHeight="1" x14ac:dyDescent="0.25">
      <c r="C1144" s="12"/>
      <c r="E1144" s="130"/>
      <c r="F1144" s="130"/>
      <c r="R1144" s="12"/>
      <c r="T1144" s="130"/>
      <c r="U1144" s="130"/>
      <c r="AE1144" s="146">
        <v>387</v>
      </c>
      <c r="AF1144" s="146">
        <f t="shared" si="176"/>
        <v>-2.452</v>
      </c>
      <c r="AJ1144" s="146">
        <f t="shared" si="177"/>
        <v>1.9740349633478135E-2</v>
      </c>
      <c r="AK1144" s="146">
        <f t="shared" si="178"/>
        <v>7.1032330973064568E-3</v>
      </c>
      <c r="AL1144" s="146">
        <f t="shared" si="183"/>
        <v>1.9740349633478135E-2</v>
      </c>
      <c r="AM1144" s="146" t="str">
        <f t="shared" si="184"/>
        <v/>
      </c>
      <c r="AN1144" s="146" t="str">
        <f t="shared" si="179"/>
        <v/>
      </c>
      <c r="AO1144" s="146">
        <f t="shared" si="180"/>
        <v>0</v>
      </c>
      <c r="AP1144" s="146" t="str">
        <f t="shared" si="181"/>
        <v/>
      </c>
      <c r="AQ1144" s="146" t="str">
        <f t="shared" si="182"/>
        <v/>
      </c>
      <c r="AY1144" s="155"/>
      <c r="AZ1144" s="150"/>
      <c r="BA1144" s="155"/>
      <c r="BB1144" s="162"/>
      <c r="BC1144" s="162"/>
      <c r="BD1144" s="162"/>
      <c r="BE1144" s="162"/>
      <c r="BF1144" s="156"/>
      <c r="BG1144" s="156"/>
      <c r="BH1144" s="156"/>
      <c r="BJ1144" s="146">
        <v>364</v>
      </c>
      <c r="BK1144" s="146">
        <f t="shared" si="172"/>
        <v>2.3232000000000008</v>
      </c>
      <c r="BL1144" s="146">
        <f t="shared" si="173"/>
        <v>0.93981193040711608</v>
      </c>
      <c r="BM1144" s="146">
        <f t="shared" si="174"/>
        <v>4.3907460035363943E-4</v>
      </c>
      <c r="BN1144" s="146" t="str">
        <f t="shared" si="175"/>
        <v/>
      </c>
      <c r="BO1144" s="146" t="str">
        <f t="shared" si="171"/>
        <v/>
      </c>
    </row>
    <row r="1145" spans="3:67" ht="20.100000000000001" customHeight="1" x14ac:dyDescent="0.25">
      <c r="C1145" s="12"/>
      <c r="E1145" s="130"/>
      <c r="F1145" s="130"/>
      <c r="R1145" s="12"/>
      <c r="T1145" s="130"/>
      <c r="U1145" s="130"/>
      <c r="AE1145" s="146">
        <v>388</v>
      </c>
      <c r="AF1145" s="146">
        <f t="shared" si="176"/>
        <v>-2.448</v>
      </c>
      <c r="AJ1145" s="146">
        <f t="shared" si="177"/>
        <v>1.993475609565365E-2</v>
      </c>
      <c r="AK1145" s="146">
        <f t="shared" si="178"/>
        <v>7.1825827795039794E-3</v>
      </c>
      <c r="AL1145" s="146">
        <f t="shared" si="183"/>
        <v>1.993475609565365E-2</v>
      </c>
      <c r="AM1145" s="146" t="str">
        <f t="shared" si="184"/>
        <v/>
      </c>
      <c r="AN1145" s="146" t="str">
        <f t="shared" si="179"/>
        <v/>
      </c>
      <c r="AO1145" s="146">
        <f t="shared" si="180"/>
        <v>0</v>
      </c>
      <c r="AP1145" s="146" t="str">
        <f t="shared" si="181"/>
        <v/>
      </c>
      <c r="AQ1145" s="146" t="str">
        <f t="shared" si="182"/>
        <v/>
      </c>
      <c r="AY1145" s="155"/>
      <c r="AZ1145" s="150"/>
      <c r="BA1145" s="155"/>
      <c r="BB1145" s="162"/>
      <c r="BC1145" s="162"/>
      <c r="BD1145" s="162"/>
      <c r="BE1145" s="162"/>
      <c r="BF1145" s="156"/>
      <c r="BG1145" s="156"/>
      <c r="BH1145" s="156"/>
      <c r="BJ1145" s="146">
        <v>365</v>
      </c>
      <c r="BK1145" s="146">
        <f t="shared" si="172"/>
        <v>2.329600000000001</v>
      </c>
      <c r="BL1145" s="146">
        <f t="shared" si="173"/>
        <v>0.93937285580676244</v>
      </c>
      <c r="BM1145" s="146">
        <f t="shared" si="174"/>
        <v>4.4068814268471979E-4</v>
      </c>
      <c r="BN1145" s="146" t="str">
        <f t="shared" si="175"/>
        <v/>
      </c>
      <c r="BO1145" s="146" t="str">
        <f t="shared" si="171"/>
        <v/>
      </c>
    </row>
    <row r="1146" spans="3:67" ht="20.100000000000001" customHeight="1" x14ac:dyDescent="0.25">
      <c r="C1146" s="12"/>
      <c r="E1146" s="130"/>
      <c r="F1146" s="130"/>
      <c r="R1146" s="12"/>
      <c r="T1146" s="130"/>
      <c r="U1146" s="130"/>
      <c r="AE1146" s="146">
        <v>389</v>
      </c>
      <c r="AF1146" s="146">
        <f t="shared" si="176"/>
        <v>-2.444</v>
      </c>
      <c r="AJ1146" s="146">
        <f t="shared" si="177"/>
        <v>2.0130755012470348E-2</v>
      </c>
      <c r="AK1146" s="146">
        <f t="shared" si="178"/>
        <v>7.2627132693438767E-3</v>
      </c>
      <c r="AL1146" s="146">
        <f t="shared" si="183"/>
        <v>2.0130755012470348E-2</v>
      </c>
      <c r="AM1146" s="146" t="str">
        <f t="shared" si="184"/>
        <v/>
      </c>
      <c r="AN1146" s="146" t="str">
        <f t="shared" si="179"/>
        <v/>
      </c>
      <c r="AO1146" s="146">
        <f t="shared" si="180"/>
        <v>0</v>
      </c>
      <c r="AP1146" s="146" t="str">
        <f t="shared" si="181"/>
        <v/>
      </c>
      <c r="AQ1146" s="146" t="str">
        <f t="shared" si="182"/>
        <v/>
      </c>
      <c r="AY1146" s="155"/>
      <c r="AZ1146" s="150"/>
      <c r="BA1146" s="155"/>
      <c r="BB1146" s="162"/>
      <c r="BC1146" s="162"/>
      <c r="BD1146" s="162"/>
      <c r="BE1146" s="162"/>
      <c r="BF1146" s="156"/>
      <c r="BG1146" s="156"/>
      <c r="BH1146" s="156"/>
      <c r="BJ1146" s="146">
        <v>366</v>
      </c>
      <c r="BK1146" s="146">
        <f t="shared" si="172"/>
        <v>2.3360000000000012</v>
      </c>
      <c r="BL1146" s="146">
        <f t="shared" si="173"/>
        <v>0.93893216766407772</v>
      </c>
      <c r="BM1146" s="146">
        <f t="shared" si="174"/>
        <v>4.4229929183514649E-4</v>
      </c>
      <c r="BN1146" s="146" t="str">
        <f t="shared" si="175"/>
        <v/>
      </c>
      <c r="BO1146" s="146" t="str">
        <f t="shared" si="171"/>
        <v/>
      </c>
    </row>
    <row r="1147" spans="3:67" ht="20.100000000000001" customHeight="1" x14ac:dyDescent="0.25">
      <c r="C1147" s="12"/>
      <c r="E1147" s="130"/>
      <c r="F1147" s="130"/>
      <c r="R1147" s="12"/>
      <c r="T1147" s="130"/>
      <c r="U1147" s="130"/>
      <c r="AE1147" s="146">
        <v>390</v>
      </c>
      <c r="AF1147" s="146">
        <f t="shared" si="176"/>
        <v>-2.44</v>
      </c>
      <c r="AJ1147" s="146">
        <f t="shared" si="177"/>
        <v>2.0328355738225837E-2</v>
      </c>
      <c r="AK1147" s="146">
        <f t="shared" si="178"/>
        <v>7.3436309553483459E-3</v>
      </c>
      <c r="AL1147" s="146">
        <f t="shared" si="183"/>
        <v>2.0328355738225837E-2</v>
      </c>
      <c r="AM1147" s="146" t="str">
        <f t="shared" si="184"/>
        <v/>
      </c>
      <c r="AN1147" s="146" t="str">
        <f t="shared" si="179"/>
        <v/>
      </c>
      <c r="AO1147" s="146">
        <f t="shared" si="180"/>
        <v>0</v>
      </c>
      <c r="AP1147" s="146" t="str">
        <f t="shared" si="181"/>
        <v/>
      </c>
      <c r="AQ1147" s="146" t="str">
        <f t="shared" si="182"/>
        <v/>
      </c>
      <c r="AY1147" s="155"/>
      <c r="AZ1147" s="150"/>
      <c r="BA1147" s="155"/>
      <c r="BB1147" s="162"/>
      <c r="BC1147" s="162"/>
      <c r="BD1147" s="162"/>
      <c r="BE1147" s="162"/>
      <c r="BF1147" s="156"/>
      <c r="BG1147" s="156"/>
      <c r="BH1147" s="156"/>
      <c r="BJ1147" s="146">
        <v>367</v>
      </c>
      <c r="BK1147" s="146">
        <f t="shared" si="172"/>
        <v>2.3424000000000014</v>
      </c>
      <c r="BL1147" s="146">
        <f t="shared" si="173"/>
        <v>0.93848986837224257</v>
      </c>
      <c r="BM1147" s="146">
        <f t="shared" si="174"/>
        <v>4.4390802395655182E-4</v>
      </c>
      <c r="BN1147" s="146" t="str">
        <f t="shared" si="175"/>
        <v/>
      </c>
      <c r="BO1147" s="146" t="str">
        <f t="shared" si="171"/>
        <v/>
      </c>
    </row>
    <row r="1148" spans="3:67" ht="20.100000000000001" customHeight="1" x14ac:dyDescent="0.25">
      <c r="C1148" s="12"/>
      <c r="E1148" s="130"/>
      <c r="F1148" s="130"/>
      <c r="R1148" s="12"/>
      <c r="T1148" s="130"/>
      <c r="U1148" s="130"/>
      <c r="AE1148" s="146">
        <v>391</v>
      </c>
      <c r="AF1148" s="146">
        <f t="shared" si="176"/>
        <v>-2.4359999999999999</v>
      </c>
      <c r="AJ1148" s="146">
        <f t="shared" si="177"/>
        <v>2.0527567641850292E-2</v>
      </c>
      <c r="AK1148" s="146">
        <f t="shared" si="178"/>
        <v>7.4253422634862117E-3</v>
      </c>
      <c r="AL1148" s="146">
        <f t="shared" si="183"/>
        <v>2.0527567641850292E-2</v>
      </c>
      <c r="AM1148" s="146" t="str">
        <f t="shared" si="184"/>
        <v/>
      </c>
      <c r="AN1148" s="146" t="str">
        <f t="shared" si="179"/>
        <v/>
      </c>
      <c r="AO1148" s="146">
        <f t="shared" si="180"/>
        <v>0</v>
      </c>
      <c r="AP1148" s="146" t="str">
        <f t="shared" si="181"/>
        <v/>
      </c>
      <c r="AQ1148" s="146" t="str">
        <f t="shared" si="182"/>
        <v/>
      </c>
      <c r="AY1148" s="155"/>
      <c r="AZ1148" s="150"/>
      <c r="BA1148" s="155"/>
      <c r="BB1148" s="162"/>
      <c r="BC1148" s="162"/>
      <c r="BD1148" s="162"/>
      <c r="BE1148" s="162"/>
      <c r="BF1148" s="156"/>
      <c r="BG1148" s="156"/>
      <c r="BH1148" s="156"/>
      <c r="BJ1148" s="146">
        <v>368</v>
      </c>
      <c r="BK1148" s="146">
        <f t="shared" si="172"/>
        <v>2.3488000000000016</v>
      </c>
      <c r="BL1148" s="146">
        <f t="shared" si="173"/>
        <v>0.93804596034828602</v>
      </c>
      <c r="BM1148" s="146">
        <f t="shared" si="174"/>
        <v>4.4551431537198649E-4</v>
      </c>
      <c r="BN1148" s="146" t="str">
        <f t="shared" si="175"/>
        <v/>
      </c>
      <c r="BO1148" s="146" t="str">
        <f t="shared" si="171"/>
        <v/>
      </c>
    </row>
    <row r="1149" spans="3:67" ht="20.100000000000001" customHeight="1" x14ac:dyDescent="0.25">
      <c r="C1149" s="12"/>
      <c r="E1149" s="130"/>
      <c r="F1149" s="130"/>
      <c r="R1149" s="12"/>
      <c r="T1149" s="130"/>
      <c r="U1149" s="130"/>
      <c r="AE1149" s="146">
        <v>392</v>
      </c>
      <c r="AF1149" s="146">
        <f t="shared" si="176"/>
        <v>-2.4319999999999999</v>
      </c>
      <c r="AJ1149" s="146">
        <f t="shared" si="177"/>
        <v>2.0728400106447484E-2</v>
      </c>
      <c r="AK1149" s="146">
        <f t="shared" si="178"/>
        <v>7.5078536572305002E-3</v>
      </c>
      <c r="AL1149" s="146">
        <f t="shared" si="183"/>
        <v>2.0728400106447484E-2</v>
      </c>
      <c r="AM1149" s="146" t="str">
        <f t="shared" si="184"/>
        <v/>
      </c>
      <c r="AN1149" s="146" t="str">
        <f t="shared" si="179"/>
        <v/>
      </c>
      <c r="AO1149" s="146">
        <f t="shared" si="180"/>
        <v>0</v>
      </c>
      <c r="AP1149" s="146" t="str">
        <f t="shared" si="181"/>
        <v/>
      </c>
      <c r="AQ1149" s="146" t="str">
        <f t="shared" si="182"/>
        <v/>
      </c>
      <c r="AY1149" s="155"/>
      <c r="AZ1149" s="150"/>
      <c r="BA1149" s="155"/>
      <c r="BB1149" s="162"/>
      <c r="BC1149" s="162"/>
      <c r="BD1149" s="162"/>
      <c r="BE1149" s="162"/>
      <c r="BF1149" s="156"/>
      <c r="BG1149" s="156"/>
      <c r="BH1149" s="156"/>
      <c r="BJ1149" s="146">
        <v>369</v>
      </c>
      <c r="BK1149" s="146">
        <f t="shared" si="172"/>
        <v>2.3552000000000017</v>
      </c>
      <c r="BL1149" s="146">
        <f t="shared" si="173"/>
        <v>0.93760044603291404</v>
      </c>
      <c r="BM1149" s="146">
        <f t="shared" si="174"/>
        <v>4.471181425766968E-4</v>
      </c>
      <c r="BN1149" s="146" t="str">
        <f t="shared" si="175"/>
        <v/>
      </c>
      <c r="BO1149" s="146" t="str">
        <f t="shared" si="171"/>
        <v/>
      </c>
    </row>
    <row r="1150" spans="3:67" ht="20.100000000000001" customHeight="1" x14ac:dyDescent="0.25">
      <c r="C1150" s="12"/>
      <c r="E1150" s="130"/>
      <c r="F1150" s="130"/>
      <c r="R1150" s="12"/>
      <c r="T1150" s="130"/>
      <c r="U1150" s="130"/>
      <c r="AE1150" s="146">
        <v>393</v>
      </c>
      <c r="AF1150" s="146">
        <f t="shared" si="176"/>
        <v>-2.4279999999999999</v>
      </c>
      <c r="AJ1150" s="146">
        <f t="shared" si="177"/>
        <v>2.0930862528830304E-2</v>
      </c>
      <c r="AK1150" s="146">
        <f t="shared" si="178"/>
        <v>7.5911716376142468E-3</v>
      </c>
      <c r="AL1150" s="146">
        <f t="shared" si="183"/>
        <v>2.0930862528830304E-2</v>
      </c>
      <c r="AM1150" s="146" t="str">
        <f t="shared" si="184"/>
        <v/>
      </c>
      <c r="AN1150" s="146" t="str">
        <f t="shared" si="179"/>
        <v/>
      </c>
      <c r="AO1150" s="146">
        <f t="shared" si="180"/>
        <v>0</v>
      </c>
      <c r="AP1150" s="146" t="str">
        <f t="shared" si="181"/>
        <v/>
      </c>
      <c r="AQ1150" s="146" t="str">
        <f t="shared" si="182"/>
        <v/>
      </c>
      <c r="AY1150" s="155"/>
      <c r="AZ1150" s="150"/>
      <c r="BA1150" s="155"/>
      <c r="BB1150" s="162"/>
      <c r="BC1150" s="162"/>
      <c r="BD1150" s="162"/>
      <c r="BE1150" s="162"/>
      <c r="BF1150" s="156"/>
      <c r="BG1150" s="156"/>
      <c r="BH1150" s="156"/>
      <c r="BJ1150" s="146">
        <v>370</v>
      </c>
      <c r="BK1150" s="146">
        <f t="shared" si="172"/>
        <v>2.3616000000000019</v>
      </c>
      <c r="BL1150" s="146">
        <f t="shared" si="173"/>
        <v>0.93715332789033734</v>
      </c>
      <c r="BM1150" s="146">
        <f t="shared" si="174"/>
        <v>4.4871948223668134E-4</v>
      </c>
      <c r="BN1150" s="146" t="str">
        <f t="shared" si="175"/>
        <v/>
      </c>
      <c r="BO1150" s="146" t="str">
        <f t="shared" si="171"/>
        <v/>
      </c>
    </row>
    <row r="1151" spans="3:67" ht="20.100000000000001" customHeight="1" x14ac:dyDescent="0.25">
      <c r="C1151" s="12"/>
      <c r="E1151" s="130"/>
      <c r="F1151" s="130"/>
      <c r="R1151" s="12"/>
      <c r="T1151" s="130"/>
      <c r="U1151" s="130"/>
      <c r="AE1151" s="146">
        <v>394</v>
      </c>
      <c r="AF1151" s="146">
        <f t="shared" si="176"/>
        <v>-2.4239999999999999</v>
      </c>
      <c r="AJ1151" s="146">
        <f t="shared" si="177"/>
        <v>2.1134964319050476E-2</v>
      </c>
      <c r="AK1151" s="146">
        <f t="shared" si="178"/>
        <v>7.6753027432843587E-3</v>
      </c>
      <c r="AL1151" s="146">
        <f t="shared" si="183"/>
        <v>2.1134964319050476E-2</v>
      </c>
      <c r="AM1151" s="146" t="str">
        <f t="shared" si="184"/>
        <v/>
      </c>
      <c r="AN1151" s="146" t="str">
        <f t="shared" si="179"/>
        <v/>
      </c>
      <c r="AO1151" s="146">
        <f t="shared" si="180"/>
        <v>0</v>
      </c>
      <c r="AP1151" s="146" t="str">
        <f t="shared" si="181"/>
        <v/>
      </c>
      <c r="AQ1151" s="146" t="str">
        <f t="shared" si="182"/>
        <v/>
      </c>
      <c r="AY1151" s="155"/>
      <c r="AZ1151" s="150"/>
      <c r="BA1151" s="155"/>
      <c r="BB1151" s="162"/>
      <c r="BC1151" s="162"/>
      <c r="BD1151" s="162"/>
      <c r="BE1151" s="162"/>
      <c r="BF1151" s="156"/>
      <c r="BG1151" s="156"/>
      <c r="BH1151" s="156"/>
      <c r="BJ1151" s="146">
        <v>371</v>
      </c>
      <c r="BK1151" s="146">
        <f t="shared" si="172"/>
        <v>2.3680000000000021</v>
      </c>
      <c r="BL1151" s="146">
        <f t="shared" si="173"/>
        <v>0.93670460840810066</v>
      </c>
      <c r="BM1151" s="146">
        <f t="shared" si="174"/>
        <v>4.503183111890241E-4</v>
      </c>
      <c r="BN1151" s="146" t="str">
        <f t="shared" si="175"/>
        <v/>
      </c>
      <c r="BO1151" s="146" t="str">
        <f t="shared" si="171"/>
        <v/>
      </c>
    </row>
    <row r="1152" spans="3:67" ht="20.100000000000001" customHeight="1" x14ac:dyDescent="0.25">
      <c r="C1152" s="12"/>
      <c r="E1152" s="130"/>
      <c r="F1152" s="130"/>
      <c r="R1152" s="12"/>
      <c r="T1152" s="130"/>
      <c r="U1152" s="130"/>
      <c r="AE1152" s="146">
        <v>395</v>
      </c>
      <c r="AF1152" s="146">
        <f t="shared" si="176"/>
        <v>-2.42</v>
      </c>
      <c r="AJ1152" s="146">
        <f t="shared" si="177"/>
        <v>2.1340714899922782E-2</v>
      </c>
      <c r="AK1152" s="146">
        <f t="shared" si="178"/>
        <v>7.7602535505536425E-3</v>
      </c>
      <c r="AL1152" s="146">
        <f t="shared" si="183"/>
        <v>2.1340714899922782E-2</v>
      </c>
      <c r="AM1152" s="146" t="str">
        <f t="shared" si="184"/>
        <v/>
      </c>
      <c r="AN1152" s="146" t="str">
        <f t="shared" si="179"/>
        <v/>
      </c>
      <c r="AO1152" s="146">
        <f t="shared" si="180"/>
        <v>0</v>
      </c>
      <c r="AP1152" s="146" t="str">
        <f t="shared" si="181"/>
        <v/>
      </c>
      <c r="AQ1152" s="146" t="str">
        <f t="shared" si="182"/>
        <v/>
      </c>
      <c r="AY1152" s="155"/>
      <c r="AZ1152" s="150"/>
      <c r="BA1152" s="155"/>
      <c r="BB1152" s="162"/>
      <c r="BC1152" s="162"/>
      <c r="BD1152" s="162"/>
      <c r="BE1152" s="162"/>
      <c r="BF1152" s="156"/>
      <c r="BG1152" s="156"/>
      <c r="BH1152" s="156"/>
      <c r="BJ1152" s="146">
        <v>372</v>
      </c>
      <c r="BK1152" s="146">
        <f t="shared" si="172"/>
        <v>2.3744000000000023</v>
      </c>
      <c r="BL1152" s="146">
        <f t="shared" si="173"/>
        <v>0.93625429009691163</v>
      </c>
      <c r="BM1152" s="146">
        <f t="shared" si="174"/>
        <v>4.5191460644067316E-4</v>
      </c>
      <c r="BN1152" s="146" t="str">
        <f t="shared" si="175"/>
        <v/>
      </c>
      <c r="BO1152" s="146" t="str">
        <f t="shared" si="171"/>
        <v/>
      </c>
    </row>
    <row r="1153" spans="3:67" ht="20.100000000000001" customHeight="1" x14ac:dyDescent="0.25">
      <c r="C1153" s="12"/>
      <c r="E1153" s="130"/>
      <c r="F1153" s="130"/>
      <c r="R1153" s="12"/>
      <c r="T1153" s="130"/>
      <c r="U1153" s="130"/>
      <c r="AE1153" s="146">
        <v>396</v>
      </c>
      <c r="AF1153" s="146">
        <f t="shared" si="176"/>
        <v>-2.4159999999999999</v>
      </c>
      <c r="AJ1153" s="146">
        <f t="shared" si="177"/>
        <v>2.1548123706543448E-2</v>
      </c>
      <c r="AK1153" s="146">
        <f t="shared" si="178"/>
        <v>7.846030673450877E-3</v>
      </c>
      <c r="AL1153" s="146">
        <f t="shared" si="183"/>
        <v>2.1548123706543448E-2</v>
      </c>
      <c r="AM1153" s="146" t="str">
        <f t="shared" si="184"/>
        <v/>
      </c>
      <c r="AN1153" s="146" t="str">
        <f t="shared" si="179"/>
        <v/>
      </c>
      <c r="AO1153" s="146">
        <f t="shared" si="180"/>
        <v>0</v>
      </c>
      <c r="AP1153" s="146" t="str">
        <f t="shared" si="181"/>
        <v/>
      </c>
      <c r="AQ1153" s="146" t="str">
        <f t="shared" si="182"/>
        <v/>
      </c>
      <c r="AY1153" s="155"/>
      <c r="AZ1153" s="150"/>
      <c r="BA1153" s="155"/>
      <c r="BB1153" s="162"/>
      <c r="BC1153" s="162"/>
      <c r="BD1153" s="162"/>
      <c r="BE1153" s="162"/>
      <c r="BF1153" s="156"/>
      <c r="BG1153" s="156"/>
      <c r="BH1153" s="156"/>
      <c r="BJ1153" s="146">
        <v>373</v>
      </c>
      <c r="BK1153" s="146">
        <f t="shared" si="172"/>
        <v>2.3808000000000025</v>
      </c>
      <c r="BL1153" s="146">
        <f t="shared" si="173"/>
        <v>0.93580237549047096</v>
      </c>
      <c r="BM1153" s="146">
        <f t="shared" si="174"/>
        <v>4.5350834516910687E-4</v>
      </c>
      <c r="BN1153" s="146" t="str">
        <f t="shared" si="175"/>
        <v/>
      </c>
      <c r="BO1153" s="146" t="str">
        <f t="shared" si="171"/>
        <v/>
      </c>
    </row>
    <row r="1154" spans="3:67" ht="20.100000000000001" customHeight="1" x14ac:dyDescent="0.25">
      <c r="C1154" s="12"/>
      <c r="E1154" s="130"/>
      <c r="F1154" s="130"/>
      <c r="R1154" s="12"/>
      <c r="T1154" s="130"/>
      <c r="U1154" s="130"/>
      <c r="AE1154" s="146">
        <v>397</v>
      </c>
      <c r="AF1154" s="146">
        <f t="shared" si="176"/>
        <v>-2.4119999999999999</v>
      </c>
      <c r="AJ1154" s="146">
        <f t="shared" si="177"/>
        <v>2.1757200185802975E-2</v>
      </c>
      <c r="AK1154" s="146">
        <f t="shared" si="178"/>
        <v>7.9326407637690076E-3</v>
      </c>
      <c r="AL1154" s="146">
        <f t="shared" si="183"/>
        <v>2.1757200185802975E-2</v>
      </c>
      <c r="AM1154" s="146" t="str">
        <f t="shared" si="184"/>
        <v/>
      </c>
      <c r="AN1154" s="146" t="str">
        <f t="shared" si="179"/>
        <v/>
      </c>
      <c r="AO1154" s="146">
        <f t="shared" si="180"/>
        <v>0</v>
      </c>
      <c r="AP1154" s="146" t="str">
        <f t="shared" si="181"/>
        <v/>
      </c>
      <c r="AQ1154" s="146" t="str">
        <f t="shared" si="182"/>
        <v/>
      </c>
      <c r="AY1154" s="155"/>
      <c r="AZ1154" s="150"/>
      <c r="BA1154" s="155"/>
      <c r="BB1154" s="162"/>
      <c r="BC1154" s="162"/>
      <c r="BD1154" s="162"/>
      <c r="BE1154" s="162"/>
      <c r="BF1154" s="156"/>
      <c r="BG1154" s="156"/>
      <c r="BH1154" s="156"/>
      <c r="BJ1154" s="146">
        <v>374</v>
      </c>
      <c r="BK1154" s="146">
        <f t="shared" si="172"/>
        <v>2.3872000000000027</v>
      </c>
      <c r="BL1154" s="146">
        <f t="shared" si="173"/>
        <v>0.93534886714530185</v>
      </c>
      <c r="BM1154" s="146">
        <f t="shared" si="174"/>
        <v>4.5509950472055749E-4</v>
      </c>
      <c r="BN1154" s="146" t="str">
        <f t="shared" si="175"/>
        <v/>
      </c>
      <c r="BO1154" s="146" t="str">
        <f t="shared" si="171"/>
        <v/>
      </c>
    </row>
    <row r="1155" spans="3:67" ht="20.100000000000001" customHeight="1" x14ac:dyDescent="0.25">
      <c r="C1155" s="12"/>
      <c r="E1155" s="130"/>
      <c r="F1155" s="130"/>
      <c r="R1155" s="12"/>
      <c r="T1155" s="130"/>
      <c r="U1155" s="130"/>
      <c r="AE1155" s="146">
        <v>398</v>
      </c>
      <c r="AF1155" s="146">
        <f t="shared" si="176"/>
        <v>-2.4079999999999999</v>
      </c>
      <c r="AJ1155" s="146">
        <f t="shared" si="177"/>
        <v>2.1967953795893221E-2</v>
      </c>
      <c r="AK1155" s="146">
        <f t="shared" si="178"/>
        <v>8.0200905111112702E-3</v>
      </c>
      <c r="AL1155" s="146">
        <f t="shared" si="183"/>
        <v>2.1967953795893221E-2</v>
      </c>
      <c r="AM1155" s="146" t="str">
        <f t="shared" si="184"/>
        <v/>
      </c>
      <c r="AN1155" s="146" t="str">
        <f t="shared" si="179"/>
        <v/>
      </c>
      <c r="AO1155" s="146">
        <f t="shared" si="180"/>
        <v>0</v>
      </c>
      <c r="AP1155" s="146" t="str">
        <f t="shared" si="181"/>
        <v/>
      </c>
      <c r="AQ1155" s="146" t="str">
        <f t="shared" si="182"/>
        <v/>
      </c>
      <c r="AY1155" s="155"/>
      <c r="AZ1155" s="150"/>
      <c r="BA1155" s="155"/>
      <c r="BB1155" s="162"/>
      <c r="BC1155" s="162"/>
      <c r="BD1155" s="162"/>
      <c r="BE1155" s="162"/>
      <c r="BF1155" s="156"/>
      <c r="BG1155" s="156"/>
      <c r="BH1155" s="156"/>
      <c r="BJ1155" s="146">
        <v>375</v>
      </c>
      <c r="BK1155" s="146">
        <f t="shared" si="172"/>
        <v>2.3936000000000028</v>
      </c>
      <c r="BL1155" s="146">
        <f t="shared" si="173"/>
        <v>0.9348937676405813</v>
      </c>
      <c r="BM1155" s="146">
        <f t="shared" si="174"/>
        <v>4.5668806261045525E-4</v>
      </c>
      <c r="BN1155" s="146" t="str">
        <f t="shared" si="175"/>
        <v/>
      </c>
      <c r="BO1155" s="146" t="str">
        <f t="shared" si="171"/>
        <v/>
      </c>
    </row>
    <row r="1156" spans="3:67" ht="20.100000000000001" customHeight="1" x14ac:dyDescent="0.25">
      <c r="C1156" s="12"/>
      <c r="E1156" s="130"/>
      <c r="F1156" s="130"/>
      <c r="R1156" s="12"/>
      <c r="T1156" s="130"/>
      <c r="U1156" s="130"/>
      <c r="AE1156" s="146">
        <v>399</v>
      </c>
      <c r="AF1156" s="146">
        <f t="shared" si="176"/>
        <v>-2.4039999999999999</v>
      </c>
      <c r="AJ1156" s="146">
        <f t="shared" si="177"/>
        <v>2.2180394005808821E-2</v>
      </c>
      <c r="AK1156" s="146">
        <f t="shared" si="178"/>
        <v>8.1083866429354588E-3</v>
      </c>
      <c r="AL1156" s="146">
        <f t="shared" si="183"/>
        <v>2.2180394005808821E-2</v>
      </c>
      <c r="AM1156" s="146" t="str">
        <f t="shared" si="184"/>
        <v/>
      </c>
      <c r="AN1156" s="146" t="str">
        <f t="shared" si="179"/>
        <v/>
      </c>
      <c r="AO1156" s="146">
        <f t="shared" si="180"/>
        <v>0</v>
      </c>
      <c r="AP1156" s="146" t="str">
        <f t="shared" si="181"/>
        <v/>
      </c>
      <c r="AQ1156" s="146" t="str">
        <f t="shared" si="182"/>
        <v/>
      </c>
      <c r="AY1156" s="155"/>
      <c r="AZ1156" s="150"/>
      <c r="BA1156" s="155"/>
      <c r="BB1156" s="162"/>
      <c r="BC1156" s="162"/>
      <c r="BD1156" s="162"/>
      <c r="BE1156" s="162"/>
      <c r="BF1156" s="156"/>
      <c r="BG1156" s="156"/>
      <c r="BH1156" s="156"/>
      <c r="BJ1156" s="146">
        <v>376</v>
      </c>
      <c r="BK1156" s="146">
        <f t="shared" si="172"/>
        <v>2.400000000000003</v>
      </c>
      <c r="BL1156" s="146">
        <f t="shared" si="173"/>
        <v>0.93443707957797084</v>
      </c>
      <c r="BM1156" s="146">
        <f t="shared" si="174"/>
        <v>4.5827399652320633E-4</v>
      </c>
      <c r="BN1156" s="146" t="str">
        <f t="shared" si="175"/>
        <v/>
      </c>
      <c r="BO1156" s="146" t="str">
        <f t="shared" si="171"/>
        <v/>
      </c>
    </row>
    <row r="1157" spans="3:67" ht="20.100000000000001" customHeight="1" x14ac:dyDescent="0.25">
      <c r="C1157" s="12"/>
      <c r="E1157" s="130"/>
      <c r="F1157" s="130"/>
      <c r="R1157" s="12"/>
      <c r="T1157" s="130"/>
      <c r="U1157" s="130"/>
      <c r="AE1157" s="146">
        <v>400</v>
      </c>
      <c r="AF1157" s="146">
        <f t="shared" si="176"/>
        <v>-2.4</v>
      </c>
      <c r="AJ1157" s="146">
        <f t="shared" si="177"/>
        <v>2.2394530294842899E-2</v>
      </c>
      <c r="AK1157" s="146">
        <f t="shared" si="178"/>
        <v>8.1975359245961311E-3</v>
      </c>
      <c r="AL1157" s="146">
        <f t="shared" si="183"/>
        <v>2.2394530294842899E-2</v>
      </c>
      <c r="AM1157" s="146" t="str">
        <f t="shared" si="184"/>
        <v/>
      </c>
      <c r="AN1157" s="146" t="str">
        <f t="shared" si="179"/>
        <v/>
      </c>
      <c r="AO1157" s="146">
        <f t="shared" si="180"/>
        <v>0</v>
      </c>
      <c r="AP1157" s="146" t="str">
        <f t="shared" si="181"/>
        <v/>
      </c>
      <c r="AQ1157" s="146" t="str">
        <f t="shared" si="182"/>
        <v/>
      </c>
      <c r="AY1157" s="155"/>
      <c r="AZ1157" s="150"/>
      <c r="BA1157" s="155"/>
      <c r="BB1157" s="162"/>
      <c r="BC1157" s="162"/>
      <c r="BD1157" s="162"/>
      <c r="BE1157" s="162"/>
      <c r="BF1157" s="156"/>
      <c r="BG1157" s="156"/>
      <c r="BH1157" s="156"/>
      <c r="BJ1157" s="146">
        <v>377</v>
      </c>
      <c r="BK1157" s="146">
        <f t="shared" si="172"/>
        <v>2.4064000000000032</v>
      </c>
      <c r="BL1157" s="146">
        <f t="shared" si="173"/>
        <v>0.93397880558144764</v>
      </c>
      <c r="BM1157" s="146">
        <f t="shared" si="174"/>
        <v>4.5985728431063855E-4</v>
      </c>
      <c r="BN1157" s="146" t="str">
        <f t="shared" si="175"/>
        <v/>
      </c>
      <c r="BO1157" s="146" t="str">
        <f t="shared" si="171"/>
        <v/>
      </c>
    </row>
    <row r="1158" spans="3:67" ht="20.100000000000001" customHeight="1" x14ac:dyDescent="0.25">
      <c r="C1158" s="12"/>
      <c r="E1158" s="130"/>
      <c r="F1158" s="130"/>
      <c r="R1158" s="12"/>
      <c r="T1158" s="130"/>
      <c r="U1158" s="130"/>
      <c r="AE1158" s="146">
        <v>401</v>
      </c>
      <c r="AF1158" s="146">
        <f t="shared" si="176"/>
        <v>-2.3959999999999999</v>
      </c>
      <c r="AJ1158" s="146">
        <f t="shared" si="177"/>
        <v>2.2610372152077028E-2</v>
      </c>
      <c r="AK1158" s="146">
        <f t="shared" si="178"/>
        <v>8.2875451593847245E-3</v>
      </c>
      <c r="AL1158" s="146">
        <f t="shared" si="183"/>
        <v>2.2610372152077028E-2</v>
      </c>
      <c r="AM1158" s="146" t="str">
        <f t="shared" si="184"/>
        <v/>
      </c>
      <c r="AN1158" s="146" t="str">
        <f t="shared" si="179"/>
        <v/>
      </c>
      <c r="AO1158" s="146">
        <f t="shared" si="180"/>
        <v>0</v>
      </c>
      <c r="AP1158" s="146" t="str">
        <f t="shared" si="181"/>
        <v/>
      </c>
      <c r="AQ1158" s="146" t="str">
        <f t="shared" si="182"/>
        <v/>
      </c>
      <c r="AY1158" s="155"/>
      <c r="AZ1158" s="150"/>
      <c r="BA1158" s="155"/>
      <c r="BB1158" s="162"/>
      <c r="BC1158" s="162"/>
      <c r="BD1158" s="162"/>
      <c r="BE1158" s="162"/>
      <c r="BF1158" s="156"/>
      <c r="BG1158" s="156"/>
      <c r="BH1158" s="156"/>
      <c r="BJ1158" s="146">
        <v>378</v>
      </c>
      <c r="BK1158" s="146">
        <f t="shared" si="172"/>
        <v>2.4128000000000034</v>
      </c>
      <c r="BL1158" s="146">
        <f t="shared" si="173"/>
        <v>0.933518948297137</v>
      </c>
      <c r="BM1158" s="146">
        <f t="shared" si="174"/>
        <v>4.6143790399266749E-4</v>
      </c>
      <c r="BN1158" s="146" t="str">
        <f t="shared" si="175"/>
        <v/>
      </c>
      <c r="BO1158" s="146" t="str">
        <f t="shared" si="171"/>
        <v/>
      </c>
    </row>
    <row r="1159" spans="3:67" ht="20.100000000000001" customHeight="1" x14ac:dyDescent="0.25">
      <c r="C1159" s="12"/>
      <c r="E1159" s="130"/>
      <c r="F1159" s="130"/>
      <c r="R1159" s="12"/>
      <c r="T1159" s="130"/>
      <c r="U1159" s="130"/>
      <c r="AE1159" s="146">
        <v>402</v>
      </c>
      <c r="AF1159" s="146">
        <f t="shared" si="176"/>
        <v>-2.3919999999999999</v>
      </c>
      <c r="AJ1159" s="146">
        <f t="shared" si="177"/>
        <v>2.2827929075865526E-2</v>
      </c>
      <c r="AK1159" s="146">
        <f t="shared" si="178"/>
        <v>8.3784211885677643E-3</v>
      </c>
      <c r="AL1159" s="146">
        <f t="shared" si="183"/>
        <v>2.2827929075865526E-2</v>
      </c>
      <c r="AM1159" s="146" t="str">
        <f t="shared" si="184"/>
        <v/>
      </c>
      <c r="AN1159" s="146" t="str">
        <f t="shared" si="179"/>
        <v/>
      </c>
      <c r="AO1159" s="146">
        <f t="shared" si="180"/>
        <v>0</v>
      </c>
      <c r="AP1159" s="146" t="str">
        <f t="shared" si="181"/>
        <v/>
      </c>
      <c r="AQ1159" s="146" t="str">
        <f t="shared" si="182"/>
        <v/>
      </c>
      <c r="AY1159" s="155"/>
      <c r="AZ1159" s="150"/>
      <c r="BA1159" s="155"/>
      <c r="BB1159" s="162"/>
      <c r="BC1159" s="162"/>
      <c r="BD1159" s="162"/>
      <c r="BE1159" s="162"/>
      <c r="BF1159" s="156"/>
      <c r="BG1159" s="156"/>
      <c r="BH1159" s="156"/>
      <c r="BJ1159" s="146">
        <v>379</v>
      </c>
      <c r="BK1159" s="146">
        <f t="shared" si="172"/>
        <v>2.4192000000000036</v>
      </c>
      <c r="BL1159" s="146">
        <f t="shared" si="173"/>
        <v>0.93305751039314433</v>
      </c>
      <c r="BM1159" s="146">
        <f t="shared" si="174"/>
        <v>4.6301583375607525E-4</v>
      </c>
      <c r="BN1159" s="146" t="str">
        <f t="shared" si="175"/>
        <v/>
      </c>
      <c r="BO1159" s="146" t="str">
        <f t="shared" si="171"/>
        <v/>
      </c>
    </row>
    <row r="1160" spans="3:67" ht="20.100000000000001" customHeight="1" x14ac:dyDescent="0.25">
      <c r="C1160" s="12"/>
      <c r="E1160" s="130"/>
      <c r="F1160" s="130"/>
      <c r="R1160" s="12"/>
      <c r="T1160" s="130"/>
      <c r="U1160" s="130"/>
      <c r="AE1160" s="146">
        <v>403</v>
      </c>
      <c r="AF1160" s="146">
        <f t="shared" si="176"/>
        <v>-2.3879999999999999</v>
      </c>
      <c r="AJ1160" s="146">
        <f t="shared" si="177"/>
        <v>2.3047210573314027E-2</v>
      </c>
      <c r="AK1160" s="146">
        <f t="shared" si="178"/>
        <v>8.4701708914228305E-3</v>
      </c>
      <c r="AL1160" s="146">
        <f t="shared" si="183"/>
        <v>2.3047210573314027E-2</v>
      </c>
      <c r="AM1160" s="146" t="str">
        <f t="shared" si="184"/>
        <v/>
      </c>
      <c r="AN1160" s="146" t="str">
        <f t="shared" si="179"/>
        <v/>
      </c>
      <c r="AO1160" s="146">
        <f t="shared" si="180"/>
        <v>0</v>
      </c>
      <c r="AP1160" s="146" t="str">
        <f t="shared" si="181"/>
        <v/>
      </c>
      <c r="AQ1160" s="146" t="str">
        <f t="shared" si="182"/>
        <v/>
      </c>
      <c r="AY1160" s="155"/>
      <c r="AZ1160" s="150"/>
      <c r="BA1160" s="155"/>
      <c r="BB1160" s="162"/>
      <c r="BC1160" s="162"/>
      <c r="BD1160" s="162"/>
      <c r="BE1160" s="162"/>
      <c r="BF1160" s="156"/>
      <c r="BG1160" s="156"/>
      <c r="BH1160" s="156"/>
      <c r="BJ1160" s="146">
        <v>380</v>
      </c>
      <c r="BK1160" s="146">
        <f t="shared" si="172"/>
        <v>2.4256000000000038</v>
      </c>
      <c r="BL1160" s="146">
        <f t="shared" si="173"/>
        <v>0.93259449455938825</v>
      </c>
      <c r="BM1160" s="146">
        <f t="shared" si="174"/>
        <v>4.6459105195462147E-4</v>
      </c>
      <c r="BN1160" s="146" t="str">
        <f t="shared" si="175"/>
        <v/>
      </c>
      <c r="BO1160" s="146" t="str">
        <f t="shared" si="171"/>
        <v/>
      </c>
    </row>
    <row r="1161" spans="3:67" ht="20.100000000000001" customHeight="1" x14ac:dyDescent="0.25">
      <c r="C1161" s="12"/>
      <c r="E1161" s="130"/>
      <c r="F1161" s="130"/>
      <c r="R1161" s="12"/>
      <c r="T1161" s="130"/>
      <c r="U1161" s="130"/>
      <c r="AE1161" s="146">
        <v>404</v>
      </c>
      <c r="AF1161" s="146">
        <f t="shared" si="176"/>
        <v>-2.3839999999999999</v>
      </c>
      <c r="AJ1161" s="146">
        <f t="shared" si="177"/>
        <v>2.3268226159752301E-2</v>
      </c>
      <c r="AK1161" s="146">
        <f t="shared" si="178"/>
        <v>8.5628011852725838E-3</v>
      </c>
      <c r="AL1161" s="146">
        <f t="shared" si="183"/>
        <v>2.3268226159752301E-2</v>
      </c>
      <c r="AM1161" s="146" t="str">
        <f t="shared" si="184"/>
        <v/>
      </c>
      <c r="AN1161" s="146" t="str">
        <f t="shared" si="179"/>
        <v/>
      </c>
      <c r="AO1161" s="146">
        <f t="shared" si="180"/>
        <v>0</v>
      </c>
      <c r="AP1161" s="146" t="str">
        <f t="shared" si="181"/>
        <v/>
      </c>
      <c r="AQ1161" s="146" t="str">
        <f t="shared" si="182"/>
        <v/>
      </c>
      <c r="AY1161" s="155"/>
      <c r="AZ1161" s="150"/>
      <c r="BA1161" s="155"/>
      <c r="BB1161" s="162"/>
      <c r="BC1161" s="162"/>
      <c r="BD1161" s="162"/>
      <c r="BE1161" s="162"/>
      <c r="BF1161" s="156"/>
      <c r="BG1161" s="156"/>
      <c r="BH1161" s="156"/>
      <c r="BJ1161" s="146">
        <v>381</v>
      </c>
      <c r="BK1161" s="146">
        <f t="shared" si="172"/>
        <v>2.4320000000000039</v>
      </c>
      <c r="BL1161" s="146">
        <f t="shared" si="173"/>
        <v>0.93212990350743363</v>
      </c>
      <c r="BM1161" s="146">
        <f t="shared" si="174"/>
        <v>4.6616353710837721E-4</v>
      </c>
      <c r="BN1161" s="146" t="str">
        <f t="shared" si="175"/>
        <v/>
      </c>
      <c r="BO1161" s="146" t="str">
        <f t="shared" si="171"/>
        <v/>
      </c>
    </row>
    <row r="1162" spans="3:67" ht="20.100000000000001" customHeight="1" x14ac:dyDescent="0.25">
      <c r="C1162" s="12"/>
      <c r="E1162" s="130"/>
      <c r="F1162" s="130"/>
      <c r="R1162" s="12"/>
      <c r="T1162" s="130"/>
      <c r="U1162" s="130"/>
      <c r="AE1162" s="146">
        <v>405</v>
      </c>
      <c r="AF1162" s="146">
        <f t="shared" si="176"/>
        <v>-2.38</v>
      </c>
      <c r="AJ1162" s="146">
        <f t="shared" si="177"/>
        <v>2.3490985358201363E-2</v>
      </c>
      <c r="AK1162" s="146">
        <f t="shared" si="178"/>
        <v>8.6563190255165429E-3</v>
      </c>
      <c r="AL1162" s="146">
        <f t="shared" si="183"/>
        <v>2.3490985358201363E-2</v>
      </c>
      <c r="AM1162" s="146" t="str">
        <f t="shared" si="184"/>
        <v/>
      </c>
      <c r="AN1162" s="146" t="str">
        <f t="shared" si="179"/>
        <v/>
      </c>
      <c r="AO1162" s="146">
        <f t="shared" si="180"/>
        <v>0</v>
      </c>
      <c r="AP1162" s="146" t="str">
        <f t="shared" si="181"/>
        <v/>
      </c>
      <c r="AQ1162" s="146" t="str">
        <f t="shared" si="182"/>
        <v/>
      </c>
      <c r="AY1162" s="155"/>
      <c r="AZ1162" s="150"/>
      <c r="BA1162" s="155"/>
      <c r="BB1162" s="162"/>
      <c r="BC1162" s="162"/>
      <c r="BD1162" s="162"/>
      <c r="BE1162" s="162"/>
      <c r="BF1162" s="156"/>
      <c r="BG1162" s="156"/>
      <c r="BH1162" s="156"/>
      <c r="BJ1162" s="146">
        <v>382</v>
      </c>
      <c r="BK1162" s="146">
        <f t="shared" si="172"/>
        <v>2.4384000000000041</v>
      </c>
      <c r="BL1162" s="146">
        <f t="shared" si="173"/>
        <v>0.93166373997032526</v>
      </c>
      <c r="BM1162" s="146">
        <f t="shared" si="174"/>
        <v>4.6773326790272574E-4</v>
      </c>
      <c r="BN1162" s="146" t="str">
        <f t="shared" si="175"/>
        <v/>
      </c>
      <c r="BO1162" s="146" t="str">
        <f t="shared" si="171"/>
        <v/>
      </c>
    </row>
    <row r="1163" spans="3:67" ht="20.100000000000001" customHeight="1" x14ac:dyDescent="0.25">
      <c r="C1163" s="12"/>
      <c r="E1163" s="130"/>
      <c r="F1163" s="130"/>
      <c r="R1163" s="12"/>
      <c r="T1163" s="130"/>
      <c r="U1163" s="130"/>
      <c r="AE1163" s="146">
        <v>406</v>
      </c>
      <c r="AF1163" s="146">
        <f t="shared" si="176"/>
        <v>-2.3759999999999999</v>
      </c>
      <c r="AJ1163" s="146">
        <f t="shared" si="177"/>
        <v>2.3715497698834857E-2</v>
      </c>
      <c r="AK1163" s="146">
        <f t="shared" si="178"/>
        <v>8.7507314056608134E-3</v>
      </c>
      <c r="AL1163" s="146">
        <f t="shared" si="183"/>
        <v>2.3715497698834857E-2</v>
      </c>
      <c r="AM1163" s="146" t="str">
        <f t="shared" si="184"/>
        <v/>
      </c>
      <c r="AN1163" s="146" t="str">
        <f t="shared" si="179"/>
        <v/>
      </c>
      <c r="AO1163" s="146">
        <f t="shared" si="180"/>
        <v>0</v>
      </c>
      <c r="AP1163" s="146" t="str">
        <f t="shared" si="181"/>
        <v/>
      </c>
      <c r="AQ1163" s="146" t="str">
        <f t="shared" si="182"/>
        <v/>
      </c>
      <c r="AY1163" s="155"/>
      <c r="AZ1163" s="150"/>
      <c r="BA1163" s="155"/>
      <c r="BB1163" s="162"/>
      <c r="BC1163" s="162"/>
      <c r="BD1163" s="162"/>
      <c r="BE1163" s="162"/>
      <c r="BF1163" s="156"/>
      <c r="BG1163" s="156"/>
      <c r="BH1163" s="156"/>
      <c r="BJ1163" s="146">
        <v>383</v>
      </c>
      <c r="BK1163" s="146">
        <f t="shared" si="172"/>
        <v>2.4448000000000043</v>
      </c>
      <c r="BL1163" s="146">
        <f t="shared" si="173"/>
        <v>0.93119600670242253</v>
      </c>
      <c r="BM1163" s="146">
        <f t="shared" si="174"/>
        <v>4.6930022318902864E-4</v>
      </c>
      <c r="BN1163" s="146" t="str">
        <f t="shared" si="175"/>
        <v/>
      </c>
      <c r="BO1163" s="146" t="str">
        <f t="shared" si="171"/>
        <v/>
      </c>
    </row>
    <row r="1164" spans="3:67" ht="20.100000000000001" customHeight="1" x14ac:dyDescent="0.25">
      <c r="C1164" s="12"/>
      <c r="E1164" s="130"/>
      <c r="F1164" s="130"/>
      <c r="R1164" s="12"/>
      <c r="T1164" s="130"/>
      <c r="U1164" s="130"/>
      <c r="AE1164" s="146">
        <v>407</v>
      </c>
      <c r="AF1164" s="146">
        <f t="shared" si="176"/>
        <v>-2.3719999999999999</v>
      </c>
      <c r="AJ1164" s="146">
        <f t="shared" si="177"/>
        <v>2.3941772718434669E-2</v>
      </c>
      <c r="AK1164" s="146">
        <f t="shared" si="178"/>
        <v>8.8460453573455822E-3</v>
      </c>
      <c r="AL1164" s="146">
        <f t="shared" si="183"/>
        <v>2.3941772718434669E-2</v>
      </c>
      <c r="AM1164" s="146" t="str">
        <f t="shared" si="184"/>
        <v/>
      </c>
      <c r="AN1164" s="146" t="str">
        <f t="shared" si="179"/>
        <v/>
      </c>
      <c r="AO1164" s="146">
        <f t="shared" si="180"/>
        <v>0</v>
      </c>
      <c r="AP1164" s="146" t="str">
        <f t="shared" si="181"/>
        <v/>
      </c>
      <c r="AQ1164" s="146" t="str">
        <f t="shared" si="182"/>
        <v/>
      </c>
      <c r="AY1164" s="155"/>
      <c r="AZ1164" s="150"/>
      <c r="BA1164" s="155"/>
      <c r="BB1164" s="162"/>
      <c r="BC1164" s="162"/>
      <c r="BD1164" s="162"/>
      <c r="BE1164" s="162"/>
      <c r="BF1164" s="156"/>
      <c r="BG1164" s="156"/>
      <c r="BH1164" s="156"/>
      <c r="BJ1164" s="146">
        <v>384</v>
      </c>
      <c r="BK1164" s="146">
        <f t="shared" si="172"/>
        <v>2.4512000000000045</v>
      </c>
      <c r="BL1164" s="146">
        <f t="shared" si="173"/>
        <v>0.9307267064792335</v>
      </c>
      <c r="BM1164" s="146">
        <f t="shared" si="174"/>
        <v>4.7086438198307157E-4</v>
      </c>
      <c r="BN1164" s="146" t="str">
        <f t="shared" si="175"/>
        <v/>
      </c>
      <c r="BO1164" s="146" t="str">
        <f t="shared" si="171"/>
        <v/>
      </c>
    </row>
    <row r="1165" spans="3:67" ht="20.100000000000001" customHeight="1" x14ac:dyDescent="0.25">
      <c r="C1165" s="12"/>
      <c r="E1165" s="130"/>
      <c r="F1165" s="130"/>
      <c r="R1165" s="12"/>
      <c r="T1165" s="130"/>
      <c r="U1165" s="130"/>
      <c r="AE1165" s="146">
        <v>408</v>
      </c>
      <c r="AF1165" s="146">
        <f t="shared" si="176"/>
        <v>-2.3679999999999999</v>
      </c>
      <c r="AJ1165" s="146">
        <f t="shared" si="177"/>
        <v>2.4169819959840865E-2</v>
      </c>
      <c r="AK1165" s="146">
        <f t="shared" si="178"/>
        <v>8.9422679503704527E-3</v>
      </c>
      <c r="AL1165" s="146">
        <f t="shared" si="183"/>
        <v>2.4169819959840865E-2</v>
      </c>
      <c r="AM1165" s="146" t="str">
        <f t="shared" si="184"/>
        <v/>
      </c>
      <c r="AN1165" s="146" t="str">
        <f t="shared" si="179"/>
        <v/>
      </c>
      <c r="AO1165" s="146">
        <f t="shared" si="180"/>
        <v>0</v>
      </c>
      <c r="AP1165" s="146" t="str">
        <f t="shared" si="181"/>
        <v/>
      </c>
      <c r="AQ1165" s="146" t="str">
        <f t="shared" si="182"/>
        <v/>
      </c>
      <c r="AY1165" s="155"/>
      <c r="AZ1165" s="150"/>
      <c r="BA1165" s="155"/>
      <c r="BB1165" s="162"/>
      <c r="BC1165" s="162"/>
      <c r="BD1165" s="162"/>
      <c r="BE1165" s="162"/>
      <c r="BF1165" s="156"/>
      <c r="BG1165" s="156"/>
      <c r="BH1165" s="156"/>
      <c r="BJ1165" s="146">
        <v>385</v>
      </c>
      <c r="BK1165" s="146">
        <f t="shared" si="172"/>
        <v>2.4576000000000047</v>
      </c>
      <c r="BL1165" s="146">
        <f t="shared" si="173"/>
        <v>0.93025584209725043</v>
      </c>
      <c r="BM1165" s="146">
        <f t="shared" si="174"/>
        <v>4.724257234651752E-4</v>
      </c>
      <c r="BN1165" s="146" t="str">
        <f t="shared" si="175"/>
        <v/>
      </c>
      <c r="BO1165" s="146" t="str">
        <f t="shared" ref="BO1165:BO1228" si="185">IF($BL1165&lt;(1-$BH$793),$BM1165,"")</f>
        <v/>
      </c>
    </row>
    <row r="1166" spans="3:67" ht="20.100000000000001" customHeight="1" x14ac:dyDescent="0.25">
      <c r="C1166" s="12"/>
      <c r="E1166" s="130"/>
      <c r="F1166" s="130"/>
      <c r="R1166" s="12"/>
      <c r="T1166" s="130"/>
      <c r="U1166" s="130"/>
      <c r="AE1166" s="146">
        <v>409</v>
      </c>
      <c r="AF1166" s="146">
        <f t="shared" si="176"/>
        <v>-2.3639999999999999</v>
      </c>
      <c r="AJ1166" s="146">
        <f t="shared" si="177"/>
        <v>2.4399648971395776E-2</v>
      </c>
      <c r="AK1166" s="146">
        <f t="shared" si="178"/>
        <v>9.0394062927176173E-3</v>
      </c>
      <c r="AL1166" s="146">
        <f t="shared" si="183"/>
        <v>2.4399648971395776E-2</v>
      </c>
      <c r="AM1166" s="146" t="str">
        <f t="shared" si="184"/>
        <v/>
      </c>
      <c r="AN1166" s="146" t="str">
        <f t="shared" si="179"/>
        <v/>
      </c>
      <c r="AO1166" s="146">
        <f t="shared" si="180"/>
        <v>0</v>
      </c>
      <c r="AP1166" s="146" t="str">
        <f t="shared" si="181"/>
        <v/>
      </c>
      <c r="AQ1166" s="146" t="str">
        <f t="shared" si="182"/>
        <v/>
      </c>
      <c r="AY1166" s="155"/>
      <c r="AZ1166" s="150"/>
      <c r="BA1166" s="155"/>
      <c r="BB1166" s="162"/>
      <c r="BC1166" s="162"/>
      <c r="BD1166" s="162"/>
      <c r="BE1166" s="162"/>
      <c r="BF1166" s="156"/>
      <c r="BG1166" s="156"/>
      <c r="BH1166" s="156"/>
      <c r="BJ1166" s="146">
        <v>386</v>
      </c>
      <c r="BK1166" s="146">
        <f t="shared" ref="BK1166:BK1229" si="186">BK1165+$BN$778</f>
        <v>2.4640000000000049</v>
      </c>
      <c r="BL1166" s="146">
        <f t="shared" ref="BL1166:BL1229" si="187">_xlfn.CHISQ.DIST.RT(BK1166,7)</f>
        <v>0.92978341637378525</v>
      </c>
      <c r="BM1166" s="146">
        <f t="shared" ref="BM1166:BM1229" si="188">BL1166-BL1167</f>
        <v>4.7398422697964016E-4</v>
      </c>
      <c r="BN1166" s="146" t="str">
        <f t="shared" ref="BN1166:BN1229" si="189">IF(BL1166&lt;(1-$BH$785),BM1166,"")</f>
        <v/>
      </c>
      <c r="BO1166" s="146" t="str">
        <f t="shared" si="185"/>
        <v/>
      </c>
    </row>
    <row r="1167" spans="3:67" ht="20.100000000000001" customHeight="1" x14ac:dyDescent="0.25">
      <c r="C1167" s="12"/>
      <c r="E1167" s="130"/>
      <c r="F1167" s="130"/>
      <c r="R1167" s="12"/>
      <c r="T1167" s="130"/>
      <c r="U1167" s="130"/>
      <c r="AE1167" s="146">
        <v>410</v>
      </c>
      <c r="AF1167" s="146">
        <f t="shared" si="176"/>
        <v>-2.36</v>
      </c>
      <c r="AJ1167" s="146">
        <f t="shared" si="177"/>
        <v>2.4631269306382507E-2</v>
      </c>
      <c r="AK1167" s="146">
        <f t="shared" si="178"/>
        <v>9.1374675305726672E-3</v>
      </c>
      <c r="AL1167" s="146">
        <f t="shared" si="183"/>
        <v>2.4631269306382507E-2</v>
      </c>
      <c r="AM1167" s="146" t="str">
        <f t="shared" si="184"/>
        <v/>
      </c>
      <c r="AN1167" s="146" t="str">
        <f t="shared" si="179"/>
        <v/>
      </c>
      <c r="AO1167" s="146">
        <f t="shared" si="180"/>
        <v>0</v>
      </c>
      <c r="AP1167" s="146" t="str">
        <f t="shared" si="181"/>
        <v/>
      </c>
      <c r="AQ1167" s="146" t="str">
        <f t="shared" si="182"/>
        <v/>
      </c>
      <c r="AY1167" s="155"/>
      <c r="AZ1167" s="150"/>
      <c r="BA1167" s="155"/>
      <c r="BB1167" s="162"/>
      <c r="BC1167" s="162"/>
      <c r="BD1167" s="162"/>
      <c r="BE1167" s="162"/>
      <c r="BF1167" s="156"/>
      <c r="BG1167" s="156"/>
      <c r="BH1167" s="156"/>
      <c r="BJ1167" s="146">
        <v>387</v>
      </c>
      <c r="BK1167" s="146">
        <f t="shared" si="186"/>
        <v>2.470400000000005</v>
      </c>
      <c r="BL1167" s="146">
        <f t="shared" si="187"/>
        <v>0.92930943214680561</v>
      </c>
      <c r="BM1167" s="146">
        <f t="shared" si="188"/>
        <v>4.7553987203396986E-4</v>
      </c>
      <c r="BN1167" s="146" t="str">
        <f t="shared" si="189"/>
        <v/>
      </c>
      <c r="BO1167" s="146" t="str">
        <f t="shared" si="185"/>
        <v/>
      </c>
    </row>
    <row r="1168" spans="3:67" ht="20.100000000000001" customHeight="1" x14ac:dyDescent="0.25">
      <c r="C1168" s="12"/>
      <c r="E1168" s="130"/>
      <c r="F1168" s="130"/>
      <c r="R1168" s="12"/>
      <c r="T1168" s="130"/>
      <c r="U1168" s="130"/>
      <c r="AE1168" s="146">
        <v>411</v>
      </c>
      <c r="AF1168" s="146">
        <f t="shared" si="176"/>
        <v>-2.3559999999999999</v>
      </c>
      <c r="AJ1168" s="146">
        <f t="shared" si="177"/>
        <v>2.4864690522457555E-2</v>
      </c>
      <c r="AK1168" s="146">
        <f t="shared" si="178"/>
        <v>9.2364588483432944E-3</v>
      </c>
      <c r="AL1168" s="146">
        <f t="shared" si="183"/>
        <v>2.4864690522457555E-2</v>
      </c>
      <c r="AM1168" s="146" t="str">
        <f t="shared" si="184"/>
        <v/>
      </c>
      <c r="AN1168" s="146" t="str">
        <f t="shared" si="179"/>
        <v/>
      </c>
      <c r="AO1168" s="146">
        <f t="shared" si="180"/>
        <v>0</v>
      </c>
      <c r="AP1168" s="146" t="str">
        <f t="shared" si="181"/>
        <v/>
      </c>
      <c r="AQ1168" s="146" t="str">
        <f t="shared" si="182"/>
        <v/>
      </c>
      <c r="AY1168" s="155"/>
      <c r="AZ1168" s="150"/>
      <c r="BA1168" s="155"/>
      <c r="BB1168" s="162"/>
      <c r="BC1168" s="162"/>
      <c r="BD1168" s="162"/>
      <c r="BE1168" s="162"/>
      <c r="BF1168" s="156"/>
      <c r="BG1168" s="156"/>
      <c r="BH1168" s="156"/>
      <c r="BJ1168" s="146">
        <v>388</v>
      </c>
      <c r="BK1168" s="146">
        <f t="shared" si="186"/>
        <v>2.4768000000000052</v>
      </c>
      <c r="BL1168" s="146">
        <f t="shared" si="187"/>
        <v>0.92883389227477164</v>
      </c>
      <c r="BM1168" s="146">
        <f t="shared" si="188"/>
        <v>4.7709263829909254E-4</v>
      </c>
      <c r="BN1168" s="146" t="str">
        <f t="shared" si="189"/>
        <v/>
      </c>
      <c r="BO1168" s="146" t="str">
        <f t="shared" si="185"/>
        <v/>
      </c>
    </row>
    <row r="1169" spans="3:67" ht="20.100000000000001" customHeight="1" x14ac:dyDescent="0.25">
      <c r="C1169" s="12"/>
      <c r="E1169" s="130"/>
      <c r="F1169" s="130"/>
      <c r="R1169" s="12"/>
      <c r="T1169" s="130"/>
      <c r="U1169" s="130"/>
      <c r="AE1169" s="146">
        <v>412</v>
      </c>
      <c r="AF1169" s="146">
        <f t="shared" si="176"/>
        <v>-2.3519999999999999</v>
      </c>
      <c r="AJ1169" s="146">
        <f t="shared" si="177"/>
        <v>2.5099922181077771E-2</v>
      </c>
      <c r="AK1169" s="146">
        <f t="shared" si="178"/>
        <v>9.3363874686755773E-3</v>
      </c>
      <c r="AL1169" s="146">
        <f t="shared" si="183"/>
        <v>2.5099922181077771E-2</v>
      </c>
      <c r="AM1169" s="146" t="str">
        <f t="shared" si="184"/>
        <v/>
      </c>
      <c r="AN1169" s="146" t="str">
        <f t="shared" si="179"/>
        <v/>
      </c>
      <c r="AO1169" s="146">
        <f t="shared" si="180"/>
        <v>0</v>
      </c>
      <c r="AP1169" s="146" t="str">
        <f t="shared" si="181"/>
        <v/>
      </c>
      <c r="AQ1169" s="146" t="str">
        <f t="shared" si="182"/>
        <v/>
      </c>
      <c r="AY1169" s="155"/>
      <c r="AZ1169" s="150"/>
      <c r="BA1169" s="155"/>
      <c r="BB1169" s="162"/>
      <c r="BC1169" s="162"/>
      <c r="BD1169" s="162"/>
      <c r="BE1169" s="162"/>
      <c r="BF1169" s="156"/>
      <c r="BG1169" s="156"/>
      <c r="BH1169" s="156"/>
      <c r="BJ1169" s="146">
        <v>389</v>
      </c>
      <c r="BK1169" s="146">
        <f t="shared" si="186"/>
        <v>2.4832000000000054</v>
      </c>
      <c r="BL1169" s="146">
        <f t="shared" si="187"/>
        <v>0.92835679963647255</v>
      </c>
      <c r="BM1169" s="146">
        <f t="shared" si="188"/>
        <v>4.7864250560791799E-4</v>
      </c>
      <c r="BN1169" s="146" t="str">
        <f t="shared" si="189"/>
        <v/>
      </c>
      <c r="BO1169" s="146" t="str">
        <f t="shared" si="185"/>
        <v/>
      </c>
    </row>
    <row r="1170" spans="3:67" ht="20.100000000000001" customHeight="1" x14ac:dyDescent="0.25">
      <c r="C1170" s="12"/>
      <c r="E1170" s="130"/>
      <c r="F1170" s="130"/>
      <c r="R1170" s="12"/>
      <c r="T1170" s="130"/>
      <c r="U1170" s="130"/>
      <c r="AE1170" s="146">
        <v>413</v>
      </c>
      <c r="AF1170" s="146">
        <f t="shared" si="176"/>
        <v>-2.3479999999999999</v>
      </c>
      <c r="AJ1170" s="146">
        <f t="shared" si="177"/>
        <v>2.53369738469215E-2</v>
      </c>
      <c r="AK1170" s="146">
        <f t="shared" si="178"/>
        <v>9.4372606524680963E-3</v>
      </c>
      <c r="AL1170" s="146">
        <f t="shared" si="183"/>
        <v>2.53369738469215E-2</v>
      </c>
      <c r="AM1170" s="146" t="str">
        <f t="shared" si="184"/>
        <v/>
      </c>
      <c r="AN1170" s="146" t="str">
        <f t="shared" si="179"/>
        <v/>
      </c>
      <c r="AO1170" s="146">
        <f t="shared" si="180"/>
        <v>0</v>
      </c>
      <c r="AP1170" s="146" t="str">
        <f t="shared" si="181"/>
        <v/>
      </c>
      <c r="AQ1170" s="146" t="str">
        <f t="shared" si="182"/>
        <v/>
      </c>
      <c r="AY1170" s="155"/>
      <c r="AZ1170" s="150"/>
      <c r="BA1170" s="155"/>
      <c r="BB1170" s="162"/>
      <c r="BC1170" s="162"/>
      <c r="BD1170" s="162"/>
      <c r="BE1170" s="162"/>
      <c r="BF1170" s="156"/>
      <c r="BG1170" s="156"/>
      <c r="BH1170" s="156"/>
      <c r="BJ1170" s="146">
        <v>390</v>
      </c>
      <c r="BK1170" s="146">
        <f t="shared" si="186"/>
        <v>2.4896000000000056</v>
      </c>
      <c r="BL1170" s="146">
        <f t="shared" si="187"/>
        <v>0.92787815713086463</v>
      </c>
      <c r="BM1170" s="146">
        <f t="shared" si="188"/>
        <v>4.8018945395578161E-4</v>
      </c>
      <c r="BN1170" s="146" t="str">
        <f t="shared" si="189"/>
        <v/>
      </c>
      <c r="BO1170" s="146" t="str">
        <f t="shared" si="185"/>
        <v/>
      </c>
    </row>
    <row r="1171" spans="3:67" ht="20.100000000000001" customHeight="1" x14ac:dyDescent="0.25">
      <c r="C1171" s="12"/>
      <c r="E1171" s="130"/>
      <c r="F1171" s="130"/>
      <c r="R1171" s="12"/>
      <c r="T1171" s="130"/>
      <c r="U1171" s="130"/>
      <c r="AE1171" s="146">
        <v>414</v>
      </c>
      <c r="AF1171" s="146">
        <f t="shared" si="176"/>
        <v>-2.3439999999999999</v>
      </c>
      <c r="AJ1171" s="146">
        <f t="shared" si="177"/>
        <v>2.5575855087304117E-2</v>
      </c>
      <c r="AK1171" s="146">
        <f t="shared" si="178"/>
        <v>9.5390856988835752E-3</v>
      </c>
      <c r="AL1171" s="146">
        <f t="shared" si="183"/>
        <v>2.5575855087304117E-2</v>
      </c>
      <c r="AM1171" s="146" t="str">
        <f t="shared" si="184"/>
        <v/>
      </c>
      <c r="AN1171" s="146" t="str">
        <f t="shared" si="179"/>
        <v/>
      </c>
      <c r="AO1171" s="146">
        <f t="shared" si="180"/>
        <v>0</v>
      </c>
      <c r="AP1171" s="146" t="str">
        <f t="shared" si="181"/>
        <v/>
      </c>
      <c r="AQ1171" s="146" t="str">
        <f t="shared" si="182"/>
        <v/>
      </c>
      <c r="AY1171" s="155"/>
      <c r="AZ1171" s="150"/>
      <c r="BA1171" s="155"/>
      <c r="BB1171" s="162"/>
      <c r="BC1171" s="162"/>
      <c r="BD1171" s="162"/>
      <c r="BE1171" s="162"/>
      <c r="BF1171" s="156"/>
      <c r="BG1171" s="156"/>
      <c r="BH1171" s="156"/>
      <c r="BJ1171" s="146">
        <v>391</v>
      </c>
      <c r="BK1171" s="146">
        <f t="shared" si="186"/>
        <v>2.4960000000000058</v>
      </c>
      <c r="BL1171" s="146">
        <f t="shared" si="187"/>
        <v>0.92739796767690885</v>
      </c>
      <c r="BM1171" s="146">
        <f t="shared" si="188"/>
        <v>4.8173346349922319E-4</v>
      </c>
      <c r="BN1171" s="146" t="str">
        <f t="shared" si="189"/>
        <v/>
      </c>
      <c r="BO1171" s="146" t="str">
        <f t="shared" si="185"/>
        <v/>
      </c>
    </row>
    <row r="1172" spans="3:67" ht="20.100000000000001" customHeight="1" x14ac:dyDescent="0.25">
      <c r="C1172" s="12"/>
      <c r="E1172" s="130"/>
      <c r="F1172" s="130"/>
      <c r="R1172" s="12"/>
      <c r="T1172" s="130"/>
      <c r="U1172" s="130"/>
      <c r="AE1172" s="146">
        <v>415</v>
      </c>
      <c r="AF1172" s="146">
        <f t="shared" si="176"/>
        <v>-2.34</v>
      </c>
      <c r="AJ1172" s="146">
        <f t="shared" si="177"/>
        <v>2.581657547158769E-2</v>
      </c>
      <c r="AK1172" s="146">
        <f t="shared" si="178"/>
        <v>9.6418699453583289E-3</v>
      </c>
      <c r="AL1172" s="146">
        <f t="shared" si="183"/>
        <v>2.581657547158769E-2</v>
      </c>
      <c r="AM1172" s="146" t="str">
        <f t="shared" si="184"/>
        <v/>
      </c>
      <c r="AN1172" s="146" t="str">
        <f t="shared" si="179"/>
        <v/>
      </c>
      <c r="AO1172" s="146">
        <f t="shared" si="180"/>
        <v>0</v>
      </c>
      <c r="AP1172" s="146" t="str">
        <f t="shared" si="181"/>
        <v/>
      </c>
      <c r="AQ1172" s="146" t="str">
        <f t="shared" si="182"/>
        <v/>
      </c>
      <c r="AY1172" s="155"/>
      <c r="AZ1172" s="150"/>
      <c r="BA1172" s="155"/>
      <c r="BB1172" s="162"/>
      <c r="BC1172" s="162"/>
      <c r="BD1172" s="162"/>
      <c r="BE1172" s="162"/>
      <c r="BF1172" s="156"/>
      <c r="BG1172" s="156"/>
      <c r="BH1172" s="156"/>
      <c r="BJ1172" s="146">
        <v>392</v>
      </c>
      <c r="BK1172" s="146">
        <f t="shared" si="186"/>
        <v>2.502400000000006</v>
      </c>
      <c r="BL1172" s="146">
        <f t="shared" si="187"/>
        <v>0.92691623421340963</v>
      </c>
      <c r="BM1172" s="146">
        <f t="shared" si="188"/>
        <v>4.8327451455598691E-4</v>
      </c>
      <c r="BN1172" s="146" t="str">
        <f t="shared" si="189"/>
        <v/>
      </c>
      <c r="BO1172" s="146" t="str">
        <f t="shared" si="185"/>
        <v/>
      </c>
    </row>
    <row r="1173" spans="3:67" ht="20.100000000000001" customHeight="1" x14ac:dyDescent="0.25">
      <c r="C1173" s="12"/>
      <c r="E1173" s="130"/>
      <c r="F1173" s="130"/>
      <c r="R1173" s="12"/>
      <c r="T1173" s="130"/>
      <c r="U1173" s="130"/>
      <c r="AE1173" s="146">
        <v>416</v>
      </c>
      <c r="AF1173" s="146">
        <f t="shared" si="176"/>
        <v>-2.3359999999999999</v>
      </c>
      <c r="AJ1173" s="146">
        <f t="shared" si="177"/>
        <v>2.6059144570584954E-2</v>
      </c>
      <c r="AK1173" s="146">
        <f t="shared" si="178"/>
        <v>9.7456207676091984E-3</v>
      </c>
      <c r="AL1173" s="146">
        <f t="shared" si="183"/>
        <v>2.6059144570584954E-2</v>
      </c>
      <c r="AM1173" s="146" t="str">
        <f t="shared" si="184"/>
        <v/>
      </c>
      <c r="AN1173" s="146" t="str">
        <f t="shared" si="179"/>
        <v/>
      </c>
      <c r="AO1173" s="146">
        <f t="shared" si="180"/>
        <v>0</v>
      </c>
      <c r="AP1173" s="146" t="str">
        <f t="shared" si="181"/>
        <v/>
      </c>
      <c r="AQ1173" s="146" t="str">
        <f t="shared" si="182"/>
        <v/>
      </c>
      <c r="AY1173" s="155"/>
      <c r="AZ1173" s="150"/>
      <c r="BA1173" s="155"/>
      <c r="BB1173" s="162"/>
      <c r="BC1173" s="162"/>
      <c r="BD1173" s="162"/>
      <c r="BE1173" s="162"/>
      <c r="BF1173" s="156"/>
      <c r="BG1173" s="156"/>
      <c r="BH1173" s="156"/>
      <c r="BJ1173" s="146">
        <v>393</v>
      </c>
      <c r="BK1173" s="146">
        <f t="shared" si="186"/>
        <v>2.5088000000000061</v>
      </c>
      <c r="BL1173" s="146">
        <f t="shared" si="187"/>
        <v>0.92643295969885364</v>
      </c>
      <c r="BM1173" s="146">
        <f t="shared" si="188"/>
        <v>4.8481258760446622E-4</v>
      </c>
      <c r="BN1173" s="146" t="str">
        <f t="shared" si="189"/>
        <v/>
      </c>
      <c r="BO1173" s="146" t="str">
        <f t="shared" si="185"/>
        <v/>
      </c>
    </row>
    <row r="1174" spans="3:67" ht="20.100000000000001" customHeight="1" x14ac:dyDescent="0.25">
      <c r="C1174" s="12"/>
      <c r="E1174" s="130"/>
      <c r="F1174" s="130"/>
      <c r="R1174" s="12"/>
      <c r="T1174" s="130"/>
      <c r="U1174" s="130"/>
      <c r="AE1174" s="146">
        <v>417</v>
      </c>
      <c r="AF1174" s="146">
        <f t="shared" si="176"/>
        <v>-2.3319999999999999</v>
      </c>
      <c r="AJ1174" s="146">
        <f t="shared" si="177"/>
        <v>2.6303571955957613E-2</v>
      </c>
      <c r="AK1174" s="146">
        <f t="shared" si="178"/>
        <v>9.8503455796381673E-3</v>
      </c>
      <c r="AL1174" s="146">
        <f t="shared" si="183"/>
        <v>2.6303571955957613E-2</v>
      </c>
      <c r="AM1174" s="146" t="str">
        <f t="shared" si="184"/>
        <v/>
      </c>
      <c r="AN1174" s="146" t="str">
        <f t="shared" si="179"/>
        <v/>
      </c>
      <c r="AO1174" s="146">
        <f t="shared" si="180"/>
        <v>0</v>
      </c>
      <c r="AP1174" s="146" t="str">
        <f t="shared" si="181"/>
        <v/>
      </c>
      <c r="AQ1174" s="146" t="str">
        <f t="shared" si="182"/>
        <v/>
      </c>
      <c r="AY1174" s="155"/>
      <c r="AZ1174" s="150"/>
      <c r="BA1174" s="155"/>
      <c r="BB1174" s="162"/>
      <c r="BC1174" s="162"/>
      <c r="BD1174" s="162"/>
      <c r="BE1174" s="162"/>
      <c r="BF1174" s="156"/>
      <c r="BG1174" s="156"/>
      <c r="BH1174" s="156"/>
      <c r="BJ1174" s="146">
        <v>394</v>
      </c>
      <c r="BK1174" s="146">
        <f t="shared" si="186"/>
        <v>2.5152000000000063</v>
      </c>
      <c r="BL1174" s="146">
        <f t="shared" si="187"/>
        <v>0.92594814711124918</v>
      </c>
      <c r="BM1174" s="146">
        <f t="shared" si="188"/>
        <v>4.8634766328303769E-4</v>
      </c>
      <c r="BN1174" s="146" t="str">
        <f t="shared" si="189"/>
        <v/>
      </c>
      <c r="BO1174" s="146" t="str">
        <f t="shared" si="185"/>
        <v/>
      </c>
    </row>
    <row r="1175" spans="3:67" ht="20.100000000000001" customHeight="1" x14ac:dyDescent="0.25">
      <c r="C1175" s="12"/>
      <c r="E1175" s="130"/>
      <c r="F1175" s="130"/>
      <c r="R1175" s="12"/>
      <c r="T1175" s="130"/>
      <c r="U1175" s="130"/>
      <c r="AE1175" s="146">
        <v>418</v>
      </c>
      <c r="AF1175" s="146">
        <f t="shared" si="176"/>
        <v>-2.3280000000000003</v>
      </c>
      <c r="AJ1175" s="146">
        <f t="shared" si="177"/>
        <v>2.6549867199608775E-2</v>
      </c>
      <c r="AK1175" s="146">
        <f t="shared" si="178"/>
        <v>9.9560518337345662E-3</v>
      </c>
      <c r="AL1175" s="146">
        <f t="shared" si="183"/>
        <v>2.6549867199608775E-2</v>
      </c>
      <c r="AM1175" s="146" t="str">
        <f t="shared" si="184"/>
        <v/>
      </c>
      <c r="AN1175" s="146" t="str">
        <f t="shared" si="179"/>
        <v/>
      </c>
      <c r="AO1175" s="146">
        <f t="shared" si="180"/>
        <v>0</v>
      </c>
      <c r="AP1175" s="146" t="str">
        <f t="shared" si="181"/>
        <v/>
      </c>
      <c r="AQ1175" s="146" t="str">
        <f t="shared" si="182"/>
        <v/>
      </c>
      <c r="AY1175" s="155"/>
      <c r="AZ1175" s="150"/>
      <c r="BA1175" s="155"/>
      <c r="BB1175" s="162"/>
      <c r="BC1175" s="162"/>
      <c r="BD1175" s="162"/>
      <c r="BE1175" s="162"/>
      <c r="BF1175" s="156"/>
      <c r="BG1175" s="156"/>
      <c r="BH1175" s="156"/>
      <c r="BJ1175" s="146">
        <v>395</v>
      </c>
      <c r="BK1175" s="146">
        <f t="shared" si="186"/>
        <v>2.5216000000000065</v>
      </c>
      <c r="BL1175" s="146">
        <f t="shared" si="187"/>
        <v>0.92546179944796614</v>
      </c>
      <c r="BM1175" s="146">
        <f t="shared" si="188"/>
        <v>4.878797223892839E-4</v>
      </c>
      <c r="BN1175" s="146" t="str">
        <f t="shared" si="189"/>
        <v/>
      </c>
      <c r="BO1175" s="146" t="str">
        <f t="shared" si="185"/>
        <v/>
      </c>
    </row>
    <row r="1176" spans="3:67" ht="20.100000000000001" customHeight="1" x14ac:dyDescent="0.25">
      <c r="C1176" s="12"/>
      <c r="E1176" s="130"/>
      <c r="F1176" s="130"/>
      <c r="R1176" s="12"/>
      <c r="T1176" s="130"/>
      <c r="U1176" s="130"/>
      <c r="AE1176" s="146">
        <v>419</v>
      </c>
      <c r="AF1176" s="146">
        <f t="shared" si="176"/>
        <v>-2.3239999999999998</v>
      </c>
      <c r="AJ1176" s="146">
        <f t="shared" si="177"/>
        <v>2.6798039873069942E-2</v>
      </c>
      <c r="AK1176" s="146">
        <f t="shared" si="178"/>
        <v>1.0062747020474831E-2</v>
      </c>
      <c r="AL1176" s="146">
        <f t="shared" si="183"/>
        <v>2.6798039873069942E-2</v>
      </c>
      <c r="AM1176" s="146" t="str">
        <f t="shared" si="184"/>
        <v/>
      </c>
      <c r="AN1176" s="146" t="str">
        <f t="shared" si="179"/>
        <v/>
      </c>
      <c r="AO1176" s="146">
        <f t="shared" si="180"/>
        <v>0</v>
      </c>
      <c r="AP1176" s="146" t="str">
        <f t="shared" si="181"/>
        <v/>
      </c>
      <c r="AQ1176" s="146" t="str">
        <f t="shared" si="182"/>
        <v/>
      </c>
      <c r="AY1176" s="155"/>
      <c r="AZ1176" s="150"/>
      <c r="BA1176" s="155"/>
      <c r="BB1176" s="162"/>
      <c r="BC1176" s="162"/>
      <c r="BD1176" s="162"/>
      <c r="BE1176" s="162"/>
      <c r="BF1176" s="156"/>
      <c r="BG1176" s="156"/>
      <c r="BH1176" s="156"/>
      <c r="BJ1176" s="146">
        <v>396</v>
      </c>
      <c r="BK1176" s="146">
        <f t="shared" si="186"/>
        <v>2.5280000000000067</v>
      </c>
      <c r="BL1176" s="146">
        <f t="shared" si="187"/>
        <v>0.92497391972557685</v>
      </c>
      <c r="BM1176" s="146">
        <f t="shared" si="188"/>
        <v>4.8940874588065952E-4</v>
      </c>
      <c r="BN1176" s="146" t="str">
        <f t="shared" si="189"/>
        <v/>
      </c>
      <c r="BO1176" s="146" t="str">
        <f t="shared" si="185"/>
        <v/>
      </c>
    </row>
    <row r="1177" spans="3:67" ht="20.100000000000001" customHeight="1" x14ac:dyDescent="0.25">
      <c r="C1177" s="12"/>
      <c r="E1177" s="130"/>
      <c r="F1177" s="130"/>
      <c r="R1177" s="12"/>
      <c r="T1177" s="130"/>
      <c r="U1177" s="130"/>
      <c r="AE1177" s="146">
        <v>420</v>
      </c>
      <c r="AF1177" s="146">
        <f t="shared" si="176"/>
        <v>-2.3200000000000003</v>
      </c>
      <c r="AJ1177" s="146">
        <f t="shared" si="177"/>
        <v>2.7048099546881761E-2</v>
      </c>
      <c r="AK1177" s="146">
        <f t="shared" si="178"/>
        <v>1.0170438668719665E-2</v>
      </c>
      <c r="AL1177" s="146">
        <f t="shared" si="183"/>
        <v>2.7048099546881761E-2</v>
      </c>
      <c r="AM1177" s="146" t="str">
        <f t="shared" si="184"/>
        <v/>
      </c>
      <c r="AN1177" s="146" t="str">
        <f t="shared" si="179"/>
        <v/>
      </c>
      <c r="AO1177" s="146">
        <f t="shared" si="180"/>
        <v>0</v>
      </c>
      <c r="AP1177" s="146" t="str">
        <f t="shared" si="181"/>
        <v/>
      </c>
      <c r="AQ1177" s="146" t="str">
        <f t="shared" si="182"/>
        <v/>
      </c>
      <c r="AY1177" s="155"/>
      <c r="AZ1177" s="150"/>
      <c r="BA1177" s="155"/>
      <c r="BB1177" s="162"/>
      <c r="BC1177" s="162"/>
      <c r="BD1177" s="162"/>
      <c r="BE1177" s="162"/>
      <c r="BF1177" s="156"/>
      <c r="BG1177" s="156"/>
      <c r="BH1177" s="156"/>
      <c r="BJ1177" s="146">
        <v>397</v>
      </c>
      <c r="BK1177" s="146">
        <f t="shared" si="186"/>
        <v>2.5344000000000069</v>
      </c>
      <c r="BL1177" s="146">
        <f t="shared" si="187"/>
        <v>0.92448451097969619</v>
      </c>
      <c r="BM1177" s="146">
        <f t="shared" si="188"/>
        <v>4.9093471487238194E-4</v>
      </c>
      <c r="BN1177" s="146" t="str">
        <f t="shared" si="189"/>
        <v/>
      </c>
      <c r="BO1177" s="146" t="str">
        <f t="shared" si="185"/>
        <v/>
      </c>
    </row>
    <row r="1178" spans="3:67" ht="20.100000000000001" customHeight="1" x14ac:dyDescent="0.25">
      <c r="C1178" s="12"/>
      <c r="E1178" s="130"/>
      <c r="F1178" s="130"/>
      <c r="R1178" s="12"/>
      <c r="T1178" s="130"/>
      <c r="U1178" s="130"/>
      <c r="AE1178" s="146">
        <v>421</v>
      </c>
      <c r="AF1178" s="146">
        <f t="shared" si="176"/>
        <v>-2.3159999999999998</v>
      </c>
      <c r="AJ1178" s="146">
        <f t="shared" si="177"/>
        <v>2.730005578996984E-2</v>
      </c>
      <c r="AK1178" s="146">
        <f t="shared" si="178"/>
        <v>1.0279134345609018E-2</v>
      </c>
      <c r="AL1178" s="146">
        <f t="shared" si="183"/>
        <v>2.730005578996984E-2</v>
      </c>
      <c r="AM1178" s="146" t="str">
        <f t="shared" si="184"/>
        <v/>
      </c>
      <c r="AN1178" s="146" t="str">
        <f t="shared" si="179"/>
        <v/>
      </c>
      <c r="AO1178" s="146">
        <f t="shared" si="180"/>
        <v>0</v>
      </c>
      <c r="AP1178" s="146" t="str">
        <f t="shared" si="181"/>
        <v/>
      </c>
      <c r="AQ1178" s="146" t="str">
        <f t="shared" si="182"/>
        <v/>
      </c>
      <c r="AY1178" s="155"/>
      <c r="AZ1178" s="150"/>
      <c r="BA1178" s="155"/>
      <c r="BB1178" s="162"/>
      <c r="BC1178" s="162"/>
      <c r="BD1178" s="162"/>
      <c r="BE1178" s="162"/>
      <c r="BF1178" s="156"/>
      <c r="BG1178" s="156"/>
      <c r="BH1178" s="156"/>
      <c r="BJ1178" s="146">
        <v>398</v>
      </c>
      <c r="BK1178" s="146">
        <f t="shared" si="186"/>
        <v>2.5408000000000071</v>
      </c>
      <c r="BL1178" s="146">
        <f t="shared" si="187"/>
        <v>0.92399357626482381</v>
      </c>
      <c r="BM1178" s="146">
        <f t="shared" si="188"/>
        <v>4.9245761063854143E-4</v>
      </c>
      <c r="BN1178" s="146" t="str">
        <f t="shared" si="189"/>
        <v/>
      </c>
      <c r="BO1178" s="146" t="str">
        <f t="shared" si="185"/>
        <v/>
      </c>
    </row>
    <row r="1179" spans="3:67" ht="20.100000000000001" customHeight="1" x14ac:dyDescent="0.25">
      <c r="C1179" s="12"/>
      <c r="E1179" s="130"/>
      <c r="F1179" s="130"/>
      <c r="R1179" s="12"/>
      <c r="T1179" s="130"/>
      <c r="U1179" s="130"/>
      <c r="AE1179" s="146">
        <v>422</v>
      </c>
      <c r="AF1179" s="146">
        <f t="shared" si="176"/>
        <v>-2.3120000000000003</v>
      </c>
      <c r="AJ1179" s="146">
        <f t="shared" si="177"/>
        <v>2.7553918169013935E-2</v>
      </c>
      <c r="AK1179" s="146">
        <f t="shared" si="178"/>
        <v>1.0388841656554163E-2</v>
      </c>
      <c r="AL1179" s="146">
        <f t="shared" si="183"/>
        <v>2.7553918169013935E-2</v>
      </c>
      <c r="AM1179" s="146" t="str">
        <f t="shared" si="184"/>
        <v/>
      </c>
      <c r="AN1179" s="146" t="str">
        <f t="shared" si="179"/>
        <v/>
      </c>
      <c r="AO1179" s="146">
        <f t="shared" si="180"/>
        <v>0</v>
      </c>
      <c r="AP1179" s="146" t="str">
        <f t="shared" si="181"/>
        <v/>
      </c>
      <c r="AQ1179" s="146" t="str">
        <f t="shared" si="182"/>
        <v/>
      </c>
      <c r="AY1179" s="155"/>
      <c r="AZ1179" s="150"/>
      <c r="BA1179" s="155"/>
      <c r="BB1179" s="162"/>
      <c r="BC1179" s="162"/>
      <c r="BD1179" s="162"/>
      <c r="BE1179" s="162"/>
      <c r="BF1179" s="156"/>
      <c r="BG1179" s="156"/>
      <c r="BH1179" s="156"/>
      <c r="BJ1179" s="146">
        <v>399</v>
      </c>
      <c r="BK1179" s="146">
        <f t="shared" si="186"/>
        <v>2.5472000000000072</v>
      </c>
      <c r="BL1179" s="146">
        <f t="shared" si="187"/>
        <v>0.92350111865418527</v>
      </c>
      <c r="BM1179" s="146">
        <f t="shared" si="188"/>
        <v>4.9397741461021383E-4</v>
      </c>
      <c r="BN1179" s="146" t="str">
        <f t="shared" si="189"/>
        <v/>
      </c>
      <c r="BO1179" s="146" t="str">
        <f t="shared" si="185"/>
        <v/>
      </c>
    </row>
    <row r="1180" spans="3:67" ht="20.100000000000001" customHeight="1" x14ac:dyDescent="0.25">
      <c r="C1180" s="12"/>
      <c r="E1180" s="130"/>
      <c r="F1180" s="130"/>
      <c r="R1180" s="12"/>
      <c r="T1180" s="130"/>
      <c r="U1180" s="130"/>
      <c r="AE1180" s="146">
        <v>423</v>
      </c>
      <c r="AF1180" s="146">
        <f t="shared" si="176"/>
        <v>-2.3079999999999998</v>
      </c>
      <c r="AJ1180" s="146">
        <f t="shared" si="177"/>
        <v>2.7809696247812415E-2</v>
      </c>
      <c r="AK1180" s="146">
        <f t="shared" si="178"/>
        <v>1.0499568245227629E-2</v>
      </c>
      <c r="AL1180" s="146">
        <f t="shared" si="183"/>
        <v>2.7809696247812415E-2</v>
      </c>
      <c r="AM1180" s="146" t="str">
        <f t="shared" si="184"/>
        <v/>
      </c>
      <c r="AN1180" s="146" t="str">
        <f t="shared" si="179"/>
        <v/>
      </c>
      <c r="AO1180" s="146">
        <f t="shared" si="180"/>
        <v>0</v>
      </c>
      <c r="AP1180" s="146" t="str">
        <f t="shared" si="181"/>
        <v/>
      </c>
      <c r="AQ1180" s="146" t="str">
        <f t="shared" si="182"/>
        <v/>
      </c>
      <c r="AY1180" s="155"/>
      <c r="AZ1180" s="150"/>
      <c r="BA1180" s="155"/>
      <c r="BB1180" s="162"/>
      <c r="BC1180" s="162"/>
      <c r="BD1180" s="162"/>
      <c r="BE1180" s="162"/>
      <c r="BF1180" s="156"/>
      <c r="BG1180" s="156"/>
      <c r="BH1180" s="156"/>
      <c r="BJ1180" s="146">
        <v>400</v>
      </c>
      <c r="BK1180" s="146">
        <f t="shared" si="186"/>
        <v>2.5536000000000074</v>
      </c>
      <c r="BL1180" s="146">
        <f t="shared" si="187"/>
        <v>0.92300714123957506</v>
      </c>
      <c r="BM1180" s="146">
        <f t="shared" si="188"/>
        <v>4.9549410837546048E-4</v>
      </c>
      <c r="BN1180" s="146" t="str">
        <f t="shared" si="189"/>
        <v/>
      </c>
      <c r="BO1180" s="146" t="str">
        <f t="shared" si="185"/>
        <v/>
      </c>
    </row>
    <row r="1181" spans="3:67" ht="20.100000000000001" customHeight="1" x14ac:dyDescent="0.25">
      <c r="C1181" s="12"/>
      <c r="E1181" s="130"/>
      <c r="F1181" s="130"/>
      <c r="R1181" s="12"/>
      <c r="T1181" s="130"/>
      <c r="U1181" s="130"/>
      <c r="AE1181" s="146">
        <v>424</v>
      </c>
      <c r="AF1181" s="146">
        <f t="shared" si="176"/>
        <v>-2.3040000000000003</v>
      </c>
      <c r="AJ1181" s="146">
        <f t="shared" si="177"/>
        <v>2.8067399586640077E-2</v>
      </c>
      <c r="AK1181" s="146">
        <f t="shared" si="178"/>
        <v>1.0611321793550222E-2</v>
      </c>
      <c r="AL1181" s="146">
        <f t="shared" si="183"/>
        <v>2.8067399586640077E-2</v>
      </c>
      <c r="AM1181" s="146" t="str">
        <f t="shared" si="184"/>
        <v/>
      </c>
      <c r="AN1181" s="146" t="str">
        <f t="shared" si="179"/>
        <v/>
      </c>
      <c r="AO1181" s="146">
        <f t="shared" si="180"/>
        <v>0</v>
      </c>
      <c r="AP1181" s="146" t="str">
        <f t="shared" si="181"/>
        <v/>
      </c>
      <c r="AQ1181" s="146" t="str">
        <f t="shared" si="182"/>
        <v/>
      </c>
      <c r="AY1181" s="155"/>
      <c r="AZ1181" s="150"/>
      <c r="BA1181" s="155"/>
      <c r="BB1181" s="162"/>
      <c r="BC1181" s="162"/>
      <c r="BD1181" s="162"/>
      <c r="BE1181" s="162"/>
      <c r="BF1181" s="156"/>
      <c r="BG1181" s="156"/>
      <c r="BH1181" s="156"/>
      <c r="BJ1181" s="146">
        <v>401</v>
      </c>
      <c r="BK1181" s="146">
        <f t="shared" si="186"/>
        <v>2.5600000000000076</v>
      </c>
      <c r="BL1181" s="146">
        <f t="shared" si="187"/>
        <v>0.9225116471311996</v>
      </c>
      <c r="BM1181" s="146">
        <f t="shared" si="188"/>
        <v>4.9700767367999443E-4</v>
      </c>
      <c r="BN1181" s="146" t="str">
        <f t="shared" si="189"/>
        <v/>
      </c>
      <c r="BO1181" s="146" t="str">
        <f t="shared" si="185"/>
        <v/>
      </c>
    </row>
    <row r="1182" spans="3:67" ht="20.100000000000001" customHeight="1" x14ac:dyDescent="0.25">
      <c r="C1182" s="12"/>
      <c r="E1182" s="130"/>
      <c r="F1182" s="130"/>
      <c r="R1182" s="12"/>
      <c r="T1182" s="130"/>
      <c r="U1182" s="130"/>
      <c r="AE1182" s="146">
        <v>425</v>
      </c>
      <c r="AF1182" s="146">
        <f t="shared" si="176"/>
        <v>-2.2999999999999998</v>
      </c>
      <c r="AJ1182" s="146">
        <f t="shared" si="177"/>
        <v>2.8327037741601186E-2</v>
      </c>
      <c r="AK1182" s="146">
        <f t="shared" si="178"/>
        <v>1.0724110021675811E-2</v>
      </c>
      <c r="AL1182" s="146">
        <f t="shared" si="183"/>
        <v>2.8327037741601186E-2</v>
      </c>
      <c r="AM1182" s="146" t="str">
        <f t="shared" si="184"/>
        <v/>
      </c>
      <c r="AN1182" s="146" t="str">
        <f t="shared" si="179"/>
        <v/>
      </c>
      <c r="AO1182" s="146">
        <f t="shared" si="180"/>
        <v>0</v>
      </c>
      <c r="AP1182" s="146" t="str">
        <f t="shared" si="181"/>
        <v/>
      </c>
      <c r="AQ1182" s="146" t="str">
        <f t="shared" si="182"/>
        <v/>
      </c>
      <c r="AY1182" s="155"/>
      <c r="AZ1182" s="150"/>
      <c r="BA1182" s="155"/>
      <c r="BB1182" s="162"/>
      <c r="BC1182" s="162"/>
      <c r="BD1182" s="162"/>
      <c r="BE1182" s="162"/>
      <c r="BF1182" s="156"/>
      <c r="BG1182" s="156"/>
      <c r="BH1182" s="156"/>
      <c r="BJ1182" s="146">
        <v>402</v>
      </c>
      <c r="BK1182" s="146">
        <f t="shared" si="186"/>
        <v>2.5664000000000078</v>
      </c>
      <c r="BL1182" s="146">
        <f t="shared" si="187"/>
        <v>0.9220146394575196</v>
      </c>
      <c r="BM1182" s="146">
        <f t="shared" si="188"/>
        <v>4.9851809242407175E-4</v>
      </c>
      <c r="BN1182" s="146" t="str">
        <f t="shared" si="189"/>
        <v/>
      </c>
      <c r="BO1182" s="146" t="str">
        <f t="shared" si="185"/>
        <v/>
      </c>
    </row>
    <row r="1183" spans="3:67" ht="20.100000000000001" customHeight="1" x14ac:dyDescent="0.25">
      <c r="C1183" s="12"/>
      <c r="E1183" s="130"/>
      <c r="F1183" s="130"/>
      <c r="R1183" s="12"/>
      <c r="T1183" s="130"/>
      <c r="U1183" s="130"/>
      <c r="AE1183" s="146">
        <v>426</v>
      </c>
      <c r="AF1183" s="146">
        <f t="shared" si="176"/>
        <v>-2.2960000000000003</v>
      </c>
      <c r="AJ1183" s="146">
        <f t="shared" si="177"/>
        <v>2.8588620263976003E-2</v>
      </c>
      <c r="AK1183" s="146">
        <f t="shared" si="178"/>
        <v>1.0837940687973157E-2</v>
      </c>
      <c r="AL1183" s="146">
        <f t="shared" si="183"/>
        <v>2.8588620263976003E-2</v>
      </c>
      <c r="AM1183" s="146" t="str">
        <f t="shared" si="184"/>
        <v/>
      </c>
      <c r="AN1183" s="146" t="str">
        <f t="shared" si="179"/>
        <v/>
      </c>
      <c r="AO1183" s="146">
        <f t="shared" si="180"/>
        <v>0</v>
      </c>
      <c r="AP1183" s="146" t="str">
        <f t="shared" si="181"/>
        <v/>
      </c>
      <c r="AQ1183" s="146" t="str">
        <f t="shared" si="182"/>
        <v/>
      </c>
      <c r="AY1183" s="155"/>
      <c r="AZ1183" s="150"/>
      <c r="BA1183" s="155"/>
      <c r="BB1183" s="162"/>
      <c r="BC1183" s="162"/>
      <c r="BD1183" s="162"/>
      <c r="BE1183" s="162"/>
      <c r="BF1183" s="156"/>
      <c r="BG1183" s="156"/>
      <c r="BH1183" s="156"/>
      <c r="BJ1183" s="146">
        <v>403</v>
      </c>
      <c r="BK1183" s="146">
        <f t="shared" si="186"/>
        <v>2.572800000000008</v>
      </c>
      <c r="BL1183" s="146">
        <f t="shared" si="187"/>
        <v>0.92151612136509553</v>
      </c>
      <c r="BM1183" s="146">
        <f t="shared" si="188"/>
        <v>5.0002534666493403E-4</v>
      </c>
      <c r="BN1183" s="146" t="str">
        <f t="shared" si="189"/>
        <v/>
      </c>
      <c r="BO1183" s="146" t="str">
        <f t="shared" si="185"/>
        <v/>
      </c>
    </row>
    <row r="1184" spans="3:67" ht="20.100000000000001" customHeight="1" x14ac:dyDescent="0.25">
      <c r="C1184" s="12"/>
      <c r="E1184" s="130"/>
      <c r="F1184" s="130"/>
      <c r="R1184" s="12"/>
      <c r="T1184" s="130"/>
      <c r="U1184" s="130"/>
      <c r="AE1184" s="146">
        <v>427</v>
      </c>
      <c r="AF1184" s="146">
        <f t="shared" si="176"/>
        <v>-2.2919999999999998</v>
      </c>
      <c r="AJ1184" s="146">
        <f t="shared" si="177"/>
        <v>2.8852156699562519E-2</v>
      </c>
      <c r="AK1184" s="146">
        <f t="shared" si="178"/>
        <v>1.0952821589005502E-2</v>
      </c>
      <c r="AL1184" s="146">
        <f t="shared" si="183"/>
        <v>2.8852156699562519E-2</v>
      </c>
      <c r="AM1184" s="146" t="str">
        <f t="shared" si="184"/>
        <v/>
      </c>
      <c r="AN1184" s="146" t="str">
        <f t="shared" si="179"/>
        <v/>
      </c>
      <c r="AO1184" s="146">
        <f t="shared" si="180"/>
        <v>0</v>
      </c>
      <c r="AP1184" s="146" t="str">
        <f t="shared" si="181"/>
        <v/>
      </c>
      <c r="AQ1184" s="146" t="str">
        <f t="shared" si="182"/>
        <v/>
      </c>
      <c r="AY1184" s="155"/>
      <c r="AZ1184" s="150"/>
      <c r="BA1184" s="155"/>
      <c r="BB1184" s="162"/>
      <c r="BC1184" s="162"/>
      <c r="BD1184" s="162"/>
      <c r="BE1184" s="162"/>
      <c r="BF1184" s="156"/>
      <c r="BG1184" s="156"/>
      <c r="BH1184" s="156"/>
      <c r="BJ1184" s="146">
        <v>404</v>
      </c>
      <c r="BK1184" s="146">
        <f t="shared" si="186"/>
        <v>2.5792000000000082</v>
      </c>
      <c r="BL1184" s="146">
        <f t="shared" si="187"/>
        <v>0.9210160960184306</v>
      </c>
      <c r="BM1184" s="146">
        <f t="shared" si="188"/>
        <v>5.0152941861414391E-4</v>
      </c>
      <c r="BN1184" s="146" t="str">
        <f t="shared" si="189"/>
        <v/>
      </c>
      <c r="BO1184" s="146" t="str">
        <f t="shared" si="185"/>
        <v/>
      </c>
    </row>
    <row r="1185" spans="3:67" ht="20.100000000000001" customHeight="1" x14ac:dyDescent="0.25">
      <c r="C1185" s="12"/>
      <c r="E1185" s="130"/>
      <c r="F1185" s="130"/>
      <c r="R1185" s="12"/>
      <c r="T1185" s="130"/>
      <c r="U1185" s="130"/>
      <c r="AE1185" s="146">
        <v>428</v>
      </c>
      <c r="AF1185" s="146">
        <f t="shared" si="176"/>
        <v>-2.2880000000000003</v>
      </c>
      <c r="AJ1185" s="146">
        <f t="shared" si="177"/>
        <v>2.9117656588011548E-2</v>
      </c>
      <c r="AK1185" s="146">
        <f t="shared" si="178"/>
        <v>1.1068760559507113E-2</v>
      </c>
      <c r="AL1185" s="146">
        <f t="shared" si="183"/>
        <v>2.9117656588011548E-2</v>
      </c>
      <c r="AM1185" s="146" t="str">
        <f t="shared" si="184"/>
        <v/>
      </c>
      <c r="AN1185" s="146" t="str">
        <f t="shared" si="179"/>
        <v/>
      </c>
      <c r="AO1185" s="146">
        <f t="shared" si="180"/>
        <v>0</v>
      </c>
      <c r="AP1185" s="146" t="str">
        <f t="shared" si="181"/>
        <v/>
      </c>
      <c r="AQ1185" s="146" t="str">
        <f t="shared" si="182"/>
        <v/>
      </c>
      <c r="AY1185" s="155"/>
      <c r="AZ1185" s="150"/>
      <c r="BA1185" s="155"/>
      <c r="BB1185" s="162"/>
      <c r="BC1185" s="162"/>
      <c r="BD1185" s="162"/>
      <c r="BE1185" s="162"/>
      <c r="BF1185" s="156"/>
      <c r="BG1185" s="156"/>
      <c r="BH1185" s="156"/>
      <c r="BJ1185" s="146">
        <v>405</v>
      </c>
      <c r="BK1185" s="146">
        <f t="shared" si="186"/>
        <v>2.5856000000000083</v>
      </c>
      <c r="BL1185" s="146">
        <f t="shared" si="187"/>
        <v>0.92051456659981645</v>
      </c>
      <c r="BM1185" s="146">
        <f t="shared" si="188"/>
        <v>5.0303029063791804E-4</v>
      </c>
      <c r="BN1185" s="146" t="str">
        <f t="shared" si="189"/>
        <v/>
      </c>
      <c r="BO1185" s="146" t="str">
        <f t="shared" si="185"/>
        <v/>
      </c>
    </row>
    <row r="1186" spans="3:67" ht="20.100000000000001" customHeight="1" x14ac:dyDescent="0.25">
      <c r="C1186" s="12"/>
      <c r="E1186" s="130"/>
      <c r="F1186" s="130"/>
      <c r="R1186" s="12"/>
      <c r="T1186" s="130"/>
      <c r="U1186" s="130"/>
      <c r="AE1186" s="146">
        <v>429</v>
      </c>
      <c r="AF1186" s="146">
        <f t="shared" si="176"/>
        <v>-2.2839999999999998</v>
      </c>
      <c r="AJ1186" s="146">
        <f t="shared" si="177"/>
        <v>2.9385129462157305E-2</v>
      </c>
      <c r="AK1186" s="146">
        <f t="shared" si="178"/>
        <v>1.1185765472357525E-2</v>
      </c>
      <c r="AL1186" s="146">
        <f t="shared" si="183"/>
        <v>2.9385129462157305E-2</v>
      </c>
      <c r="AM1186" s="146" t="str">
        <f t="shared" si="184"/>
        <v/>
      </c>
      <c r="AN1186" s="146" t="str">
        <f t="shared" si="179"/>
        <v/>
      </c>
      <c r="AO1186" s="146">
        <f t="shared" si="180"/>
        <v>0</v>
      </c>
      <c r="AP1186" s="146" t="str">
        <f t="shared" si="181"/>
        <v/>
      </c>
      <c r="AQ1186" s="146" t="str">
        <f t="shared" si="182"/>
        <v/>
      </c>
      <c r="AY1186" s="155"/>
      <c r="AZ1186" s="150"/>
      <c r="BA1186" s="155"/>
      <c r="BB1186" s="162"/>
      <c r="BC1186" s="162"/>
      <c r="BD1186" s="162"/>
      <c r="BE1186" s="162"/>
      <c r="BF1186" s="156"/>
      <c r="BG1186" s="156"/>
      <c r="BH1186" s="156"/>
      <c r="BJ1186" s="146">
        <v>406</v>
      </c>
      <c r="BK1186" s="146">
        <f t="shared" si="186"/>
        <v>2.5920000000000085</v>
      </c>
      <c r="BL1186" s="146">
        <f t="shared" si="187"/>
        <v>0.92001153630917853</v>
      </c>
      <c r="BM1186" s="146">
        <f t="shared" si="188"/>
        <v>5.045279452566831E-4</v>
      </c>
      <c r="BN1186" s="146" t="str">
        <f t="shared" si="189"/>
        <v/>
      </c>
      <c r="BO1186" s="146" t="str">
        <f t="shared" si="185"/>
        <v/>
      </c>
    </row>
    <row r="1187" spans="3:67" ht="20.100000000000001" customHeight="1" x14ac:dyDescent="0.25">
      <c r="C1187" s="12"/>
      <c r="E1187" s="130"/>
      <c r="F1187" s="130"/>
      <c r="R1187" s="12"/>
      <c r="T1187" s="130"/>
      <c r="U1187" s="130"/>
      <c r="AE1187" s="146">
        <v>430</v>
      </c>
      <c r="AF1187" s="146">
        <f t="shared" si="176"/>
        <v>-2.2800000000000002</v>
      </c>
      <c r="AJ1187" s="146">
        <f t="shared" si="177"/>
        <v>2.965458484734125E-2</v>
      </c>
      <c r="AK1187" s="146">
        <f t="shared" si="178"/>
        <v>1.1303844238552777E-2</v>
      </c>
      <c r="AL1187" s="146">
        <f t="shared" si="183"/>
        <v>2.965458484734125E-2</v>
      </c>
      <c r="AM1187" s="146" t="str">
        <f t="shared" si="184"/>
        <v/>
      </c>
      <c r="AN1187" s="146" t="str">
        <f t="shared" si="179"/>
        <v/>
      </c>
      <c r="AO1187" s="146">
        <f t="shared" si="180"/>
        <v>0</v>
      </c>
      <c r="AP1187" s="146" t="str">
        <f t="shared" si="181"/>
        <v/>
      </c>
      <c r="AQ1187" s="146" t="str">
        <f t="shared" si="182"/>
        <v/>
      </c>
      <c r="AY1187" s="155"/>
      <c r="AZ1187" s="150"/>
      <c r="BA1187" s="155"/>
      <c r="BB1187" s="162"/>
      <c r="BC1187" s="162"/>
      <c r="BD1187" s="162"/>
      <c r="BE1187" s="162"/>
      <c r="BF1187" s="156"/>
      <c r="BG1187" s="156"/>
      <c r="BH1187" s="156"/>
      <c r="BJ1187" s="146">
        <v>407</v>
      </c>
      <c r="BK1187" s="146">
        <f t="shared" si="186"/>
        <v>2.5984000000000087</v>
      </c>
      <c r="BL1187" s="146">
        <f t="shared" si="187"/>
        <v>0.91950700836392185</v>
      </c>
      <c r="BM1187" s="146">
        <f t="shared" si="188"/>
        <v>5.0602236514452059E-4</v>
      </c>
      <c r="BN1187" s="146" t="str">
        <f t="shared" si="189"/>
        <v/>
      </c>
      <c r="BO1187" s="146" t="str">
        <f t="shared" si="185"/>
        <v/>
      </c>
    </row>
    <row r="1188" spans="3:67" ht="20.100000000000001" customHeight="1" x14ac:dyDescent="0.25">
      <c r="C1188" s="12"/>
      <c r="E1188" s="130"/>
      <c r="F1188" s="130"/>
      <c r="R1188" s="12"/>
      <c r="T1188" s="130"/>
      <c r="U1188" s="130"/>
      <c r="AE1188" s="146">
        <v>431</v>
      </c>
      <c r="AF1188" s="146">
        <f t="shared" si="176"/>
        <v>-2.2759999999999998</v>
      </c>
      <c r="AJ1188" s="146">
        <f t="shared" si="177"/>
        <v>2.9926032260731296E-2</v>
      </c>
      <c r="AK1188" s="146">
        <f t="shared" si="178"/>
        <v>1.1423004807174258E-2</v>
      </c>
      <c r="AL1188" s="146">
        <f t="shared" si="183"/>
        <v>2.9926032260731296E-2</v>
      </c>
      <c r="AM1188" s="146" t="str">
        <f t="shared" si="184"/>
        <v/>
      </c>
      <c r="AN1188" s="146" t="str">
        <f t="shared" si="179"/>
        <v/>
      </c>
      <c r="AO1188" s="146">
        <f t="shared" si="180"/>
        <v>0</v>
      </c>
      <c r="AP1188" s="146" t="str">
        <f t="shared" si="181"/>
        <v/>
      </c>
      <c r="AQ1188" s="146" t="str">
        <f t="shared" si="182"/>
        <v/>
      </c>
      <c r="AY1188" s="155"/>
      <c r="AZ1188" s="150"/>
      <c r="BA1188" s="155"/>
      <c r="BB1188" s="162"/>
      <c r="BC1188" s="162"/>
      <c r="BD1188" s="162"/>
      <c r="BE1188" s="162"/>
      <c r="BF1188" s="156"/>
      <c r="BG1188" s="156"/>
      <c r="BH1188" s="156"/>
      <c r="BJ1188" s="146">
        <v>408</v>
      </c>
      <c r="BK1188" s="146">
        <f t="shared" si="186"/>
        <v>2.6048000000000089</v>
      </c>
      <c r="BL1188" s="146">
        <f t="shared" si="187"/>
        <v>0.91900098599877733</v>
      </c>
      <c r="BM1188" s="146">
        <f t="shared" si="188"/>
        <v>5.0751353312838976E-4</v>
      </c>
      <c r="BN1188" s="146" t="str">
        <f t="shared" si="189"/>
        <v/>
      </c>
      <c r="BO1188" s="146" t="str">
        <f t="shared" si="185"/>
        <v/>
      </c>
    </row>
    <row r="1189" spans="3:67" ht="20.100000000000001" customHeight="1" x14ac:dyDescent="0.25">
      <c r="C1189" s="12"/>
      <c r="E1189" s="130"/>
      <c r="F1189" s="130"/>
      <c r="R1189" s="12"/>
      <c r="T1189" s="130"/>
      <c r="U1189" s="130"/>
      <c r="AE1189" s="146">
        <v>432</v>
      </c>
      <c r="AF1189" s="146">
        <f t="shared" si="176"/>
        <v>-2.2720000000000002</v>
      </c>
      <c r="AJ1189" s="146">
        <f t="shared" si="177"/>
        <v>3.0199481210634573E-2</v>
      </c>
      <c r="AK1189" s="146">
        <f t="shared" si="178"/>
        <v>1.1543255165354401E-2</v>
      </c>
      <c r="AL1189" s="146">
        <f t="shared" si="183"/>
        <v>3.0199481210634573E-2</v>
      </c>
      <c r="AM1189" s="146" t="str">
        <f t="shared" si="184"/>
        <v/>
      </c>
      <c r="AN1189" s="146" t="str">
        <f t="shared" si="179"/>
        <v/>
      </c>
      <c r="AO1189" s="146">
        <f t="shared" si="180"/>
        <v>0</v>
      </c>
      <c r="AP1189" s="146" t="str">
        <f t="shared" si="181"/>
        <v/>
      </c>
      <c r="AQ1189" s="146" t="str">
        <f t="shared" si="182"/>
        <v/>
      </c>
      <c r="AY1189" s="155"/>
      <c r="AZ1189" s="150"/>
      <c r="BA1189" s="155"/>
      <c r="BB1189" s="162"/>
      <c r="BC1189" s="162"/>
      <c r="BD1189" s="162"/>
      <c r="BE1189" s="162"/>
      <c r="BF1189" s="156"/>
      <c r="BG1189" s="156"/>
      <c r="BH1189" s="156"/>
      <c r="BJ1189" s="146">
        <v>409</v>
      </c>
      <c r="BK1189" s="146">
        <f t="shared" si="186"/>
        <v>2.6112000000000091</v>
      </c>
      <c r="BL1189" s="146">
        <f t="shared" si="187"/>
        <v>0.91849347246564894</v>
      </c>
      <c r="BM1189" s="146">
        <f t="shared" si="188"/>
        <v>5.0900143218757243E-4</v>
      </c>
      <c r="BN1189" s="146" t="str">
        <f t="shared" si="189"/>
        <v/>
      </c>
      <c r="BO1189" s="146" t="str">
        <f t="shared" si="185"/>
        <v/>
      </c>
    </row>
    <row r="1190" spans="3:67" ht="20.100000000000001" customHeight="1" x14ac:dyDescent="0.25">
      <c r="C1190" s="12"/>
      <c r="E1190" s="130"/>
      <c r="F1190" s="130"/>
      <c r="R1190" s="12"/>
      <c r="T1190" s="130"/>
      <c r="U1190" s="130"/>
      <c r="AE1190" s="146">
        <v>433</v>
      </c>
      <c r="AF1190" s="146">
        <f t="shared" si="176"/>
        <v>-2.2679999999999998</v>
      </c>
      <c r="AJ1190" s="146">
        <f t="shared" si="177"/>
        <v>3.0474941195805429E-2</v>
      </c>
      <c r="AK1190" s="146">
        <f t="shared" si="178"/>
        <v>1.166460333824015E-2</v>
      </c>
      <c r="AL1190" s="146">
        <f t="shared" si="183"/>
        <v>3.0474941195805429E-2</v>
      </c>
      <c r="AM1190" s="146" t="str">
        <f t="shared" si="184"/>
        <v/>
      </c>
      <c r="AN1190" s="146" t="str">
        <f t="shared" si="179"/>
        <v/>
      </c>
      <c r="AO1190" s="146">
        <f t="shared" si="180"/>
        <v>0</v>
      </c>
      <c r="AP1190" s="146" t="str">
        <f t="shared" si="181"/>
        <v/>
      </c>
      <c r="AQ1190" s="146" t="str">
        <f t="shared" si="182"/>
        <v/>
      </c>
      <c r="AY1190" s="155"/>
      <c r="AZ1190" s="150"/>
      <c r="BA1190" s="155"/>
      <c r="BB1190" s="162"/>
      <c r="BC1190" s="162"/>
      <c r="BD1190" s="162"/>
      <c r="BE1190" s="162"/>
      <c r="BF1190" s="156"/>
      <c r="BG1190" s="156"/>
      <c r="BH1190" s="156"/>
      <c r="BJ1190" s="146">
        <v>410</v>
      </c>
      <c r="BK1190" s="146">
        <f t="shared" si="186"/>
        <v>2.6176000000000093</v>
      </c>
      <c r="BL1190" s="146">
        <f t="shared" si="187"/>
        <v>0.91798447103346137</v>
      </c>
      <c r="BM1190" s="146">
        <f t="shared" si="188"/>
        <v>5.1048604545389509E-4</v>
      </c>
      <c r="BN1190" s="146" t="str">
        <f t="shared" si="189"/>
        <v/>
      </c>
      <c r="BO1190" s="146" t="str">
        <f t="shared" si="185"/>
        <v/>
      </c>
    </row>
    <row r="1191" spans="3:67" ht="20.100000000000001" customHeight="1" x14ac:dyDescent="0.25">
      <c r="C1191" s="12"/>
      <c r="E1191" s="130"/>
      <c r="F1191" s="130"/>
      <c r="R1191" s="12"/>
      <c r="T1191" s="130"/>
      <c r="U1191" s="130"/>
      <c r="AE1191" s="146">
        <v>434</v>
      </c>
      <c r="AF1191" s="146">
        <f t="shared" si="176"/>
        <v>-2.2640000000000002</v>
      </c>
      <c r="AJ1191" s="146">
        <f t="shared" si="177"/>
        <v>3.0752421704747027E-2</v>
      </c>
      <c r="AK1191" s="146">
        <f t="shared" si="178"/>
        <v>1.1787057388953028E-2</v>
      </c>
      <c r="AL1191" s="146">
        <f t="shared" si="183"/>
        <v>3.0752421704747027E-2</v>
      </c>
      <c r="AM1191" s="146" t="str">
        <f t="shared" si="184"/>
        <v/>
      </c>
      <c r="AN1191" s="146" t="str">
        <f t="shared" si="179"/>
        <v/>
      </c>
      <c r="AO1191" s="146">
        <f t="shared" si="180"/>
        <v>0</v>
      </c>
      <c r="AP1191" s="146" t="str">
        <f t="shared" si="181"/>
        <v/>
      </c>
      <c r="AQ1191" s="146" t="str">
        <f t="shared" si="182"/>
        <v/>
      </c>
      <c r="AY1191" s="155"/>
      <c r="AZ1191" s="150"/>
      <c r="BA1191" s="155"/>
      <c r="BB1191" s="162"/>
      <c r="BC1191" s="162"/>
      <c r="BD1191" s="162"/>
      <c r="BE1191" s="162"/>
      <c r="BF1191" s="156"/>
      <c r="BG1191" s="156"/>
      <c r="BH1191" s="156"/>
      <c r="BJ1191" s="146">
        <v>411</v>
      </c>
      <c r="BK1191" s="146">
        <f t="shared" si="186"/>
        <v>2.6240000000000094</v>
      </c>
      <c r="BL1191" s="146">
        <f t="shared" si="187"/>
        <v>0.91747398498800747</v>
      </c>
      <c r="BM1191" s="146">
        <f t="shared" si="188"/>
        <v>5.1196735621028555E-4</v>
      </c>
      <c r="BN1191" s="146" t="str">
        <f t="shared" si="189"/>
        <v/>
      </c>
      <c r="BO1191" s="146" t="str">
        <f t="shared" si="185"/>
        <v/>
      </c>
    </row>
    <row r="1192" spans="3:67" ht="20.100000000000001" customHeight="1" x14ac:dyDescent="0.25">
      <c r="C1192" s="12"/>
      <c r="E1192" s="130"/>
      <c r="F1192" s="130"/>
      <c r="R1192" s="12"/>
      <c r="T1192" s="130"/>
      <c r="U1192" s="130"/>
      <c r="AE1192" s="146">
        <v>435</v>
      </c>
      <c r="AF1192" s="146">
        <f t="shared" si="176"/>
        <v>-2.2599999999999998</v>
      </c>
      <c r="AJ1192" s="146">
        <f t="shared" si="177"/>
        <v>3.103193221500827E-2</v>
      </c>
      <c r="AK1192" s="146">
        <f t="shared" si="178"/>
        <v>1.1910625418547064E-2</v>
      </c>
      <c r="AL1192" s="146">
        <f t="shared" si="183"/>
        <v>3.103193221500827E-2</v>
      </c>
      <c r="AM1192" s="146" t="str">
        <f t="shared" si="184"/>
        <v/>
      </c>
      <c r="AN1192" s="146" t="str">
        <f t="shared" si="179"/>
        <v/>
      </c>
      <c r="AO1192" s="146">
        <f t="shared" si="180"/>
        <v>0</v>
      </c>
      <c r="AP1192" s="146" t="str">
        <f t="shared" si="181"/>
        <v/>
      </c>
      <c r="AQ1192" s="146" t="str">
        <f t="shared" si="182"/>
        <v/>
      </c>
      <c r="AY1192" s="155"/>
      <c r="AZ1192" s="150"/>
      <c r="BA1192" s="155"/>
      <c r="BB1192" s="162"/>
      <c r="BC1192" s="162"/>
      <c r="BD1192" s="162"/>
      <c r="BE1192" s="162"/>
      <c r="BF1192" s="156"/>
      <c r="BG1192" s="156"/>
      <c r="BH1192" s="156"/>
      <c r="BJ1192" s="146">
        <v>412</v>
      </c>
      <c r="BK1192" s="146">
        <f t="shared" si="186"/>
        <v>2.6304000000000096</v>
      </c>
      <c r="BL1192" s="146">
        <f t="shared" si="187"/>
        <v>0.91696201763179719</v>
      </c>
      <c r="BM1192" s="146">
        <f t="shared" si="188"/>
        <v>5.1344534789099505E-4</v>
      </c>
      <c r="BN1192" s="146" t="str">
        <f t="shared" si="189"/>
        <v/>
      </c>
      <c r="BO1192" s="146" t="str">
        <f t="shared" si="185"/>
        <v/>
      </c>
    </row>
    <row r="1193" spans="3:67" ht="20.100000000000001" customHeight="1" x14ac:dyDescent="0.25">
      <c r="C1193" s="12"/>
      <c r="E1193" s="130"/>
      <c r="F1193" s="130"/>
      <c r="R1193" s="12"/>
      <c r="T1193" s="130"/>
      <c r="U1193" s="130"/>
      <c r="AE1193" s="146">
        <v>436</v>
      </c>
      <c r="AF1193" s="146">
        <f t="shared" si="176"/>
        <v>-2.2560000000000002</v>
      </c>
      <c r="AJ1193" s="146">
        <f t="shared" si="177"/>
        <v>3.1313482192474262E-2</v>
      </c>
      <c r="AK1193" s="146">
        <f t="shared" si="178"/>
        <v>1.2035315565963246E-2</v>
      </c>
      <c r="AL1193" s="146">
        <f t="shared" si="183"/>
        <v>3.1313482192474262E-2</v>
      </c>
      <c r="AM1193" s="146" t="str">
        <f t="shared" si="184"/>
        <v/>
      </c>
      <c r="AN1193" s="146" t="str">
        <f t="shared" si="179"/>
        <v/>
      </c>
      <c r="AO1193" s="146">
        <f t="shared" si="180"/>
        <v>0</v>
      </c>
      <c r="AP1193" s="146" t="str">
        <f t="shared" si="181"/>
        <v/>
      </c>
      <c r="AQ1193" s="146" t="str">
        <f t="shared" si="182"/>
        <v/>
      </c>
      <c r="AY1193" s="155"/>
      <c r="AZ1193" s="150"/>
      <c r="BA1193" s="155"/>
      <c r="BB1193" s="162"/>
      <c r="BC1193" s="162"/>
      <c r="BD1193" s="162"/>
      <c r="BE1193" s="162"/>
      <c r="BF1193" s="156"/>
      <c r="BG1193" s="156"/>
      <c r="BH1193" s="156"/>
      <c r="BJ1193" s="146">
        <v>413</v>
      </c>
      <c r="BK1193" s="146">
        <f t="shared" si="186"/>
        <v>2.6368000000000098</v>
      </c>
      <c r="BL1193" s="146">
        <f t="shared" si="187"/>
        <v>0.91644857228390619</v>
      </c>
      <c r="BM1193" s="146">
        <f t="shared" si="188"/>
        <v>5.1492000408015492E-4</v>
      </c>
      <c r="BN1193" s="146" t="str">
        <f t="shared" si="189"/>
        <v/>
      </c>
      <c r="BO1193" s="146" t="str">
        <f t="shared" si="185"/>
        <v/>
      </c>
    </row>
    <row r="1194" spans="3:67" ht="20.100000000000001" customHeight="1" x14ac:dyDescent="0.25">
      <c r="C1194" s="12"/>
      <c r="E1194" s="130"/>
      <c r="F1194" s="130"/>
      <c r="R1194" s="12"/>
      <c r="T1194" s="130"/>
      <c r="U1194" s="130"/>
      <c r="AE1194" s="146">
        <v>437</v>
      </c>
      <c r="AF1194" s="146">
        <f t="shared" si="176"/>
        <v>-2.2519999999999998</v>
      </c>
      <c r="AJ1194" s="146">
        <f t="shared" si="177"/>
        <v>3.1597081090652235E-2</v>
      </c>
      <c r="AK1194" s="146">
        <f t="shared" si="178"/>
        <v>1.2161136007981722E-2</v>
      </c>
      <c r="AL1194" s="146">
        <f t="shared" si="183"/>
        <v>3.1597081090652235E-2</v>
      </c>
      <c r="AM1194" s="146" t="str">
        <f t="shared" si="184"/>
        <v/>
      </c>
      <c r="AN1194" s="146" t="str">
        <f t="shared" si="179"/>
        <v/>
      </c>
      <c r="AO1194" s="146">
        <f t="shared" si="180"/>
        <v>0</v>
      </c>
      <c r="AP1194" s="146" t="str">
        <f t="shared" si="181"/>
        <v/>
      </c>
      <c r="AQ1194" s="146" t="str">
        <f t="shared" si="182"/>
        <v/>
      </c>
      <c r="AY1194" s="155"/>
      <c r="AZ1194" s="150"/>
      <c r="BA1194" s="155"/>
      <c r="BB1194" s="162"/>
      <c r="BC1194" s="162"/>
      <c r="BD1194" s="162"/>
      <c r="BE1194" s="162"/>
      <c r="BF1194" s="156"/>
      <c r="BG1194" s="156"/>
      <c r="BH1194" s="156"/>
      <c r="BJ1194" s="146">
        <v>414</v>
      </c>
      <c r="BK1194" s="146">
        <f t="shared" si="186"/>
        <v>2.64320000000001</v>
      </c>
      <c r="BL1194" s="146">
        <f t="shared" si="187"/>
        <v>0.91593365227982604</v>
      </c>
      <c r="BM1194" s="146">
        <f t="shared" si="188"/>
        <v>5.1639130851255377E-4</v>
      </c>
      <c r="BN1194" s="146" t="str">
        <f t="shared" si="189"/>
        <v/>
      </c>
      <c r="BO1194" s="146" t="str">
        <f t="shared" si="185"/>
        <v/>
      </c>
    </row>
    <row r="1195" spans="3:67" ht="20.100000000000001" customHeight="1" x14ac:dyDescent="0.25">
      <c r="C1195" s="12"/>
      <c r="E1195" s="130"/>
      <c r="F1195" s="130"/>
      <c r="R1195" s="12"/>
      <c r="T1195" s="130"/>
      <c r="U1195" s="130"/>
      <c r="AE1195" s="146">
        <v>438</v>
      </c>
      <c r="AF1195" s="146">
        <f t="shared" si="176"/>
        <v>-2.2480000000000002</v>
      </c>
      <c r="AJ1195" s="146">
        <f t="shared" si="177"/>
        <v>3.1882738349951027E-2</v>
      </c>
      <c r="AK1195" s="146">
        <f t="shared" si="178"/>
        <v>1.2288094959170577E-2</v>
      </c>
      <c r="AL1195" s="146">
        <f t="shared" si="183"/>
        <v>3.1882738349951027E-2</v>
      </c>
      <c r="AM1195" s="146" t="str">
        <f t="shared" si="184"/>
        <v/>
      </c>
      <c r="AN1195" s="146" t="str">
        <f t="shared" si="179"/>
        <v/>
      </c>
      <c r="AO1195" s="146">
        <f t="shared" si="180"/>
        <v>0</v>
      </c>
      <c r="AP1195" s="146" t="str">
        <f t="shared" si="181"/>
        <v/>
      </c>
      <c r="AQ1195" s="146" t="str">
        <f t="shared" si="182"/>
        <v/>
      </c>
      <c r="AY1195" s="155"/>
      <c r="AZ1195" s="150"/>
      <c r="BA1195" s="155"/>
      <c r="BB1195" s="162"/>
      <c r="BC1195" s="162"/>
      <c r="BD1195" s="162"/>
      <c r="BE1195" s="162"/>
      <c r="BF1195" s="156"/>
      <c r="BG1195" s="156"/>
      <c r="BH1195" s="156"/>
      <c r="BJ1195" s="146">
        <v>415</v>
      </c>
      <c r="BK1195" s="146">
        <f t="shared" si="186"/>
        <v>2.6496000000000102</v>
      </c>
      <c r="BL1195" s="146">
        <f t="shared" si="187"/>
        <v>0.91541726097131348</v>
      </c>
      <c r="BM1195" s="146">
        <f t="shared" si="188"/>
        <v>5.1785924507208314E-4</v>
      </c>
      <c r="BN1195" s="146" t="str">
        <f t="shared" si="189"/>
        <v/>
      </c>
      <c r="BO1195" s="146" t="str">
        <f t="shared" si="185"/>
        <v/>
      </c>
    </row>
    <row r="1196" spans="3:67" ht="20.100000000000001" customHeight="1" x14ac:dyDescent="0.25">
      <c r="C1196" s="12"/>
      <c r="E1196" s="130"/>
      <c r="F1196" s="130"/>
      <c r="R1196" s="12"/>
      <c r="T1196" s="130"/>
      <c r="U1196" s="130"/>
      <c r="AE1196" s="146">
        <v>439</v>
      </c>
      <c r="AF1196" s="146">
        <f t="shared" si="176"/>
        <v>-2.2439999999999998</v>
      </c>
      <c r="AJ1196" s="146">
        <f t="shared" si="177"/>
        <v>3.2170463396955971E-2</v>
      </c>
      <c r="AK1196" s="146">
        <f t="shared" si="178"/>
        <v>1.241620067183225E-2</v>
      </c>
      <c r="AL1196" s="146">
        <f t="shared" si="183"/>
        <v>3.2170463396955971E-2</v>
      </c>
      <c r="AM1196" s="146" t="str">
        <f t="shared" si="184"/>
        <v/>
      </c>
      <c r="AN1196" s="146" t="str">
        <f t="shared" si="179"/>
        <v/>
      </c>
      <c r="AO1196" s="146">
        <f t="shared" si="180"/>
        <v>0</v>
      </c>
      <c r="AP1196" s="146" t="str">
        <f t="shared" si="181"/>
        <v/>
      </c>
      <c r="AQ1196" s="146" t="str">
        <f t="shared" si="182"/>
        <v/>
      </c>
      <c r="AY1196" s="155"/>
      <c r="AZ1196" s="150"/>
      <c r="BA1196" s="155"/>
      <c r="BB1196" s="162"/>
      <c r="BC1196" s="162"/>
      <c r="BD1196" s="162"/>
      <c r="BE1196" s="162"/>
      <c r="BF1196" s="156"/>
      <c r="BG1196" s="156"/>
      <c r="BH1196" s="156"/>
      <c r="BJ1196" s="146">
        <v>416</v>
      </c>
      <c r="BK1196" s="146">
        <f t="shared" si="186"/>
        <v>2.6560000000000104</v>
      </c>
      <c r="BL1196" s="146">
        <f t="shared" si="187"/>
        <v>0.9148994017262414</v>
      </c>
      <c r="BM1196" s="146">
        <f t="shared" si="188"/>
        <v>5.1932379779162652E-4</v>
      </c>
      <c r="BN1196" s="146" t="str">
        <f t="shared" si="189"/>
        <v/>
      </c>
      <c r="BO1196" s="146" t="str">
        <f t="shared" si="185"/>
        <v/>
      </c>
    </row>
    <row r="1197" spans="3:67" ht="20.100000000000001" customHeight="1" x14ac:dyDescent="0.25">
      <c r="C1197" s="12"/>
      <c r="E1197" s="130"/>
      <c r="F1197" s="130"/>
      <c r="R1197" s="12"/>
      <c r="T1197" s="130"/>
      <c r="U1197" s="130"/>
      <c r="AE1197" s="146">
        <v>440</v>
      </c>
      <c r="AF1197" s="146">
        <f t="shared" si="176"/>
        <v>-2.2400000000000002</v>
      </c>
      <c r="AJ1197" s="146">
        <f t="shared" si="177"/>
        <v>3.2460265643697445E-2</v>
      </c>
      <c r="AK1197" s="146">
        <f t="shared" si="178"/>
        <v>1.2545461435946561E-2</v>
      </c>
      <c r="AL1197" s="146">
        <f t="shared" si="183"/>
        <v>3.2460265643697445E-2</v>
      </c>
      <c r="AM1197" s="146" t="str">
        <f t="shared" si="184"/>
        <v/>
      </c>
      <c r="AN1197" s="146" t="str">
        <f t="shared" si="179"/>
        <v/>
      </c>
      <c r="AO1197" s="146">
        <f t="shared" si="180"/>
        <v>0</v>
      </c>
      <c r="AP1197" s="146" t="str">
        <f t="shared" si="181"/>
        <v/>
      </c>
      <c r="AQ1197" s="146" t="str">
        <f t="shared" si="182"/>
        <v/>
      </c>
      <c r="AY1197" s="155"/>
      <c r="AZ1197" s="150"/>
      <c r="BA1197" s="155"/>
      <c r="BB1197" s="162"/>
      <c r="BC1197" s="162"/>
      <c r="BD1197" s="162"/>
      <c r="BE1197" s="162"/>
      <c r="BF1197" s="156"/>
      <c r="BG1197" s="156"/>
      <c r="BH1197" s="156"/>
      <c r="BJ1197" s="146">
        <v>417</v>
      </c>
      <c r="BK1197" s="146">
        <f t="shared" si="186"/>
        <v>2.6624000000000105</v>
      </c>
      <c r="BL1197" s="146">
        <f t="shared" si="187"/>
        <v>0.91438007792844977</v>
      </c>
      <c r="BM1197" s="146">
        <f t="shared" si="188"/>
        <v>5.2078495085228216E-4</v>
      </c>
      <c r="BN1197" s="146" t="str">
        <f t="shared" si="189"/>
        <v/>
      </c>
      <c r="BO1197" s="146" t="str">
        <f t="shared" si="185"/>
        <v/>
      </c>
    </row>
    <row r="1198" spans="3:67" ht="20.100000000000001" customHeight="1" x14ac:dyDescent="0.25">
      <c r="C1198" s="12"/>
      <c r="E1198" s="130"/>
      <c r="F1198" s="130"/>
      <c r="R1198" s="12"/>
      <c r="T1198" s="130"/>
      <c r="U1198" s="130"/>
      <c r="AE1198" s="146">
        <v>441</v>
      </c>
      <c r="AF1198" s="146">
        <f t="shared" si="176"/>
        <v>-2.2359999999999998</v>
      </c>
      <c r="AJ1198" s="146">
        <f t="shared" si="177"/>
        <v>3.2752154486914951E-2</v>
      </c>
      <c r="AK1198" s="146">
        <f t="shared" si="178"/>
        <v>1.2675885579111186E-2</v>
      </c>
      <c r="AL1198" s="146">
        <f t="shared" si="183"/>
        <v>3.2752154486914951E-2</v>
      </c>
      <c r="AM1198" s="146" t="str">
        <f t="shared" si="184"/>
        <v/>
      </c>
      <c r="AN1198" s="146" t="str">
        <f t="shared" si="179"/>
        <v/>
      </c>
      <c r="AO1198" s="146">
        <f t="shared" si="180"/>
        <v>0</v>
      </c>
      <c r="AP1198" s="146" t="str">
        <f t="shared" si="181"/>
        <v/>
      </c>
      <c r="AQ1198" s="146" t="str">
        <f t="shared" si="182"/>
        <v/>
      </c>
      <c r="AY1198" s="155"/>
      <c r="AZ1198" s="150"/>
      <c r="BA1198" s="155"/>
      <c r="BB1198" s="162"/>
      <c r="BC1198" s="162"/>
      <c r="BD1198" s="162"/>
      <c r="BE1198" s="162"/>
      <c r="BF1198" s="156"/>
      <c r="BG1198" s="156"/>
      <c r="BH1198" s="156"/>
      <c r="BJ1198" s="146">
        <v>418</v>
      </c>
      <c r="BK1198" s="146">
        <f t="shared" si="186"/>
        <v>2.6688000000000107</v>
      </c>
      <c r="BL1198" s="146">
        <f t="shared" si="187"/>
        <v>0.91385929297759749</v>
      </c>
      <c r="BM1198" s="146">
        <f t="shared" si="188"/>
        <v>5.2224268858314105E-4</v>
      </c>
      <c r="BN1198" s="146" t="str">
        <f t="shared" si="189"/>
        <v/>
      </c>
      <c r="BO1198" s="146" t="str">
        <f t="shared" si="185"/>
        <v/>
      </c>
    </row>
    <row r="1199" spans="3:67" ht="20.100000000000001" customHeight="1" x14ac:dyDescent="0.25">
      <c r="C1199" s="12"/>
      <c r="E1199" s="130"/>
      <c r="F1199" s="130"/>
      <c r="R1199" s="12"/>
      <c r="T1199" s="130"/>
      <c r="U1199" s="130"/>
      <c r="AE1199" s="146">
        <v>442</v>
      </c>
      <c r="AF1199" s="146">
        <f t="shared" si="176"/>
        <v>-2.2320000000000002</v>
      </c>
      <c r="AJ1199" s="146">
        <f t="shared" si="177"/>
        <v>3.3046139307314801E-2</v>
      </c>
      <c r="AK1199" s="146">
        <f t="shared" si="178"/>
        <v>1.2807481466478867E-2</v>
      </c>
      <c r="AL1199" s="146">
        <f t="shared" si="183"/>
        <v>3.3046139307314801E-2</v>
      </c>
      <c r="AM1199" s="146" t="str">
        <f t="shared" si="184"/>
        <v/>
      </c>
      <c r="AN1199" s="146" t="str">
        <f t="shared" si="179"/>
        <v/>
      </c>
      <c r="AO1199" s="146">
        <f t="shared" si="180"/>
        <v>0</v>
      </c>
      <c r="AP1199" s="146" t="str">
        <f t="shared" si="181"/>
        <v/>
      </c>
      <c r="AQ1199" s="146" t="str">
        <f t="shared" si="182"/>
        <v/>
      </c>
      <c r="AY1199" s="155"/>
      <c r="AZ1199" s="150"/>
      <c r="BA1199" s="155"/>
      <c r="BB1199" s="162"/>
      <c r="BC1199" s="162"/>
      <c r="BD1199" s="162"/>
      <c r="BE1199" s="162"/>
      <c r="BF1199" s="156"/>
      <c r="BG1199" s="156"/>
      <c r="BH1199" s="156"/>
      <c r="BJ1199" s="146">
        <v>419</v>
      </c>
      <c r="BK1199" s="146">
        <f t="shared" si="186"/>
        <v>2.6752000000000109</v>
      </c>
      <c r="BL1199" s="146">
        <f t="shared" si="187"/>
        <v>0.91333705028901435</v>
      </c>
      <c r="BM1199" s="146">
        <f t="shared" si="188"/>
        <v>5.2369699546117587E-4</v>
      </c>
      <c r="BN1199" s="146" t="str">
        <f t="shared" si="189"/>
        <v/>
      </c>
      <c r="BO1199" s="146" t="str">
        <f t="shared" si="185"/>
        <v/>
      </c>
    </row>
    <row r="1200" spans="3:67" ht="20.100000000000001" customHeight="1" x14ac:dyDescent="0.25">
      <c r="C1200" s="12"/>
      <c r="E1200" s="130"/>
      <c r="F1200" s="130"/>
      <c r="R1200" s="12"/>
      <c r="T1200" s="130"/>
      <c r="U1200" s="130"/>
      <c r="AE1200" s="146">
        <v>443</v>
      </c>
      <c r="AF1200" s="146">
        <f t="shared" si="176"/>
        <v>-2.2279999999999998</v>
      </c>
      <c r="AJ1200" s="146">
        <f t="shared" si="177"/>
        <v>3.3342229468823328E-2</v>
      </c>
      <c r="AK1200" s="146">
        <f t="shared" si="178"/>
        <v>1.2940257500691962E-2</v>
      </c>
      <c r="AL1200" s="146">
        <f t="shared" si="183"/>
        <v>3.3342229468823328E-2</v>
      </c>
      <c r="AM1200" s="146" t="str">
        <f t="shared" si="184"/>
        <v/>
      </c>
      <c r="AN1200" s="146" t="str">
        <f t="shared" si="179"/>
        <v/>
      </c>
      <c r="AO1200" s="146">
        <f t="shared" si="180"/>
        <v>0</v>
      </c>
      <c r="AP1200" s="146" t="str">
        <f t="shared" si="181"/>
        <v/>
      </c>
      <c r="AQ1200" s="146" t="str">
        <f t="shared" si="182"/>
        <v/>
      </c>
      <c r="AY1200" s="155"/>
      <c r="AZ1200" s="150"/>
      <c r="BA1200" s="155"/>
      <c r="BB1200" s="162"/>
      <c r="BC1200" s="162"/>
      <c r="BD1200" s="162"/>
      <c r="BE1200" s="162"/>
      <c r="BF1200" s="156"/>
      <c r="BG1200" s="156"/>
      <c r="BH1200" s="156"/>
      <c r="BJ1200" s="146">
        <v>420</v>
      </c>
      <c r="BK1200" s="146">
        <f t="shared" si="186"/>
        <v>2.6816000000000111</v>
      </c>
      <c r="BL1200" s="146">
        <f t="shared" si="187"/>
        <v>0.91281335329355318</v>
      </c>
      <c r="BM1200" s="146">
        <f t="shared" si="188"/>
        <v>5.2514785610879855E-4</v>
      </c>
      <c r="BN1200" s="146" t="str">
        <f t="shared" si="189"/>
        <v/>
      </c>
      <c r="BO1200" s="146" t="str">
        <f t="shared" si="185"/>
        <v/>
      </c>
    </row>
    <row r="1201" spans="3:67" ht="20.100000000000001" customHeight="1" x14ac:dyDescent="0.25">
      <c r="C1201" s="12"/>
      <c r="E1201" s="130"/>
      <c r="F1201" s="130"/>
      <c r="R1201" s="12"/>
      <c r="T1201" s="130"/>
      <c r="U1201" s="130"/>
      <c r="AE1201" s="146">
        <v>444</v>
      </c>
      <c r="AF1201" s="146">
        <f t="shared" si="176"/>
        <v>-2.2240000000000002</v>
      </c>
      <c r="AJ1201" s="146">
        <f t="shared" si="177"/>
        <v>3.3640434317833839E-2</v>
      </c>
      <c r="AK1201" s="146">
        <f t="shared" si="178"/>
        <v>1.3074222121813604E-2</v>
      </c>
      <c r="AL1201" s="146">
        <f t="shared" si="183"/>
        <v>3.3640434317833839E-2</v>
      </c>
      <c r="AM1201" s="146" t="str">
        <f t="shared" si="184"/>
        <v/>
      </c>
      <c r="AN1201" s="146" t="str">
        <f t="shared" si="179"/>
        <v/>
      </c>
      <c r="AO1201" s="146">
        <f t="shared" si="180"/>
        <v>0</v>
      </c>
      <c r="AP1201" s="146" t="str">
        <f t="shared" si="181"/>
        <v/>
      </c>
      <c r="AQ1201" s="146" t="str">
        <f t="shared" si="182"/>
        <v/>
      </c>
      <c r="AY1201" s="155"/>
      <c r="AZ1201" s="150"/>
      <c r="BA1201" s="155"/>
      <c r="BB1201" s="162"/>
      <c r="BC1201" s="162"/>
      <c r="BD1201" s="162"/>
      <c r="BE1201" s="162"/>
      <c r="BF1201" s="156"/>
      <c r="BG1201" s="156"/>
      <c r="BH1201" s="156"/>
      <c r="BJ1201" s="146">
        <v>421</v>
      </c>
      <c r="BK1201" s="146">
        <f t="shared" si="186"/>
        <v>2.6880000000000113</v>
      </c>
      <c r="BL1201" s="146">
        <f t="shared" si="187"/>
        <v>0.91228820543744438</v>
      </c>
      <c r="BM1201" s="146">
        <f t="shared" si="188"/>
        <v>5.2659525529663576E-4</v>
      </c>
      <c r="BN1201" s="146" t="str">
        <f t="shared" si="189"/>
        <v/>
      </c>
      <c r="BO1201" s="146" t="str">
        <f t="shared" si="185"/>
        <v/>
      </c>
    </row>
    <row r="1202" spans="3:67" ht="20.100000000000001" customHeight="1" x14ac:dyDescent="0.25">
      <c r="C1202" s="12"/>
      <c r="E1202" s="130"/>
      <c r="F1202" s="130"/>
      <c r="R1202" s="12"/>
      <c r="T1202" s="130"/>
      <c r="U1202" s="130"/>
      <c r="AE1202" s="146">
        <v>445</v>
      </c>
      <c r="AF1202" s="146">
        <f t="shared" si="176"/>
        <v>-2.2199999999999998</v>
      </c>
      <c r="AJ1202" s="146">
        <f t="shared" si="177"/>
        <v>3.3940763182449214E-2</v>
      </c>
      <c r="AK1202" s="146">
        <f t="shared" si="178"/>
        <v>1.3209383807256293E-2</v>
      </c>
      <c r="AL1202" s="146">
        <f t="shared" si="183"/>
        <v>3.3940763182449214E-2</v>
      </c>
      <c r="AM1202" s="146" t="str">
        <f t="shared" si="184"/>
        <v/>
      </c>
      <c r="AN1202" s="146" t="str">
        <f t="shared" si="179"/>
        <v/>
      </c>
      <c r="AO1202" s="146">
        <f t="shared" si="180"/>
        <v>0</v>
      </c>
      <c r="AP1202" s="146" t="str">
        <f t="shared" si="181"/>
        <v/>
      </c>
      <c r="AQ1202" s="146" t="str">
        <f t="shared" si="182"/>
        <v/>
      </c>
      <c r="AY1202" s="155"/>
      <c r="AZ1202" s="150"/>
      <c r="BA1202" s="155"/>
      <c r="BB1202" s="162"/>
      <c r="BC1202" s="162"/>
      <c r="BD1202" s="162"/>
      <c r="BE1202" s="162"/>
      <c r="BF1202" s="156"/>
      <c r="BG1202" s="156"/>
      <c r="BH1202" s="156"/>
      <c r="BJ1202" s="146">
        <v>422</v>
      </c>
      <c r="BK1202" s="146">
        <f t="shared" si="186"/>
        <v>2.6944000000000115</v>
      </c>
      <c r="BL1202" s="146">
        <f t="shared" si="187"/>
        <v>0.91176161018214774</v>
      </c>
      <c r="BM1202" s="146">
        <f t="shared" si="188"/>
        <v>5.280391779393101E-4</v>
      </c>
      <c r="BN1202" s="146" t="str">
        <f t="shared" si="189"/>
        <v/>
      </c>
      <c r="BO1202" s="146" t="str">
        <f t="shared" si="185"/>
        <v/>
      </c>
    </row>
    <row r="1203" spans="3:67" ht="20.100000000000001" customHeight="1" x14ac:dyDescent="0.25">
      <c r="C1203" s="12"/>
      <c r="E1203" s="130"/>
      <c r="F1203" s="130"/>
      <c r="R1203" s="12"/>
      <c r="T1203" s="130"/>
      <c r="U1203" s="130"/>
      <c r="AE1203" s="146">
        <v>446</v>
      </c>
      <c r="AF1203" s="146">
        <f t="shared" si="176"/>
        <v>-2.2160000000000002</v>
      </c>
      <c r="AJ1203" s="146">
        <f t="shared" si="177"/>
        <v>3.4243225371718061E-2</v>
      </c>
      <c r="AK1203" s="146">
        <f t="shared" si="178"/>
        <v>1.3345751071706949E-2</v>
      </c>
      <c r="AL1203" s="146">
        <f t="shared" si="183"/>
        <v>3.4243225371718061E-2</v>
      </c>
      <c r="AM1203" s="146" t="str">
        <f t="shared" si="184"/>
        <v/>
      </c>
      <c r="AN1203" s="146" t="str">
        <f t="shared" si="179"/>
        <v/>
      </c>
      <c r="AO1203" s="146">
        <f t="shared" si="180"/>
        <v>0</v>
      </c>
      <c r="AP1203" s="146" t="str">
        <f t="shared" si="181"/>
        <v/>
      </c>
      <c r="AQ1203" s="146" t="str">
        <f t="shared" si="182"/>
        <v/>
      </c>
      <c r="AY1203" s="155"/>
      <c r="AZ1203" s="150"/>
      <c r="BA1203" s="155"/>
      <c r="BB1203" s="162"/>
      <c r="BC1203" s="162"/>
      <c r="BD1203" s="162"/>
      <c r="BE1203" s="162"/>
      <c r="BF1203" s="156"/>
      <c r="BG1203" s="156"/>
      <c r="BH1203" s="156"/>
      <c r="BJ1203" s="146">
        <v>423</v>
      </c>
      <c r="BK1203" s="146">
        <f t="shared" si="186"/>
        <v>2.7008000000000116</v>
      </c>
      <c r="BL1203" s="146">
        <f t="shared" si="187"/>
        <v>0.91123357100420843</v>
      </c>
      <c r="BM1203" s="146">
        <f t="shared" si="188"/>
        <v>5.2947960909766056E-4</v>
      </c>
      <c r="BN1203" s="146" t="str">
        <f t="shared" si="189"/>
        <v/>
      </c>
      <c r="BO1203" s="146" t="str">
        <f t="shared" si="185"/>
        <v/>
      </c>
    </row>
    <row r="1204" spans="3:67" ht="20.100000000000001" customHeight="1" x14ac:dyDescent="0.25">
      <c r="C1204" s="12"/>
      <c r="E1204" s="130"/>
      <c r="F1204" s="130"/>
      <c r="R1204" s="12"/>
      <c r="T1204" s="130"/>
      <c r="U1204" s="130"/>
      <c r="AE1204" s="146">
        <v>447</v>
      </c>
      <c r="AF1204" s="146">
        <f t="shared" si="176"/>
        <v>-2.2119999999999997</v>
      </c>
      <c r="AJ1204" s="146">
        <f t="shared" si="177"/>
        <v>3.4547830174866838E-2</v>
      </c>
      <c r="AK1204" s="146">
        <f t="shared" si="178"/>
        <v>1.348333246704945E-2</v>
      </c>
      <c r="AL1204" s="146">
        <f t="shared" si="183"/>
        <v>3.4547830174866838E-2</v>
      </c>
      <c r="AM1204" s="146" t="str">
        <f t="shared" si="184"/>
        <v/>
      </c>
      <c r="AN1204" s="146" t="str">
        <f t="shared" si="179"/>
        <v/>
      </c>
      <c r="AO1204" s="146">
        <f t="shared" si="180"/>
        <v>0</v>
      </c>
      <c r="AP1204" s="146" t="str">
        <f t="shared" si="181"/>
        <v/>
      </c>
      <c r="AQ1204" s="146" t="str">
        <f t="shared" si="182"/>
        <v/>
      </c>
      <c r="AY1204" s="155"/>
      <c r="AZ1204" s="150"/>
      <c r="BA1204" s="155"/>
      <c r="BB1204" s="162"/>
      <c r="BC1204" s="162"/>
      <c r="BD1204" s="162"/>
      <c r="BE1204" s="162"/>
      <c r="BF1204" s="156"/>
      <c r="BG1204" s="156"/>
      <c r="BH1204" s="156"/>
      <c r="BJ1204" s="146">
        <v>424</v>
      </c>
      <c r="BK1204" s="146">
        <f t="shared" si="186"/>
        <v>2.7072000000000118</v>
      </c>
      <c r="BL1204" s="146">
        <f t="shared" si="187"/>
        <v>0.91070409139511077</v>
      </c>
      <c r="BM1204" s="146">
        <f t="shared" si="188"/>
        <v>5.3091653397763228E-4</v>
      </c>
      <c r="BN1204" s="146" t="str">
        <f t="shared" si="189"/>
        <v/>
      </c>
      <c r="BO1204" s="146" t="str">
        <f t="shared" si="185"/>
        <v/>
      </c>
    </row>
    <row r="1205" spans="3:67" ht="20.100000000000001" customHeight="1" x14ac:dyDescent="0.25">
      <c r="C1205" s="12"/>
      <c r="E1205" s="130"/>
      <c r="F1205" s="130"/>
      <c r="R1205" s="12"/>
      <c r="T1205" s="130"/>
      <c r="U1205" s="130"/>
      <c r="AE1205" s="146">
        <v>448</v>
      </c>
      <c r="AF1205" s="146">
        <f t="shared" ref="AF1205:AF1268" si="190">AF$751+(AE1205*AF$754)</f>
        <v>-2.2080000000000002</v>
      </c>
      <c r="AJ1205" s="146">
        <f t="shared" ref="AJ1205:AJ1268" si="191">_xlfn.NORM.DIST(AF1205,AF$748,AF$749,0)</f>
        <v>3.4854586860525415E-2</v>
      </c>
      <c r="AK1205" s="146">
        <f t="shared" ref="AK1205:AK1268" si="192">_xlfn.NORM.DIST(AF1205,AF$748,AF$749,1)</f>
        <v>1.3622136582283511E-2</v>
      </c>
      <c r="AL1205" s="146">
        <f t="shared" si="183"/>
        <v>3.4854586860525415E-2</v>
      </c>
      <c r="AM1205" s="146" t="str">
        <f t="shared" si="184"/>
        <v/>
      </c>
      <c r="AN1205" s="146" t="str">
        <f t="shared" ref="AN1205:AN1268" si="193">IF(AJ1205=MAX(AJ$757:AJ$2757),AJ1205,"")</f>
        <v/>
      </c>
      <c r="AO1205" s="146">
        <f t="shared" ref="AO1205:AO1268" si="194">_xlfn.NORM.DIST(AE1205,AM$749,AM$750,0)</f>
        <v>0</v>
      </c>
      <c r="AP1205" s="146" t="str">
        <f t="shared" ref="AP1205:AP1268" si="195">IF(AO1205=MAX(AO$757:AO$2757),AJ1205,"")</f>
        <v/>
      </c>
      <c r="AQ1205" s="146" t="str">
        <f t="shared" ref="AQ1205:AQ1268" si="196">IF(AP1205=MIN(AP$757:AP$2757),AP1205,"")</f>
        <v/>
      </c>
      <c r="AY1205" s="155"/>
      <c r="AZ1205" s="150"/>
      <c r="BA1205" s="155"/>
      <c r="BB1205" s="162"/>
      <c r="BC1205" s="162"/>
      <c r="BD1205" s="162"/>
      <c r="BE1205" s="162"/>
      <c r="BF1205" s="156"/>
      <c r="BG1205" s="156"/>
      <c r="BH1205" s="156"/>
      <c r="BJ1205" s="146">
        <v>425</v>
      </c>
      <c r="BK1205" s="146">
        <f t="shared" si="186"/>
        <v>2.713600000000012</v>
      </c>
      <c r="BL1205" s="146">
        <f t="shared" si="187"/>
        <v>0.91017317486113314</v>
      </c>
      <c r="BM1205" s="146">
        <f t="shared" si="188"/>
        <v>5.3234993792805607E-4</v>
      </c>
      <c r="BN1205" s="146" t="str">
        <f t="shared" si="189"/>
        <v/>
      </c>
      <c r="BO1205" s="146" t="str">
        <f t="shared" si="185"/>
        <v/>
      </c>
    </row>
    <row r="1206" spans="3:67" ht="20.100000000000001" customHeight="1" x14ac:dyDescent="0.25">
      <c r="C1206" s="12"/>
      <c r="E1206" s="130"/>
      <c r="F1206" s="130"/>
      <c r="R1206" s="12"/>
      <c r="T1206" s="130"/>
      <c r="U1206" s="130"/>
      <c r="AE1206" s="146">
        <v>449</v>
      </c>
      <c r="AF1206" s="146">
        <f t="shared" si="190"/>
        <v>-2.2039999999999997</v>
      </c>
      <c r="AJ1206" s="146">
        <f t="shared" si="191"/>
        <v>3.5163504675948587E-2</v>
      </c>
      <c r="AK1206" s="146">
        <f t="shared" si="192"/>
        <v>1.3762172043440992E-2</v>
      </c>
      <c r="AL1206" s="146">
        <f t="shared" ref="AL1206:AL1269" si="197">IF(OR(AK1206&lt;$AM$753,AK1206&gt;$AM$754),AJ1206,"")</f>
        <v>3.5163504675948587E-2</v>
      </c>
      <c r="AM1206" s="146" t="str">
        <f t="shared" ref="AM1206:AM1269" si="198">IF(AND(AK1206&gt;$AM$753,AK1206&lt;$AM$754),AJ1206,"")</f>
        <v/>
      </c>
      <c r="AN1206" s="146" t="str">
        <f t="shared" si="193"/>
        <v/>
      </c>
      <c r="AO1206" s="146">
        <f t="shared" si="194"/>
        <v>0</v>
      </c>
      <c r="AP1206" s="146" t="str">
        <f t="shared" si="195"/>
        <v/>
      </c>
      <c r="AQ1206" s="146" t="str">
        <f t="shared" si="196"/>
        <v/>
      </c>
      <c r="AY1206" s="155"/>
      <c r="AZ1206" s="150"/>
      <c r="BA1206" s="155"/>
      <c r="BB1206" s="162"/>
      <c r="BC1206" s="162"/>
      <c r="BD1206" s="162"/>
      <c r="BE1206" s="162"/>
      <c r="BF1206" s="156"/>
      <c r="BG1206" s="156"/>
      <c r="BH1206" s="156"/>
      <c r="BJ1206" s="146">
        <v>426</v>
      </c>
      <c r="BK1206" s="146">
        <f t="shared" si="186"/>
        <v>2.7200000000000122</v>
      </c>
      <c r="BL1206" s="146">
        <f t="shared" si="187"/>
        <v>0.90964082492320508</v>
      </c>
      <c r="BM1206" s="146">
        <f t="shared" si="188"/>
        <v>5.3377980644264689E-4</v>
      </c>
      <c r="BN1206" s="146" t="str">
        <f t="shared" si="189"/>
        <v/>
      </c>
      <c r="BO1206" s="146" t="str">
        <f t="shared" si="185"/>
        <v/>
      </c>
    </row>
    <row r="1207" spans="3:67" ht="20.100000000000001" customHeight="1" x14ac:dyDescent="0.25">
      <c r="C1207" s="12"/>
      <c r="E1207" s="130"/>
      <c r="F1207" s="130"/>
      <c r="R1207" s="12"/>
      <c r="T1207" s="130"/>
      <c r="U1207" s="130"/>
      <c r="AE1207" s="146">
        <v>450</v>
      </c>
      <c r="AF1207" s="146">
        <f t="shared" si="190"/>
        <v>-2.2000000000000002</v>
      </c>
      <c r="AJ1207" s="146">
        <f t="shared" si="191"/>
        <v>3.5474592846231424E-2</v>
      </c>
      <c r="AK1207" s="146">
        <f t="shared" si="192"/>
        <v>1.3903447513498597E-2</v>
      </c>
      <c r="AL1207" s="146">
        <f t="shared" si="197"/>
        <v>3.5474592846231424E-2</v>
      </c>
      <c r="AM1207" s="146" t="str">
        <f t="shared" si="198"/>
        <v/>
      </c>
      <c r="AN1207" s="146" t="str">
        <f t="shared" si="193"/>
        <v/>
      </c>
      <c r="AO1207" s="146">
        <f t="shared" si="194"/>
        <v>0</v>
      </c>
      <c r="AP1207" s="146" t="str">
        <f t="shared" si="195"/>
        <v/>
      </c>
      <c r="AQ1207" s="146" t="str">
        <f t="shared" si="196"/>
        <v/>
      </c>
      <c r="AY1207" s="155"/>
      <c r="AZ1207" s="150"/>
      <c r="BA1207" s="155"/>
      <c r="BB1207" s="162"/>
      <c r="BC1207" s="162"/>
      <c r="BD1207" s="162"/>
      <c r="BE1207" s="162"/>
      <c r="BF1207" s="156"/>
      <c r="BG1207" s="156"/>
      <c r="BH1207" s="156"/>
      <c r="BJ1207" s="146">
        <v>427</v>
      </c>
      <c r="BK1207" s="146">
        <f t="shared" si="186"/>
        <v>2.7264000000000124</v>
      </c>
      <c r="BL1207" s="146">
        <f t="shared" si="187"/>
        <v>0.90910704511676244</v>
      </c>
      <c r="BM1207" s="146">
        <f t="shared" si="188"/>
        <v>5.352061251576723E-4</v>
      </c>
      <c r="BN1207" s="146" t="str">
        <f t="shared" si="189"/>
        <v/>
      </c>
      <c r="BO1207" s="146" t="str">
        <f t="shared" si="185"/>
        <v/>
      </c>
    </row>
    <row r="1208" spans="3:67" ht="20.100000000000001" customHeight="1" x14ac:dyDescent="0.25">
      <c r="C1208" s="12"/>
      <c r="E1208" s="130"/>
      <c r="F1208" s="130"/>
      <c r="R1208" s="12"/>
      <c r="T1208" s="130"/>
      <c r="U1208" s="130"/>
      <c r="AE1208" s="146">
        <v>451</v>
      </c>
      <c r="AF1208" s="146">
        <f t="shared" si="190"/>
        <v>-2.1959999999999997</v>
      </c>
      <c r="AJ1208" s="146">
        <f t="shared" si="191"/>
        <v>3.5787860573520222E-2</v>
      </c>
      <c r="AK1208" s="146">
        <f t="shared" si="192"/>
        <v>1.4045971692287908E-2</v>
      </c>
      <c r="AL1208" s="146">
        <f t="shared" si="197"/>
        <v>3.5787860573520222E-2</v>
      </c>
      <c r="AM1208" s="146" t="str">
        <f t="shared" si="198"/>
        <v/>
      </c>
      <c r="AN1208" s="146" t="str">
        <f t="shared" si="193"/>
        <v/>
      </c>
      <c r="AO1208" s="146">
        <f t="shared" si="194"/>
        <v>0</v>
      </c>
      <c r="AP1208" s="146" t="str">
        <f t="shared" si="195"/>
        <v/>
      </c>
      <c r="AQ1208" s="146" t="str">
        <f t="shared" si="196"/>
        <v/>
      </c>
      <c r="AY1208" s="155"/>
      <c r="AZ1208" s="150"/>
      <c r="BA1208" s="155"/>
      <c r="BB1208" s="162"/>
      <c r="BC1208" s="162"/>
      <c r="BD1208" s="162"/>
      <c r="BE1208" s="162"/>
      <c r="BF1208" s="156"/>
      <c r="BG1208" s="156"/>
      <c r="BH1208" s="156"/>
      <c r="BJ1208" s="146">
        <v>428</v>
      </c>
      <c r="BK1208" s="146">
        <f t="shared" si="186"/>
        <v>2.7328000000000126</v>
      </c>
      <c r="BL1208" s="146">
        <f t="shared" si="187"/>
        <v>0.90857183899160476</v>
      </c>
      <c r="BM1208" s="146">
        <f t="shared" si="188"/>
        <v>5.3662887985217456E-4</v>
      </c>
      <c r="BN1208" s="146" t="str">
        <f t="shared" si="189"/>
        <v/>
      </c>
      <c r="BO1208" s="146" t="str">
        <f t="shared" si="185"/>
        <v/>
      </c>
    </row>
    <row r="1209" spans="3:67" ht="20.100000000000001" customHeight="1" x14ac:dyDescent="0.25">
      <c r="C1209" s="12"/>
      <c r="E1209" s="130"/>
      <c r="F1209" s="130"/>
      <c r="R1209" s="12"/>
      <c r="T1209" s="130"/>
      <c r="U1209" s="130"/>
      <c r="AE1209" s="146">
        <v>452</v>
      </c>
      <c r="AF1209" s="146">
        <f t="shared" si="190"/>
        <v>-2.1920000000000002</v>
      </c>
      <c r="AJ1209" s="146">
        <f t="shared" si="191"/>
        <v>3.6103317036217532E-2</v>
      </c>
      <c r="AK1209" s="146">
        <f t="shared" si="192"/>
        <v>1.4189753316401725E-2</v>
      </c>
      <c r="AL1209" s="146">
        <f t="shared" si="197"/>
        <v>3.6103317036217532E-2</v>
      </c>
      <c r="AM1209" s="146" t="str">
        <f t="shared" si="198"/>
        <v/>
      </c>
      <c r="AN1209" s="146" t="str">
        <f t="shared" si="193"/>
        <v/>
      </c>
      <c r="AO1209" s="146">
        <f t="shared" si="194"/>
        <v>0</v>
      </c>
      <c r="AP1209" s="146" t="str">
        <f t="shared" si="195"/>
        <v/>
      </c>
      <c r="AQ1209" s="146" t="str">
        <f t="shared" si="196"/>
        <v/>
      </c>
      <c r="AY1209" s="155"/>
      <c r="AZ1209" s="150"/>
      <c r="BA1209" s="155"/>
      <c r="BB1209" s="162"/>
      <c r="BC1209" s="162"/>
      <c r="BD1209" s="162"/>
      <c r="BE1209" s="162"/>
      <c r="BF1209" s="156"/>
      <c r="BG1209" s="156"/>
      <c r="BH1209" s="156"/>
      <c r="BJ1209" s="146">
        <v>429</v>
      </c>
      <c r="BK1209" s="146">
        <f t="shared" si="186"/>
        <v>2.7392000000000127</v>
      </c>
      <c r="BL1209" s="146">
        <f t="shared" si="187"/>
        <v>0.90803521011175259</v>
      </c>
      <c r="BM1209" s="146">
        <f t="shared" si="188"/>
        <v>5.3804805644730447E-4</v>
      </c>
      <c r="BN1209" s="146" t="str">
        <f t="shared" si="189"/>
        <v/>
      </c>
      <c r="BO1209" s="146" t="str">
        <f t="shared" si="185"/>
        <v/>
      </c>
    </row>
    <row r="1210" spans="3:67" ht="20.100000000000001" customHeight="1" x14ac:dyDescent="0.25">
      <c r="C1210" s="12"/>
      <c r="E1210" s="130"/>
      <c r="F1210" s="130"/>
      <c r="R1210" s="12"/>
      <c r="T1210" s="130"/>
      <c r="U1210" s="130"/>
      <c r="AE1210" s="146">
        <v>453</v>
      </c>
      <c r="AF1210" s="146">
        <f t="shared" si="190"/>
        <v>-2.1879999999999997</v>
      </c>
      <c r="AJ1210" s="146">
        <f t="shared" si="191"/>
        <v>3.6420971388182989E-2</v>
      </c>
      <c r="AK1210" s="146">
        <f t="shared" si="192"/>
        <v>1.4334801159097797E-2</v>
      </c>
      <c r="AL1210" s="146">
        <f t="shared" si="197"/>
        <v>3.6420971388182989E-2</v>
      </c>
      <c r="AM1210" s="146" t="str">
        <f t="shared" si="198"/>
        <v/>
      </c>
      <c r="AN1210" s="146" t="str">
        <f t="shared" si="193"/>
        <v/>
      </c>
      <c r="AO1210" s="146">
        <f t="shared" si="194"/>
        <v>0</v>
      </c>
      <c r="AP1210" s="146" t="str">
        <f t="shared" si="195"/>
        <v/>
      </c>
      <c r="AQ1210" s="146" t="str">
        <f t="shared" si="196"/>
        <v/>
      </c>
      <c r="AY1210" s="155"/>
      <c r="AZ1210" s="150"/>
      <c r="BA1210" s="155"/>
      <c r="BB1210" s="162"/>
      <c r="BC1210" s="162"/>
      <c r="BD1210" s="162"/>
      <c r="BE1210" s="162"/>
      <c r="BF1210" s="156"/>
      <c r="BG1210" s="156"/>
      <c r="BH1210" s="156"/>
      <c r="BJ1210" s="146">
        <v>430</v>
      </c>
      <c r="BK1210" s="146">
        <f t="shared" si="186"/>
        <v>2.7456000000000129</v>
      </c>
      <c r="BL1210" s="146">
        <f t="shared" si="187"/>
        <v>0.90749716205530528</v>
      </c>
      <c r="BM1210" s="146">
        <f t="shared" si="188"/>
        <v>5.3946364100598831E-4</v>
      </c>
      <c r="BN1210" s="146" t="str">
        <f t="shared" si="189"/>
        <v/>
      </c>
      <c r="BO1210" s="146" t="str">
        <f t="shared" si="185"/>
        <v/>
      </c>
    </row>
    <row r="1211" spans="3:67" ht="20.100000000000001" customHeight="1" x14ac:dyDescent="0.25">
      <c r="C1211" s="12"/>
      <c r="E1211" s="130"/>
      <c r="F1211" s="130"/>
      <c r="R1211" s="12"/>
      <c r="T1211" s="130"/>
      <c r="U1211" s="130"/>
      <c r="AE1211" s="146">
        <v>454</v>
      </c>
      <c r="AF1211" s="146">
        <f t="shared" si="190"/>
        <v>-2.1840000000000002</v>
      </c>
      <c r="AJ1211" s="146">
        <f t="shared" si="191"/>
        <v>3.6740832757928006E-2</v>
      </c>
      <c r="AK1211" s="146">
        <f t="shared" si="192"/>
        <v>1.4481124030198722E-2</v>
      </c>
      <c r="AL1211" s="146">
        <f t="shared" si="197"/>
        <v>3.6740832757928006E-2</v>
      </c>
      <c r="AM1211" s="146" t="str">
        <f t="shared" si="198"/>
        <v/>
      </c>
      <c r="AN1211" s="146" t="str">
        <f t="shared" si="193"/>
        <v/>
      </c>
      <c r="AO1211" s="146">
        <f t="shared" si="194"/>
        <v>0</v>
      </c>
      <c r="AP1211" s="146" t="str">
        <f t="shared" si="195"/>
        <v/>
      </c>
      <c r="AQ1211" s="146" t="str">
        <f t="shared" si="196"/>
        <v/>
      </c>
      <c r="AY1211" s="155"/>
      <c r="AZ1211" s="150"/>
      <c r="BA1211" s="155"/>
      <c r="BB1211" s="162"/>
      <c r="BC1211" s="162"/>
      <c r="BD1211" s="162"/>
      <c r="BE1211" s="162"/>
      <c r="BF1211" s="156"/>
      <c r="BG1211" s="156"/>
      <c r="BH1211" s="156"/>
      <c r="BJ1211" s="146">
        <v>431</v>
      </c>
      <c r="BK1211" s="146">
        <f t="shared" si="186"/>
        <v>2.7520000000000131</v>
      </c>
      <c r="BL1211" s="146">
        <f t="shared" si="187"/>
        <v>0.9069576984142993</v>
      </c>
      <c r="BM1211" s="146">
        <f t="shared" si="188"/>
        <v>5.4087561973137355E-4</v>
      </c>
      <c r="BN1211" s="146" t="str">
        <f t="shared" si="189"/>
        <v/>
      </c>
      <c r="BO1211" s="146" t="str">
        <f t="shared" si="185"/>
        <v/>
      </c>
    </row>
    <row r="1212" spans="3:67" ht="20.100000000000001" customHeight="1" x14ac:dyDescent="0.25">
      <c r="C1212" s="12"/>
      <c r="E1212" s="130"/>
      <c r="F1212" s="130"/>
      <c r="R1212" s="12"/>
      <c r="T1212" s="130"/>
      <c r="U1212" s="130"/>
      <c r="AE1212" s="146">
        <v>455</v>
      </c>
      <c r="AF1212" s="146">
        <f t="shared" si="190"/>
        <v>-2.1799999999999997</v>
      </c>
      <c r="AJ1212" s="146">
        <f t="shared" si="191"/>
        <v>3.7062910247806502E-2</v>
      </c>
      <c r="AK1212" s="146">
        <f t="shared" si="192"/>
        <v>1.4628730775989264E-2</v>
      </c>
      <c r="AL1212" s="146">
        <f t="shared" si="197"/>
        <v>3.7062910247806502E-2</v>
      </c>
      <c r="AM1212" s="146" t="str">
        <f t="shared" si="198"/>
        <v/>
      </c>
      <c r="AN1212" s="146" t="str">
        <f t="shared" si="193"/>
        <v/>
      </c>
      <c r="AO1212" s="146">
        <f t="shared" si="194"/>
        <v>0</v>
      </c>
      <c r="AP1212" s="146" t="str">
        <f t="shared" si="195"/>
        <v/>
      </c>
      <c r="AQ1212" s="146" t="str">
        <f t="shared" si="196"/>
        <v/>
      </c>
      <c r="AY1212" s="155"/>
      <c r="AZ1212" s="150"/>
      <c r="BA1212" s="155"/>
      <c r="BB1212" s="162"/>
      <c r="BC1212" s="162"/>
      <c r="BD1212" s="162"/>
      <c r="BE1212" s="162"/>
      <c r="BF1212" s="156"/>
      <c r="BG1212" s="156"/>
      <c r="BH1212" s="156"/>
      <c r="BJ1212" s="146">
        <v>432</v>
      </c>
      <c r="BK1212" s="146">
        <f t="shared" si="186"/>
        <v>2.7584000000000133</v>
      </c>
      <c r="BL1212" s="146">
        <f t="shared" si="187"/>
        <v>0.90641682279456792</v>
      </c>
      <c r="BM1212" s="146">
        <f t="shared" si="188"/>
        <v>5.4228397896816105E-4</v>
      </c>
      <c r="BN1212" s="146" t="str">
        <f t="shared" si="189"/>
        <v/>
      </c>
      <c r="BO1212" s="146" t="str">
        <f t="shared" si="185"/>
        <v/>
      </c>
    </row>
    <row r="1213" spans="3:67" ht="20.100000000000001" customHeight="1" x14ac:dyDescent="0.25">
      <c r="C1213" s="12"/>
      <c r="E1213" s="130"/>
      <c r="F1213" s="130"/>
      <c r="R1213" s="12"/>
      <c r="T1213" s="130"/>
      <c r="U1213" s="130"/>
      <c r="AE1213" s="146">
        <v>456</v>
      </c>
      <c r="AF1213" s="146">
        <f t="shared" si="190"/>
        <v>-2.1760000000000002</v>
      </c>
      <c r="AJ1213" s="146">
        <f t="shared" si="191"/>
        <v>3.7387212933199583E-2</v>
      </c>
      <c r="AK1213" s="146">
        <f t="shared" si="192"/>
        <v>1.477763027910976E-2</v>
      </c>
      <c r="AL1213" s="146">
        <f t="shared" si="197"/>
        <v>3.7387212933199583E-2</v>
      </c>
      <c r="AM1213" s="146" t="str">
        <f t="shared" si="198"/>
        <v/>
      </c>
      <c r="AN1213" s="146" t="str">
        <f t="shared" si="193"/>
        <v/>
      </c>
      <c r="AO1213" s="146">
        <f t="shared" si="194"/>
        <v>0</v>
      </c>
      <c r="AP1213" s="146" t="str">
        <f t="shared" si="195"/>
        <v/>
      </c>
      <c r="AQ1213" s="146" t="str">
        <f t="shared" si="196"/>
        <v/>
      </c>
      <c r="AY1213" s="155"/>
      <c r="AZ1213" s="150"/>
      <c r="BA1213" s="155"/>
      <c r="BB1213" s="162"/>
      <c r="BC1213" s="162"/>
      <c r="BD1213" s="162"/>
      <c r="BE1213" s="162"/>
      <c r="BF1213" s="156"/>
      <c r="BG1213" s="156"/>
      <c r="BH1213" s="156"/>
      <c r="BJ1213" s="146">
        <v>433</v>
      </c>
      <c r="BK1213" s="146">
        <f t="shared" si="186"/>
        <v>2.7648000000000135</v>
      </c>
      <c r="BL1213" s="146">
        <f t="shared" si="187"/>
        <v>0.90587453881559976</v>
      </c>
      <c r="BM1213" s="146">
        <f t="shared" si="188"/>
        <v>5.436887052003847E-4</v>
      </c>
      <c r="BN1213" s="146" t="str">
        <f t="shared" si="189"/>
        <v/>
      </c>
      <c r="BO1213" s="146" t="str">
        <f t="shared" si="185"/>
        <v/>
      </c>
    </row>
    <row r="1214" spans="3:67" ht="20.100000000000001" customHeight="1" x14ac:dyDescent="0.25">
      <c r="C1214" s="12"/>
      <c r="E1214" s="130"/>
      <c r="F1214" s="130"/>
      <c r="R1214" s="12"/>
      <c r="T1214" s="130"/>
      <c r="U1214" s="130"/>
      <c r="AE1214" s="146">
        <v>457</v>
      </c>
      <c r="AF1214" s="146">
        <f t="shared" si="190"/>
        <v>-2.1719999999999997</v>
      </c>
      <c r="AJ1214" s="146">
        <f t="shared" si="191"/>
        <v>3.7713749861696219E-2</v>
      </c>
      <c r="AK1214" s="146">
        <f t="shared" si="192"/>
        <v>1.4927831458446936E-2</v>
      </c>
      <c r="AL1214" s="146">
        <f t="shared" si="197"/>
        <v>3.7713749861696219E-2</v>
      </c>
      <c r="AM1214" s="146" t="str">
        <f t="shared" si="198"/>
        <v/>
      </c>
      <c r="AN1214" s="146" t="str">
        <f t="shared" si="193"/>
        <v/>
      </c>
      <c r="AO1214" s="146">
        <f t="shared" si="194"/>
        <v>0</v>
      </c>
      <c r="AP1214" s="146" t="str">
        <f t="shared" si="195"/>
        <v/>
      </c>
      <c r="AQ1214" s="146" t="str">
        <f t="shared" si="196"/>
        <v/>
      </c>
      <c r="AY1214" s="155"/>
      <c r="AZ1214" s="150"/>
      <c r="BA1214" s="155"/>
      <c r="BB1214" s="162"/>
      <c r="BC1214" s="162"/>
      <c r="BD1214" s="162"/>
      <c r="BE1214" s="162"/>
      <c r="BF1214" s="156"/>
      <c r="BG1214" s="156"/>
      <c r="BH1214" s="156"/>
      <c r="BJ1214" s="146">
        <v>434</v>
      </c>
      <c r="BK1214" s="146">
        <f t="shared" si="186"/>
        <v>2.7712000000000137</v>
      </c>
      <c r="BL1214" s="146">
        <f t="shared" si="187"/>
        <v>0.90533085011039938</v>
      </c>
      <c r="BM1214" s="146">
        <f t="shared" si="188"/>
        <v>5.4508978505163341E-4</v>
      </c>
      <c r="BN1214" s="146" t="str">
        <f t="shared" si="189"/>
        <v/>
      </c>
      <c r="BO1214" s="146" t="str">
        <f t="shared" si="185"/>
        <v/>
      </c>
    </row>
    <row r="1215" spans="3:67" ht="20.100000000000001" customHeight="1" x14ac:dyDescent="0.25">
      <c r="C1215" s="12"/>
      <c r="E1215" s="130"/>
      <c r="F1215" s="130"/>
      <c r="R1215" s="12"/>
      <c r="T1215" s="130"/>
      <c r="U1215" s="130"/>
      <c r="AE1215" s="146">
        <v>458</v>
      </c>
      <c r="AF1215" s="146">
        <f t="shared" si="190"/>
        <v>-2.1680000000000001</v>
      </c>
      <c r="AJ1215" s="146">
        <f t="shared" si="191"/>
        <v>3.8042530052267994E-2</v>
      </c>
      <c r="AK1215" s="146">
        <f t="shared" si="192"/>
        <v>1.5079343269020756E-2</v>
      </c>
      <c r="AL1215" s="146">
        <f t="shared" si="197"/>
        <v>3.8042530052267994E-2</v>
      </c>
      <c r="AM1215" s="146" t="str">
        <f t="shared" si="198"/>
        <v/>
      </c>
      <c r="AN1215" s="146" t="str">
        <f t="shared" si="193"/>
        <v/>
      </c>
      <c r="AO1215" s="146">
        <f t="shared" si="194"/>
        <v>0</v>
      </c>
      <c r="AP1215" s="146" t="str">
        <f t="shared" si="195"/>
        <v/>
      </c>
      <c r="AQ1215" s="146" t="str">
        <f t="shared" si="196"/>
        <v/>
      </c>
      <c r="AY1215" s="155"/>
      <c r="AZ1215" s="150"/>
      <c r="BA1215" s="155"/>
      <c r="BB1215" s="162"/>
      <c r="BC1215" s="162"/>
      <c r="BD1215" s="162"/>
      <c r="BE1215" s="162"/>
      <c r="BF1215" s="156"/>
      <c r="BG1215" s="156"/>
      <c r="BH1215" s="156"/>
      <c r="BJ1215" s="146">
        <v>435</v>
      </c>
      <c r="BK1215" s="146">
        <f t="shared" si="186"/>
        <v>2.7776000000000138</v>
      </c>
      <c r="BL1215" s="146">
        <f t="shared" si="187"/>
        <v>0.90478576032534774</v>
      </c>
      <c r="BM1215" s="146">
        <f t="shared" si="188"/>
        <v>5.4648720528471806E-4</v>
      </c>
      <c r="BN1215" s="146" t="str">
        <f t="shared" si="189"/>
        <v/>
      </c>
      <c r="BO1215" s="146" t="str">
        <f t="shared" si="185"/>
        <v/>
      </c>
    </row>
    <row r="1216" spans="3:67" ht="20.100000000000001" customHeight="1" x14ac:dyDescent="0.25">
      <c r="C1216" s="12"/>
      <c r="E1216" s="130"/>
      <c r="F1216" s="130"/>
      <c r="R1216" s="12"/>
      <c r="T1216" s="130"/>
      <c r="U1216" s="130"/>
      <c r="AE1216" s="146">
        <v>459</v>
      </c>
      <c r="AF1216" s="146">
        <f t="shared" si="190"/>
        <v>-2.1639999999999997</v>
      </c>
      <c r="AJ1216" s="146">
        <f t="shared" si="191"/>
        <v>3.8373562494439975E-2</v>
      </c>
      <c r="AK1216" s="146">
        <f t="shared" si="192"/>
        <v>1.5232174701868571E-2</v>
      </c>
      <c r="AL1216" s="146">
        <f t="shared" si="197"/>
        <v>3.8373562494439975E-2</v>
      </c>
      <c r="AM1216" s="146" t="str">
        <f t="shared" si="198"/>
        <v/>
      </c>
      <c r="AN1216" s="146" t="str">
        <f t="shared" si="193"/>
        <v/>
      </c>
      <c r="AO1216" s="146">
        <f t="shared" si="194"/>
        <v>0</v>
      </c>
      <c r="AP1216" s="146" t="str">
        <f t="shared" si="195"/>
        <v/>
      </c>
      <c r="AQ1216" s="146" t="str">
        <f t="shared" si="196"/>
        <v/>
      </c>
      <c r="AY1216" s="155"/>
      <c r="AZ1216" s="150"/>
      <c r="BA1216" s="155"/>
      <c r="BB1216" s="162"/>
      <c r="BC1216" s="162"/>
      <c r="BD1216" s="162"/>
      <c r="BE1216" s="162"/>
      <c r="BF1216" s="156"/>
      <c r="BG1216" s="156"/>
      <c r="BH1216" s="156"/>
      <c r="BJ1216" s="146">
        <v>436</v>
      </c>
      <c r="BK1216" s="146">
        <f t="shared" si="186"/>
        <v>2.784000000000014</v>
      </c>
      <c r="BL1216" s="146">
        <f t="shared" si="187"/>
        <v>0.90423927312006303</v>
      </c>
      <c r="BM1216" s="146">
        <f t="shared" si="188"/>
        <v>5.4788095279989513E-4</v>
      </c>
      <c r="BN1216" s="146" t="str">
        <f t="shared" si="189"/>
        <v/>
      </c>
      <c r="BO1216" s="146" t="str">
        <f t="shared" si="185"/>
        <v/>
      </c>
    </row>
    <row r="1217" spans="3:67" ht="20.100000000000001" customHeight="1" x14ac:dyDescent="0.25">
      <c r="C1217" s="12"/>
      <c r="E1217" s="130"/>
      <c r="F1217" s="130"/>
      <c r="R1217" s="12"/>
      <c r="T1217" s="130"/>
      <c r="U1217" s="130"/>
      <c r="AE1217" s="146">
        <v>460</v>
      </c>
      <c r="AF1217" s="146">
        <f t="shared" si="190"/>
        <v>-2.16</v>
      </c>
      <c r="AJ1217" s="146">
        <f t="shared" si="191"/>
        <v>3.8706856147455608E-2</v>
      </c>
      <c r="AK1217" s="146">
        <f t="shared" si="192"/>
        <v>1.538633478392545E-2</v>
      </c>
      <c r="AL1217" s="146">
        <f t="shared" si="197"/>
        <v>3.8706856147455608E-2</v>
      </c>
      <c r="AM1217" s="146" t="str">
        <f t="shared" si="198"/>
        <v/>
      </c>
      <c r="AN1217" s="146" t="str">
        <f t="shared" si="193"/>
        <v/>
      </c>
      <c r="AO1217" s="146">
        <f t="shared" si="194"/>
        <v>0</v>
      </c>
      <c r="AP1217" s="146" t="str">
        <f t="shared" si="195"/>
        <v/>
      </c>
      <c r="AQ1217" s="146" t="str">
        <f t="shared" si="196"/>
        <v/>
      </c>
      <c r="AY1217" s="155"/>
      <c r="AZ1217" s="150"/>
      <c r="BA1217" s="155"/>
      <c r="BB1217" s="162"/>
      <c r="BC1217" s="162"/>
      <c r="BD1217" s="162"/>
      <c r="BE1217" s="162"/>
      <c r="BF1217" s="156"/>
      <c r="BG1217" s="156"/>
      <c r="BH1217" s="156"/>
      <c r="BJ1217" s="146">
        <v>437</v>
      </c>
      <c r="BK1217" s="146">
        <f t="shared" si="186"/>
        <v>2.7904000000000142</v>
      </c>
      <c r="BL1217" s="146">
        <f t="shared" si="187"/>
        <v>0.90369139216726313</v>
      </c>
      <c r="BM1217" s="146">
        <f t="shared" si="188"/>
        <v>5.4927101463642103E-4</v>
      </c>
      <c r="BN1217" s="146" t="str">
        <f t="shared" si="189"/>
        <v/>
      </c>
      <c r="BO1217" s="146" t="str">
        <f t="shared" si="185"/>
        <v/>
      </c>
    </row>
    <row r="1218" spans="3:67" ht="20.100000000000001" customHeight="1" x14ac:dyDescent="0.25">
      <c r="C1218" s="12"/>
      <c r="E1218" s="130"/>
      <c r="F1218" s="130"/>
      <c r="R1218" s="12"/>
      <c r="T1218" s="130"/>
      <c r="U1218" s="130"/>
      <c r="AE1218" s="146">
        <v>461</v>
      </c>
      <c r="AF1218" s="146">
        <f t="shared" si="190"/>
        <v>-2.1559999999999997</v>
      </c>
      <c r="AJ1218" s="146">
        <f t="shared" si="191"/>
        <v>3.9042419939437932E-2</v>
      </c>
      <c r="AK1218" s="146">
        <f t="shared" si="192"/>
        <v>1.5541832577901588E-2</v>
      </c>
      <c r="AL1218" s="146">
        <f t="shared" si="197"/>
        <v>3.9042419939437932E-2</v>
      </c>
      <c r="AM1218" s="146" t="str">
        <f t="shared" si="198"/>
        <v/>
      </c>
      <c r="AN1218" s="146" t="str">
        <f t="shared" si="193"/>
        <v/>
      </c>
      <c r="AO1218" s="146">
        <f t="shared" si="194"/>
        <v>0</v>
      </c>
      <c r="AP1218" s="146" t="str">
        <f t="shared" si="195"/>
        <v/>
      </c>
      <c r="AQ1218" s="146" t="str">
        <f t="shared" si="196"/>
        <v/>
      </c>
      <c r="AY1218" s="155"/>
      <c r="AZ1218" s="150"/>
      <c r="BA1218" s="155"/>
      <c r="BB1218" s="162"/>
      <c r="BC1218" s="162"/>
      <c r="BD1218" s="162"/>
      <c r="BE1218" s="162"/>
      <c r="BF1218" s="156"/>
      <c r="BG1218" s="156"/>
      <c r="BH1218" s="156"/>
      <c r="BJ1218" s="146">
        <v>438</v>
      </c>
      <c r="BK1218" s="146">
        <f t="shared" si="186"/>
        <v>2.7968000000000144</v>
      </c>
      <c r="BL1218" s="146">
        <f t="shared" si="187"/>
        <v>0.90314212115262671</v>
      </c>
      <c r="BM1218" s="146">
        <f t="shared" si="188"/>
        <v>5.5065737797010961E-4</v>
      </c>
      <c r="BN1218" s="146" t="str">
        <f t="shared" si="189"/>
        <v/>
      </c>
      <c r="BO1218" s="146" t="str">
        <f t="shared" si="185"/>
        <v/>
      </c>
    </row>
    <row r="1219" spans="3:67" ht="20.100000000000001" customHeight="1" x14ac:dyDescent="0.25">
      <c r="C1219" s="12"/>
      <c r="E1219" s="130"/>
      <c r="F1219" s="130"/>
      <c r="R1219" s="12"/>
      <c r="T1219" s="130"/>
      <c r="U1219" s="130"/>
      <c r="AE1219" s="146">
        <v>462</v>
      </c>
      <c r="AF1219" s="146">
        <f t="shared" si="190"/>
        <v>-2.1520000000000001</v>
      </c>
      <c r="AJ1219" s="146">
        <f t="shared" si="191"/>
        <v>3.9380262766544827E-2</v>
      </c>
      <c r="AK1219" s="146">
        <f t="shared" si="192"/>
        <v>1.5698677182155906E-2</v>
      </c>
      <c r="AL1219" s="146">
        <f t="shared" si="197"/>
        <v>3.9380262766544827E-2</v>
      </c>
      <c r="AM1219" s="146" t="str">
        <f t="shared" si="198"/>
        <v/>
      </c>
      <c r="AN1219" s="146" t="str">
        <f t="shared" si="193"/>
        <v/>
      </c>
      <c r="AO1219" s="146">
        <f t="shared" si="194"/>
        <v>0</v>
      </c>
      <c r="AP1219" s="146" t="str">
        <f t="shared" si="195"/>
        <v/>
      </c>
      <c r="AQ1219" s="146" t="str">
        <f t="shared" si="196"/>
        <v/>
      </c>
      <c r="AY1219" s="155"/>
      <c r="AZ1219" s="150"/>
      <c r="BA1219" s="155"/>
      <c r="BB1219" s="162"/>
      <c r="BC1219" s="162"/>
      <c r="BD1219" s="162"/>
      <c r="BE1219" s="162"/>
      <c r="BF1219" s="156"/>
      <c r="BG1219" s="156"/>
      <c r="BH1219" s="156"/>
      <c r="BJ1219" s="146">
        <v>439</v>
      </c>
      <c r="BK1219" s="146">
        <f t="shared" si="186"/>
        <v>2.8032000000000146</v>
      </c>
      <c r="BL1219" s="146">
        <f t="shared" si="187"/>
        <v>0.9025914637746566</v>
      </c>
      <c r="BM1219" s="146">
        <f t="shared" si="188"/>
        <v>5.5204003011377623E-4</v>
      </c>
      <c r="BN1219" s="146" t="str">
        <f t="shared" si="189"/>
        <v/>
      </c>
      <c r="BO1219" s="146" t="str">
        <f t="shared" si="185"/>
        <v/>
      </c>
    </row>
    <row r="1220" spans="3:67" ht="20.100000000000001" customHeight="1" x14ac:dyDescent="0.25">
      <c r="C1220" s="12"/>
      <c r="E1220" s="130"/>
      <c r="F1220" s="130"/>
      <c r="R1220" s="12"/>
      <c r="T1220" s="130"/>
      <c r="U1220" s="130"/>
      <c r="AE1220" s="146">
        <v>463</v>
      </c>
      <c r="AF1220" s="146">
        <f t="shared" si="190"/>
        <v>-2.1479999999999997</v>
      </c>
      <c r="AJ1220" s="146">
        <f t="shared" si="191"/>
        <v>3.972039349212067E-2</v>
      </c>
      <c r="AK1220" s="146">
        <f t="shared" si="192"/>
        <v>1.5856877730566737E-2</v>
      </c>
      <c r="AL1220" s="146">
        <f t="shared" si="197"/>
        <v>3.972039349212067E-2</v>
      </c>
      <c r="AM1220" s="146" t="str">
        <f t="shared" si="198"/>
        <v/>
      </c>
      <c r="AN1220" s="146" t="str">
        <f t="shared" si="193"/>
        <v/>
      </c>
      <c r="AO1220" s="146">
        <f t="shared" si="194"/>
        <v>0</v>
      </c>
      <c r="AP1220" s="146" t="str">
        <f t="shared" si="195"/>
        <v/>
      </c>
      <c r="AQ1220" s="146" t="str">
        <f t="shared" si="196"/>
        <v/>
      </c>
      <c r="AY1220" s="155"/>
      <c r="AZ1220" s="150"/>
      <c r="BA1220" s="155"/>
      <c r="BB1220" s="162"/>
      <c r="BC1220" s="162"/>
      <c r="BD1220" s="162"/>
      <c r="BE1220" s="162"/>
      <c r="BF1220" s="156"/>
      <c r="BG1220" s="156"/>
      <c r="BH1220" s="156"/>
      <c r="BJ1220" s="146">
        <v>440</v>
      </c>
      <c r="BK1220" s="146">
        <f t="shared" si="186"/>
        <v>2.8096000000000148</v>
      </c>
      <c r="BL1220" s="146">
        <f t="shared" si="187"/>
        <v>0.90203942374454282</v>
      </c>
      <c r="BM1220" s="146">
        <f t="shared" si="188"/>
        <v>5.5341895851679368E-4</v>
      </c>
      <c r="BN1220" s="146" t="str">
        <f t="shared" si="189"/>
        <v/>
      </c>
      <c r="BO1220" s="146" t="str">
        <f t="shared" si="185"/>
        <v/>
      </c>
    </row>
    <row r="1221" spans="3:67" ht="20.100000000000001" customHeight="1" x14ac:dyDescent="0.25">
      <c r="C1221" s="12"/>
      <c r="E1221" s="130"/>
      <c r="F1221" s="130"/>
      <c r="R1221" s="12"/>
      <c r="T1221" s="130"/>
      <c r="U1221" s="130"/>
      <c r="AE1221" s="146">
        <v>464</v>
      </c>
      <c r="AF1221" s="146">
        <f t="shared" si="190"/>
        <v>-2.1440000000000001</v>
      </c>
      <c r="AJ1221" s="146">
        <f t="shared" si="191"/>
        <v>4.0062820945842105E-2</v>
      </c>
      <c r="AK1221" s="146">
        <f t="shared" si="192"/>
        <v>1.6016443392398598E-2</v>
      </c>
      <c r="AL1221" s="146">
        <f t="shared" si="197"/>
        <v>4.0062820945842105E-2</v>
      </c>
      <c r="AM1221" s="146" t="str">
        <f t="shared" si="198"/>
        <v/>
      </c>
      <c r="AN1221" s="146" t="str">
        <f t="shared" si="193"/>
        <v/>
      </c>
      <c r="AO1221" s="146">
        <f t="shared" si="194"/>
        <v>0</v>
      </c>
      <c r="AP1221" s="146" t="str">
        <f t="shared" si="195"/>
        <v/>
      </c>
      <c r="AQ1221" s="146" t="str">
        <f t="shared" si="196"/>
        <v/>
      </c>
      <c r="AY1221" s="155"/>
      <c r="AZ1221" s="150"/>
      <c r="BA1221" s="155"/>
      <c r="BB1221" s="162"/>
      <c r="BC1221" s="162"/>
      <c r="BD1221" s="162"/>
      <c r="BE1221" s="162"/>
      <c r="BF1221" s="156"/>
      <c r="BG1221" s="156"/>
      <c r="BH1221" s="156"/>
      <c r="BJ1221" s="146">
        <v>441</v>
      </c>
      <c r="BK1221" s="146">
        <f t="shared" si="186"/>
        <v>2.8160000000000149</v>
      </c>
      <c r="BL1221" s="146">
        <f t="shared" si="187"/>
        <v>0.90148600478602603</v>
      </c>
      <c r="BM1221" s="146">
        <f t="shared" si="188"/>
        <v>5.5479415076320482E-4</v>
      </c>
      <c r="BN1221" s="146" t="str">
        <f t="shared" si="189"/>
        <v/>
      </c>
      <c r="BO1221" s="146" t="str">
        <f t="shared" si="185"/>
        <v/>
      </c>
    </row>
    <row r="1222" spans="3:67" ht="20.100000000000001" customHeight="1" x14ac:dyDescent="0.25">
      <c r="C1222" s="12"/>
      <c r="E1222" s="130"/>
      <c r="F1222" s="130"/>
      <c r="R1222" s="12"/>
      <c r="T1222" s="130"/>
      <c r="U1222" s="130"/>
      <c r="AE1222" s="146">
        <v>465</v>
      </c>
      <c r="AF1222" s="146">
        <f t="shared" si="190"/>
        <v>-2.1399999999999997</v>
      </c>
      <c r="AJ1222" s="146">
        <f t="shared" si="191"/>
        <v>4.0407553922860343E-2</v>
      </c>
      <c r="AK1222" s="146">
        <f t="shared" si="192"/>
        <v>1.6177383372166104E-2</v>
      </c>
      <c r="AL1222" s="146">
        <f t="shared" si="197"/>
        <v>4.0407553922860343E-2</v>
      </c>
      <c r="AM1222" s="146" t="str">
        <f t="shared" si="198"/>
        <v/>
      </c>
      <c r="AN1222" s="146" t="str">
        <f t="shared" si="193"/>
        <v/>
      </c>
      <c r="AO1222" s="146">
        <f t="shared" si="194"/>
        <v>0</v>
      </c>
      <c r="AP1222" s="146" t="str">
        <f t="shared" si="195"/>
        <v/>
      </c>
      <c r="AQ1222" s="146" t="str">
        <f t="shared" si="196"/>
        <v/>
      </c>
      <c r="AY1222" s="155"/>
      <c r="AZ1222" s="150"/>
      <c r="BA1222" s="155"/>
      <c r="BB1222" s="162"/>
      <c r="BC1222" s="162"/>
      <c r="BD1222" s="162"/>
      <c r="BE1222" s="162"/>
      <c r="BF1222" s="156"/>
      <c r="BG1222" s="156"/>
      <c r="BH1222" s="156"/>
      <c r="BJ1222" s="146">
        <v>442</v>
      </c>
      <c r="BK1222" s="146">
        <f t="shared" si="186"/>
        <v>2.8224000000000151</v>
      </c>
      <c r="BL1222" s="146">
        <f t="shared" si="187"/>
        <v>0.90093121063526282</v>
      </c>
      <c r="BM1222" s="146">
        <f t="shared" si="188"/>
        <v>5.5616559457360992E-4</v>
      </c>
      <c r="BN1222" s="146" t="str">
        <f t="shared" si="189"/>
        <v/>
      </c>
      <c r="BO1222" s="146" t="str">
        <f t="shared" si="185"/>
        <v/>
      </c>
    </row>
    <row r="1223" spans="3:67" ht="20.100000000000001" customHeight="1" x14ac:dyDescent="0.25">
      <c r="C1223" s="12"/>
      <c r="E1223" s="130"/>
      <c r="F1223" s="130"/>
      <c r="R1223" s="12"/>
      <c r="T1223" s="130"/>
      <c r="U1223" s="130"/>
      <c r="AE1223" s="146">
        <v>466</v>
      </c>
      <c r="AF1223" s="146">
        <f t="shared" si="190"/>
        <v>-2.1360000000000001</v>
      </c>
      <c r="AJ1223" s="146">
        <f t="shared" si="191"/>
        <v>4.0754601182937548E-2</v>
      </c>
      <c r="AK1223" s="146">
        <f t="shared" si="192"/>
        <v>1.6339706909493833E-2</v>
      </c>
      <c r="AL1223" s="146">
        <f t="shared" si="197"/>
        <v>4.0754601182937548E-2</v>
      </c>
      <c r="AM1223" s="146" t="str">
        <f t="shared" si="198"/>
        <v/>
      </c>
      <c r="AN1223" s="146" t="str">
        <f t="shared" si="193"/>
        <v/>
      </c>
      <c r="AO1223" s="146">
        <f t="shared" si="194"/>
        <v>0</v>
      </c>
      <c r="AP1223" s="146" t="str">
        <f t="shared" si="195"/>
        <v/>
      </c>
      <c r="AQ1223" s="146" t="str">
        <f t="shared" si="196"/>
        <v/>
      </c>
      <c r="AY1223" s="155"/>
      <c r="AZ1223" s="150"/>
      <c r="BA1223" s="155"/>
      <c r="BB1223" s="162"/>
      <c r="BC1223" s="162"/>
      <c r="BD1223" s="162"/>
      <c r="BE1223" s="162"/>
      <c r="BF1223" s="156"/>
      <c r="BG1223" s="156"/>
      <c r="BH1223" s="156"/>
      <c r="BJ1223" s="146">
        <v>443</v>
      </c>
      <c r="BK1223" s="146">
        <f t="shared" si="186"/>
        <v>2.8288000000000153</v>
      </c>
      <c r="BL1223" s="146">
        <f t="shared" si="187"/>
        <v>0.90037504504068921</v>
      </c>
      <c r="BM1223" s="146">
        <f t="shared" si="188"/>
        <v>5.575332778021691E-4</v>
      </c>
      <c r="BN1223" s="146" t="str">
        <f t="shared" si="189"/>
        <v/>
      </c>
      <c r="BO1223" s="146" t="str">
        <f t="shared" si="185"/>
        <v/>
      </c>
    </row>
    <row r="1224" spans="3:67" ht="20.100000000000001" customHeight="1" x14ac:dyDescent="0.25">
      <c r="C1224" s="12"/>
      <c r="E1224" s="130"/>
      <c r="F1224" s="130"/>
      <c r="R1224" s="12"/>
      <c r="T1224" s="130"/>
      <c r="U1224" s="130"/>
      <c r="AE1224" s="146">
        <v>467</v>
      </c>
      <c r="AF1224" s="146">
        <f t="shared" si="190"/>
        <v>-2.1319999999999997</v>
      </c>
      <c r="AJ1224" s="146">
        <f t="shared" si="191"/>
        <v>4.1103971449579974E-2</v>
      </c>
      <c r="AK1224" s="146">
        <f t="shared" si="192"/>
        <v>1.6503423278973341E-2</v>
      </c>
      <c r="AL1224" s="146">
        <f t="shared" si="197"/>
        <v>4.1103971449579974E-2</v>
      </c>
      <c r="AM1224" s="146" t="str">
        <f t="shared" si="198"/>
        <v/>
      </c>
      <c r="AN1224" s="146" t="str">
        <f t="shared" si="193"/>
        <v/>
      </c>
      <c r="AO1224" s="146">
        <f t="shared" si="194"/>
        <v>0</v>
      </c>
      <c r="AP1224" s="146" t="str">
        <f t="shared" si="195"/>
        <v/>
      </c>
      <c r="AQ1224" s="146" t="str">
        <f t="shared" si="196"/>
        <v/>
      </c>
      <c r="AY1224" s="155"/>
      <c r="AZ1224" s="150"/>
      <c r="BA1224" s="155"/>
      <c r="BB1224" s="162"/>
      <c r="BC1224" s="162"/>
      <c r="BD1224" s="162"/>
      <c r="BE1224" s="162"/>
      <c r="BF1224" s="156"/>
      <c r="BG1224" s="156"/>
      <c r="BH1224" s="156"/>
      <c r="BJ1224" s="146">
        <v>444</v>
      </c>
      <c r="BK1224" s="146">
        <f t="shared" si="186"/>
        <v>2.8352000000000155</v>
      </c>
      <c r="BL1224" s="146">
        <f t="shared" si="187"/>
        <v>0.89981751176288705</v>
      </c>
      <c r="BM1224" s="146">
        <f t="shared" si="188"/>
        <v>5.588971884376015E-4</v>
      </c>
      <c r="BN1224" s="146" t="str">
        <f t="shared" si="189"/>
        <v/>
      </c>
      <c r="BO1224" s="146" t="str">
        <f t="shared" si="185"/>
        <v/>
      </c>
    </row>
    <row r="1225" spans="3:67" ht="20.100000000000001" customHeight="1" x14ac:dyDescent="0.25">
      <c r="C1225" s="12"/>
      <c r="E1225" s="130"/>
      <c r="F1225" s="130"/>
      <c r="R1225" s="12"/>
      <c r="T1225" s="130"/>
      <c r="U1225" s="130"/>
      <c r="AE1225" s="146">
        <v>468</v>
      </c>
      <c r="AF1225" s="146">
        <f t="shared" si="190"/>
        <v>-2.1280000000000001</v>
      </c>
      <c r="AJ1225" s="146">
        <f t="shared" si="191"/>
        <v>4.145567340916527E-2</v>
      </c>
      <c r="AK1225" s="146">
        <f t="shared" si="192"/>
        <v>1.6668541790016082E-2</v>
      </c>
      <c r="AL1225" s="146">
        <f t="shared" si="197"/>
        <v>4.145567340916527E-2</v>
      </c>
      <c r="AM1225" s="146" t="str">
        <f t="shared" si="198"/>
        <v/>
      </c>
      <c r="AN1225" s="146" t="str">
        <f t="shared" si="193"/>
        <v/>
      </c>
      <c r="AO1225" s="146">
        <f t="shared" si="194"/>
        <v>0</v>
      </c>
      <c r="AP1225" s="146" t="str">
        <f t="shared" si="195"/>
        <v/>
      </c>
      <c r="AQ1225" s="146" t="str">
        <f t="shared" si="196"/>
        <v/>
      </c>
      <c r="AY1225" s="155"/>
      <c r="AZ1225" s="150"/>
      <c r="BA1225" s="155"/>
      <c r="BB1225" s="162"/>
      <c r="BC1225" s="162"/>
      <c r="BD1225" s="162"/>
      <c r="BE1225" s="162"/>
      <c r="BF1225" s="156"/>
      <c r="BG1225" s="156"/>
      <c r="BH1225" s="156"/>
      <c r="BJ1225" s="146">
        <v>445</v>
      </c>
      <c r="BK1225" s="146">
        <f t="shared" si="186"/>
        <v>2.8416000000000157</v>
      </c>
      <c r="BL1225" s="146">
        <f t="shared" si="187"/>
        <v>0.89925861457444944</v>
      </c>
      <c r="BM1225" s="146">
        <f t="shared" si="188"/>
        <v>5.6025731460196404E-4</v>
      </c>
      <c r="BN1225" s="146" t="str">
        <f t="shared" si="189"/>
        <v/>
      </c>
      <c r="BO1225" s="146" t="str">
        <f t="shared" si="185"/>
        <v/>
      </c>
    </row>
    <row r="1226" spans="3:67" ht="20.100000000000001" customHeight="1" x14ac:dyDescent="0.25">
      <c r="C1226" s="12"/>
      <c r="E1226" s="130"/>
      <c r="F1226" s="130"/>
      <c r="R1226" s="12"/>
      <c r="T1226" s="130"/>
      <c r="U1226" s="130"/>
      <c r="AE1226" s="146">
        <v>469</v>
      </c>
      <c r="AF1226" s="146">
        <f t="shared" si="190"/>
        <v>-2.1239999999999997</v>
      </c>
      <c r="AJ1226" s="146">
        <f t="shared" si="191"/>
        <v>4.1809715710066461E-2</v>
      </c>
      <c r="AK1226" s="146">
        <f t="shared" si="192"/>
        <v>1.6835071786703477E-2</v>
      </c>
      <c r="AL1226" s="146">
        <f t="shared" si="197"/>
        <v>4.1809715710066461E-2</v>
      </c>
      <c r="AM1226" s="146" t="str">
        <f t="shared" si="198"/>
        <v/>
      </c>
      <c r="AN1226" s="146" t="str">
        <f t="shared" si="193"/>
        <v/>
      </c>
      <c r="AO1226" s="146">
        <f t="shared" si="194"/>
        <v>0</v>
      </c>
      <c r="AP1226" s="146" t="str">
        <f t="shared" si="195"/>
        <v/>
      </c>
      <c r="AQ1226" s="146" t="str">
        <f t="shared" si="196"/>
        <v/>
      </c>
      <c r="AY1226" s="155"/>
      <c r="AZ1226" s="150"/>
      <c r="BA1226" s="155"/>
      <c r="BB1226" s="162"/>
      <c r="BC1226" s="162"/>
      <c r="BD1226" s="162"/>
      <c r="BE1226" s="162"/>
      <c r="BF1226" s="156"/>
      <c r="BG1226" s="156"/>
      <c r="BH1226" s="156"/>
      <c r="BJ1226" s="146">
        <v>446</v>
      </c>
      <c r="BK1226" s="146">
        <f t="shared" si="186"/>
        <v>2.8480000000000159</v>
      </c>
      <c r="BL1226" s="146">
        <f t="shared" si="187"/>
        <v>0.89869835725984748</v>
      </c>
      <c r="BM1226" s="146">
        <f t="shared" si="188"/>
        <v>5.616136445509845E-4</v>
      </c>
      <c r="BN1226" s="146" t="str">
        <f t="shared" si="189"/>
        <v/>
      </c>
      <c r="BO1226" s="146" t="str">
        <f t="shared" si="185"/>
        <v/>
      </c>
    </row>
    <row r="1227" spans="3:67" ht="20.100000000000001" customHeight="1" x14ac:dyDescent="0.25">
      <c r="C1227" s="12"/>
      <c r="E1227" s="130"/>
      <c r="F1227" s="130"/>
      <c r="R1227" s="12"/>
      <c r="T1227" s="130"/>
      <c r="U1227" s="130"/>
      <c r="AE1227" s="146">
        <v>470</v>
      </c>
      <c r="AF1227" s="146">
        <f t="shared" si="190"/>
        <v>-2.12</v>
      </c>
      <c r="AJ1227" s="146">
        <f t="shared" si="191"/>
        <v>4.2166106961770311E-2</v>
      </c>
      <c r="AK1227" s="146">
        <f t="shared" si="192"/>
        <v>1.7003022647632787E-2</v>
      </c>
      <c r="AL1227" s="146">
        <f t="shared" si="197"/>
        <v>4.2166106961770311E-2</v>
      </c>
      <c r="AM1227" s="146" t="str">
        <f t="shared" si="198"/>
        <v/>
      </c>
      <c r="AN1227" s="146" t="str">
        <f t="shared" si="193"/>
        <v/>
      </c>
      <c r="AO1227" s="146">
        <f t="shared" si="194"/>
        <v>0</v>
      </c>
      <c r="AP1227" s="146" t="str">
        <f t="shared" si="195"/>
        <v/>
      </c>
      <c r="AQ1227" s="146" t="str">
        <f t="shared" si="196"/>
        <v/>
      </c>
      <c r="AY1227" s="155"/>
      <c r="AZ1227" s="150"/>
      <c r="BA1227" s="155"/>
      <c r="BB1227" s="162"/>
      <c r="BC1227" s="162"/>
      <c r="BD1227" s="162"/>
      <c r="BE1227" s="162"/>
      <c r="BF1227" s="156"/>
      <c r="BG1227" s="156"/>
      <c r="BH1227" s="156"/>
      <c r="BJ1227" s="146">
        <v>447</v>
      </c>
      <c r="BK1227" s="146">
        <f t="shared" si="186"/>
        <v>2.854400000000016</v>
      </c>
      <c r="BL1227" s="146">
        <f t="shared" si="187"/>
        <v>0.8981367436152965</v>
      </c>
      <c r="BM1227" s="146">
        <f t="shared" si="188"/>
        <v>5.6296616667184107E-4</v>
      </c>
      <c r="BN1227" s="146" t="str">
        <f t="shared" si="189"/>
        <v/>
      </c>
      <c r="BO1227" s="146" t="str">
        <f t="shared" si="185"/>
        <v/>
      </c>
    </row>
    <row r="1228" spans="3:67" ht="20.100000000000001" customHeight="1" x14ac:dyDescent="0.25">
      <c r="C1228" s="12"/>
      <c r="E1228" s="130"/>
      <c r="F1228" s="130"/>
      <c r="R1228" s="12"/>
      <c r="T1228" s="130"/>
      <c r="U1228" s="130"/>
      <c r="AE1228" s="146">
        <v>471</v>
      </c>
      <c r="AF1228" s="146">
        <f t="shared" si="190"/>
        <v>-2.1159999999999997</v>
      </c>
      <c r="AJ1228" s="146">
        <f t="shared" si="191"/>
        <v>4.2524855733992541E-2</v>
      </c>
      <c r="AK1228" s="146">
        <f t="shared" si="192"/>
        <v>1.717240378576014E-2</v>
      </c>
      <c r="AL1228" s="146">
        <f t="shared" si="197"/>
        <v>4.2524855733992541E-2</v>
      </c>
      <c r="AM1228" s="146" t="str">
        <f t="shared" si="198"/>
        <v/>
      </c>
      <c r="AN1228" s="146" t="str">
        <f t="shared" si="193"/>
        <v/>
      </c>
      <c r="AO1228" s="146">
        <f t="shared" si="194"/>
        <v>0</v>
      </c>
      <c r="AP1228" s="146" t="str">
        <f t="shared" si="195"/>
        <v/>
      </c>
      <c r="AQ1228" s="146" t="str">
        <f t="shared" si="196"/>
        <v/>
      </c>
      <c r="AY1228" s="155"/>
      <c r="AZ1228" s="150"/>
      <c r="BA1228" s="155"/>
      <c r="BB1228" s="162"/>
      <c r="BC1228" s="162"/>
      <c r="BD1228" s="162"/>
      <c r="BE1228" s="162"/>
      <c r="BF1228" s="156"/>
      <c r="BG1228" s="156"/>
      <c r="BH1228" s="156"/>
      <c r="BJ1228" s="146">
        <v>448</v>
      </c>
      <c r="BK1228" s="146">
        <f t="shared" si="186"/>
        <v>2.8608000000000162</v>
      </c>
      <c r="BL1228" s="146">
        <f t="shared" si="187"/>
        <v>0.89757377744862465</v>
      </c>
      <c r="BM1228" s="146">
        <f t="shared" si="188"/>
        <v>5.6431486948438359E-4</v>
      </c>
      <c r="BN1228" s="146" t="str">
        <f t="shared" si="189"/>
        <v/>
      </c>
      <c r="BO1228" s="146" t="str">
        <f t="shared" si="185"/>
        <v/>
      </c>
    </row>
    <row r="1229" spans="3:67" ht="20.100000000000001" customHeight="1" x14ac:dyDescent="0.25">
      <c r="C1229" s="12"/>
      <c r="E1229" s="130"/>
      <c r="F1229" s="130"/>
      <c r="R1229" s="12"/>
      <c r="T1229" s="130"/>
      <c r="U1229" s="130"/>
      <c r="AE1229" s="146">
        <v>472</v>
      </c>
      <c r="AF1229" s="146">
        <f t="shared" si="190"/>
        <v>-2.1120000000000001</v>
      </c>
      <c r="AJ1229" s="146">
        <f t="shared" si="191"/>
        <v>4.2885970555787321E-2</v>
      </c>
      <c r="AK1229" s="146">
        <f t="shared" si="192"/>
        <v>1.7343224648239338E-2</v>
      </c>
      <c r="AL1229" s="146">
        <f t="shared" si="197"/>
        <v>4.2885970555787321E-2</v>
      </c>
      <c r="AM1229" s="146" t="str">
        <f t="shared" si="198"/>
        <v/>
      </c>
      <c r="AN1229" s="146" t="str">
        <f t="shared" si="193"/>
        <v/>
      </c>
      <c r="AO1229" s="146">
        <f t="shared" si="194"/>
        <v>0</v>
      </c>
      <c r="AP1229" s="146" t="str">
        <f t="shared" si="195"/>
        <v/>
      </c>
      <c r="AQ1229" s="146" t="str">
        <f t="shared" si="196"/>
        <v/>
      </c>
      <c r="AY1229" s="155"/>
      <c r="AZ1229" s="150"/>
      <c r="BA1229" s="155"/>
      <c r="BB1229" s="162"/>
      <c r="BC1229" s="162"/>
      <c r="BD1229" s="162"/>
      <c r="BE1229" s="162"/>
      <c r="BF1229" s="156"/>
      <c r="BG1229" s="156"/>
      <c r="BH1229" s="156"/>
      <c r="BJ1229" s="146">
        <v>449</v>
      </c>
      <c r="BK1229" s="146">
        <f t="shared" si="186"/>
        <v>2.8672000000000164</v>
      </c>
      <c r="BL1229" s="146">
        <f t="shared" si="187"/>
        <v>0.89700946257914027</v>
      </c>
      <c r="BM1229" s="146">
        <f t="shared" si="188"/>
        <v>5.6565974164013433E-4</v>
      </c>
      <c r="BN1229" s="146" t="str">
        <f t="shared" si="189"/>
        <v/>
      </c>
      <c r="BO1229" s="146" t="str">
        <f t="shared" ref="BO1229:BO1292" si="199">IF($BL1229&lt;(1-$BH$793),$BM1229,"")</f>
        <v/>
      </c>
    </row>
    <row r="1230" spans="3:67" ht="20.100000000000001" customHeight="1" x14ac:dyDescent="0.25">
      <c r="C1230" s="12"/>
      <c r="E1230" s="130"/>
      <c r="F1230" s="130"/>
      <c r="R1230" s="12"/>
      <c r="T1230" s="130"/>
      <c r="U1230" s="130"/>
      <c r="AE1230" s="146">
        <v>473</v>
      </c>
      <c r="AF1230" s="146">
        <f t="shared" si="190"/>
        <v>-2.1079999999999997</v>
      </c>
      <c r="AJ1230" s="146">
        <f t="shared" si="191"/>
        <v>4.3249459914653898E-2</v>
      </c>
      <c r="AK1230" s="146">
        <f t="shared" si="192"/>
        <v>1.7515494716257754E-2</v>
      </c>
      <c r="AL1230" s="146">
        <f t="shared" si="197"/>
        <v>4.3249459914653898E-2</v>
      </c>
      <c r="AM1230" s="146" t="str">
        <f t="shared" si="198"/>
        <v/>
      </c>
      <c r="AN1230" s="146" t="str">
        <f t="shared" si="193"/>
        <v/>
      </c>
      <c r="AO1230" s="146">
        <f t="shared" si="194"/>
        <v>0</v>
      </c>
      <c r="AP1230" s="146" t="str">
        <f t="shared" si="195"/>
        <v/>
      </c>
      <c r="AQ1230" s="146" t="str">
        <f t="shared" si="196"/>
        <v/>
      </c>
      <c r="AY1230" s="155"/>
      <c r="AZ1230" s="150"/>
      <c r="BA1230" s="155"/>
      <c r="BB1230" s="162"/>
      <c r="BC1230" s="162"/>
      <c r="BD1230" s="162"/>
      <c r="BE1230" s="162"/>
      <c r="BF1230" s="156"/>
      <c r="BG1230" s="156"/>
      <c r="BH1230" s="156"/>
      <c r="BJ1230" s="146">
        <v>450</v>
      </c>
      <c r="BK1230" s="146">
        <f t="shared" ref="BK1230:BK1293" si="200">BK1229+$BN$778</f>
        <v>2.8736000000000166</v>
      </c>
      <c r="BL1230" s="146">
        <f t="shared" ref="BL1230:BL1293" si="201">_xlfn.CHISQ.DIST.RT(BK1230,7)</f>
        <v>0.89644380283750014</v>
      </c>
      <c r="BM1230" s="146">
        <f t="shared" ref="BM1230:BM1293" si="202">BL1230-BL1231</f>
        <v>5.6700077192051168E-4</v>
      </c>
      <c r="BN1230" s="146" t="str">
        <f t="shared" ref="BN1230:BN1293" si="203">IF(BL1230&lt;(1-$BH$785),BM1230,"")</f>
        <v/>
      </c>
      <c r="BO1230" s="146" t="str">
        <f t="shared" si="199"/>
        <v/>
      </c>
    </row>
    <row r="1231" spans="3:67" ht="20.100000000000001" customHeight="1" x14ac:dyDescent="0.25">
      <c r="C1231" s="12"/>
      <c r="E1231" s="130"/>
      <c r="F1231" s="130"/>
      <c r="R1231" s="12"/>
      <c r="T1231" s="130"/>
      <c r="U1231" s="130"/>
      <c r="AE1231" s="146">
        <v>474</v>
      </c>
      <c r="AF1231" s="146">
        <f t="shared" si="190"/>
        <v>-2.1040000000000001</v>
      </c>
      <c r="AJ1231" s="146">
        <f t="shared" si="191"/>
        <v>4.3615332255637435E-2</v>
      </c>
      <c r="AK1231" s="146">
        <f t="shared" si="192"/>
        <v>1.7689223504867995E-2</v>
      </c>
      <c r="AL1231" s="146">
        <f t="shared" si="197"/>
        <v>4.3615332255637435E-2</v>
      </c>
      <c r="AM1231" s="146" t="str">
        <f t="shared" si="198"/>
        <v/>
      </c>
      <c r="AN1231" s="146" t="str">
        <f t="shared" si="193"/>
        <v/>
      </c>
      <c r="AO1231" s="146">
        <f t="shared" si="194"/>
        <v>0</v>
      </c>
      <c r="AP1231" s="146" t="str">
        <f t="shared" si="195"/>
        <v/>
      </c>
      <c r="AQ1231" s="146" t="str">
        <f t="shared" si="196"/>
        <v/>
      </c>
      <c r="AY1231" s="155"/>
      <c r="AZ1231" s="150"/>
      <c r="BA1231" s="155"/>
      <c r="BB1231" s="162"/>
      <c r="BC1231" s="162"/>
      <c r="BD1231" s="162"/>
      <c r="BE1231" s="162"/>
      <c r="BF1231" s="156"/>
      <c r="BG1231" s="156"/>
      <c r="BH1231" s="156"/>
      <c r="BJ1231" s="146">
        <v>451</v>
      </c>
      <c r="BK1231" s="146">
        <f t="shared" si="200"/>
        <v>2.8800000000000168</v>
      </c>
      <c r="BL1231" s="146">
        <f t="shared" si="201"/>
        <v>0.89587680206557962</v>
      </c>
      <c r="BM1231" s="146">
        <f t="shared" si="202"/>
        <v>5.6833794923816239E-4</v>
      </c>
      <c r="BN1231" s="146" t="str">
        <f t="shared" si="203"/>
        <v/>
      </c>
      <c r="BO1231" s="146" t="str">
        <f t="shared" si="199"/>
        <v/>
      </c>
    </row>
    <row r="1232" spans="3:67" ht="20.100000000000001" customHeight="1" x14ac:dyDescent="0.25">
      <c r="C1232" s="12"/>
      <c r="E1232" s="130"/>
      <c r="F1232" s="130"/>
      <c r="R1232" s="12"/>
      <c r="T1232" s="130"/>
      <c r="U1232" s="130"/>
      <c r="AE1232" s="146">
        <v>475</v>
      </c>
      <c r="AF1232" s="146">
        <f t="shared" si="190"/>
        <v>-2.0999999999999996</v>
      </c>
      <c r="AJ1232" s="146">
        <f t="shared" si="191"/>
        <v>4.3983595980427233E-2</v>
      </c>
      <c r="AK1232" s="146">
        <f t="shared" si="192"/>
        <v>1.7864420562816553E-2</v>
      </c>
      <c r="AL1232" s="146">
        <f t="shared" si="197"/>
        <v>4.3983595980427233E-2</v>
      </c>
      <c r="AM1232" s="146" t="str">
        <f t="shared" si="198"/>
        <v/>
      </c>
      <c r="AN1232" s="146" t="str">
        <f t="shared" si="193"/>
        <v/>
      </c>
      <c r="AO1232" s="146">
        <f t="shared" si="194"/>
        <v>0</v>
      </c>
      <c r="AP1232" s="146" t="str">
        <f t="shared" si="195"/>
        <v/>
      </c>
      <c r="AQ1232" s="146" t="str">
        <f t="shared" si="196"/>
        <v/>
      </c>
      <c r="AY1232" s="155"/>
      <c r="AZ1232" s="150"/>
      <c r="BA1232" s="155"/>
      <c r="BB1232" s="162"/>
      <c r="BC1232" s="162"/>
      <c r="BD1232" s="162"/>
      <c r="BE1232" s="162"/>
      <c r="BF1232" s="156"/>
      <c r="BG1232" s="156"/>
      <c r="BH1232" s="156"/>
      <c r="BJ1232" s="146">
        <v>452</v>
      </c>
      <c r="BK1232" s="146">
        <f t="shared" si="200"/>
        <v>2.886400000000017</v>
      </c>
      <c r="BL1232" s="146">
        <f t="shared" si="201"/>
        <v>0.89530846411634146</v>
      </c>
      <c r="BM1232" s="146">
        <f t="shared" si="202"/>
        <v>5.6967126263540724E-4</v>
      </c>
      <c r="BN1232" s="146" t="str">
        <f t="shared" si="203"/>
        <v/>
      </c>
      <c r="BO1232" s="146" t="str">
        <f t="shared" si="199"/>
        <v/>
      </c>
    </row>
    <row r="1233" spans="3:67" ht="20.100000000000001" customHeight="1" x14ac:dyDescent="0.25">
      <c r="C1233" s="12"/>
      <c r="E1233" s="130"/>
      <c r="F1233" s="130"/>
      <c r="R1233" s="12"/>
      <c r="T1233" s="130"/>
      <c r="U1233" s="130"/>
      <c r="AE1233" s="146">
        <v>476</v>
      </c>
      <c r="AF1233" s="146">
        <f t="shared" si="190"/>
        <v>-2.0960000000000001</v>
      </c>
      <c r="AJ1233" s="146">
        <f t="shared" si="191"/>
        <v>4.4354259446449183E-2</v>
      </c>
      <c r="AK1233" s="146">
        <f t="shared" si="192"/>
        <v>1.8041095472368394E-2</v>
      </c>
      <c r="AL1233" s="146">
        <f t="shared" si="197"/>
        <v>4.4354259446449183E-2</v>
      </c>
      <c r="AM1233" s="146" t="str">
        <f t="shared" si="198"/>
        <v/>
      </c>
      <c r="AN1233" s="146" t="str">
        <f t="shared" si="193"/>
        <v/>
      </c>
      <c r="AO1233" s="146">
        <f t="shared" si="194"/>
        <v>0</v>
      </c>
      <c r="AP1233" s="146" t="str">
        <f t="shared" si="195"/>
        <v/>
      </c>
      <c r="AQ1233" s="146" t="str">
        <f t="shared" si="196"/>
        <v/>
      </c>
      <c r="AY1233" s="155"/>
      <c r="AZ1233" s="150"/>
      <c r="BA1233" s="155"/>
      <c r="BB1233" s="162"/>
      <c r="BC1233" s="162"/>
      <c r="BD1233" s="162"/>
      <c r="BE1233" s="162"/>
      <c r="BF1233" s="156"/>
      <c r="BG1233" s="156"/>
      <c r="BH1233" s="156"/>
      <c r="BJ1233" s="146">
        <v>453</v>
      </c>
      <c r="BK1233" s="146">
        <f t="shared" si="200"/>
        <v>2.8928000000000171</v>
      </c>
      <c r="BL1233" s="146">
        <f t="shared" si="201"/>
        <v>0.89473879285370606</v>
      </c>
      <c r="BM1233" s="146">
        <f t="shared" si="202"/>
        <v>5.710007012833529E-4</v>
      </c>
      <c r="BN1233" s="146" t="str">
        <f t="shared" si="203"/>
        <v/>
      </c>
      <c r="BO1233" s="146" t="str">
        <f t="shared" si="199"/>
        <v/>
      </c>
    </row>
    <row r="1234" spans="3:67" ht="20.100000000000001" customHeight="1" x14ac:dyDescent="0.25">
      <c r="C1234" s="12"/>
      <c r="E1234" s="130"/>
      <c r="F1234" s="130"/>
      <c r="R1234" s="12"/>
      <c r="T1234" s="130"/>
      <c r="U1234" s="130"/>
      <c r="AE1234" s="146">
        <v>477</v>
      </c>
      <c r="AF1234" s="146">
        <f t="shared" si="190"/>
        <v>-2.0919999999999996</v>
      </c>
      <c r="AJ1234" s="146">
        <f t="shared" si="191"/>
        <v>4.4727330965955693E-2</v>
      </c>
      <c r="AK1234" s="146">
        <f t="shared" si="192"/>
        <v>1.8219257849128194E-2</v>
      </c>
      <c r="AL1234" s="146">
        <f t="shared" si="197"/>
        <v>4.4727330965955693E-2</v>
      </c>
      <c r="AM1234" s="146" t="str">
        <f t="shared" si="198"/>
        <v/>
      </c>
      <c r="AN1234" s="146" t="str">
        <f t="shared" si="193"/>
        <v/>
      </c>
      <c r="AO1234" s="146">
        <f t="shared" si="194"/>
        <v>0</v>
      </c>
      <c r="AP1234" s="146" t="str">
        <f t="shared" si="195"/>
        <v/>
      </c>
      <c r="AQ1234" s="146" t="str">
        <f t="shared" si="196"/>
        <v/>
      </c>
      <c r="AY1234" s="155"/>
      <c r="AZ1234" s="150"/>
      <c r="BA1234" s="155"/>
      <c r="BB1234" s="162"/>
      <c r="BC1234" s="162"/>
      <c r="BD1234" s="162"/>
      <c r="BE1234" s="162"/>
      <c r="BF1234" s="156"/>
      <c r="BG1234" s="156"/>
      <c r="BH1234" s="156"/>
      <c r="BJ1234" s="146">
        <v>454</v>
      </c>
      <c r="BK1234" s="146">
        <f t="shared" si="200"/>
        <v>2.8992000000000173</v>
      </c>
      <c r="BL1234" s="146">
        <f t="shared" si="201"/>
        <v>0.8941677921524227</v>
      </c>
      <c r="BM1234" s="146">
        <f t="shared" si="202"/>
        <v>5.7232625448255803E-4</v>
      </c>
      <c r="BN1234" s="146" t="str">
        <f t="shared" si="203"/>
        <v/>
      </c>
      <c r="BO1234" s="146" t="str">
        <f t="shared" si="199"/>
        <v/>
      </c>
    </row>
    <row r="1235" spans="3:67" ht="20.100000000000001" customHeight="1" x14ac:dyDescent="0.25">
      <c r="C1235" s="12"/>
      <c r="E1235" s="130"/>
      <c r="F1235" s="130"/>
      <c r="R1235" s="12"/>
      <c r="T1235" s="130"/>
      <c r="U1235" s="130"/>
      <c r="AE1235" s="146">
        <v>478</v>
      </c>
      <c r="AF1235" s="146">
        <f t="shared" si="190"/>
        <v>-2.0880000000000001</v>
      </c>
      <c r="AJ1235" s="146">
        <f t="shared" si="191"/>
        <v>4.5102818805110016E-2</v>
      </c>
      <c r="AK1235" s="146">
        <f t="shared" si="192"/>
        <v>1.8398917341857654E-2</v>
      </c>
      <c r="AL1235" s="146">
        <f t="shared" si="197"/>
        <v>4.5102818805110016E-2</v>
      </c>
      <c r="AM1235" s="146" t="str">
        <f t="shared" si="198"/>
        <v/>
      </c>
      <c r="AN1235" s="146" t="str">
        <f t="shared" si="193"/>
        <v/>
      </c>
      <c r="AO1235" s="146">
        <f t="shared" si="194"/>
        <v>0</v>
      </c>
      <c r="AP1235" s="146" t="str">
        <f t="shared" si="195"/>
        <v/>
      </c>
      <c r="AQ1235" s="146" t="str">
        <f t="shared" si="196"/>
        <v/>
      </c>
      <c r="AY1235" s="155"/>
      <c r="AZ1235" s="150"/>
      <c r="BA1235" s="155"/>
      <c r="BB1235" s="162"/>
      <c r="BC1235" s="162"/>
      <c r="BD1235" s="162"/>
      <c r="BE1235" s="162"/>
      <c r="BF1235" s="156"/>
      <c r="BG1235" s="156"/>
      <c r="BH1235" s="156"/>
      <c r="BJ1235" s="146">
        <v>455</v>
      </c>
      <c r="BK1235" s="146">
        <f t="shared" si="200"/>
        <v>2.9056000000000175</v>
      </c>
      <c r="BL1235" s="146">
        <f t="shared" si="201"/>
        <v>0.89359546589794014</v>
      </c>
      <c r="BM1235" s="146">
        <f t="shared" si="202"/>
        <v>5.7364791166136797E-4</v>
      </c>
      <c r="BN1235" s="146" t="str">
        <f t="shared" si="203"/>
        <v/>
      </c>
      <c r="BO1235" s="146" t="str">
        <f t="shared" si="199"/>
        <v/>
      </c>
    </row>
    <row r="1236" spans="3:67" ht="20.100000000000001" customHeight="1" x14ac:dyDescent="0.25">
      <c r="C1236" s="12"/>
      <c r="E1236" s="130"/>
      <c r="F1236" s="130"/>
      <c r="R1236" s="12"/>
      <c r="T1236" s="130"/>
      <c r="U1236" s="130"/>
      <c r="AE1236" s="146">
        <v>479</v>
      </c>
      <c r="AF1236" s="146">
        <f t="shared" si="190"/>
        <v>-2.0839999999999996</v>
      </c>
      <c r="AJ1236" s="146">
        <f t="shared" si="191"/>
        <v>4.5480731183068078E-2</v>
      </c>
      <c r="AK1236" s="146">
        <f t="shared" si="192"/>
        <v>1.858008363228961E-2</v>
      </c>
      <c r="AL1236" s="146">
        <f t="shared" si="197"/>
        <v>4.5480731183068078E-2</v>
      </c>
      <c r="AM1236" s="146" t="str">
        <f t="shared" si="198"/>
        <v/>
      </c>
      <c r="AN1236" s="146" t="str">
        <f t="shared" si="193"/>
        <v/>
      </c>
      <c r="AO1236" s="146">
        <f t="shared" si="194"/>
        <v>0</v>
      </c>
      <c r="AP1236" s="146" t="str">
        <f t="shared" si="195"/>
        <v/>
      </c>
      <c r="AQ1236" s="146" t="str">
        <f t="shared" si="196"/>
        <v/>
      </c>
      <c r="AY1236" s="155"/>
      <c r="AZ1236" s="150"/>
      <c r="BA1236" s="155"/>
      <c r="BB1236" s="162"/>
      <c r="BC1236" s="162"/>
      <c r="BD1236" s="162"/>
      <c r="BE1236" s="162"/>
      <c r="BF1236" s="156"/>
      <c r="BG1236" s="156"/>
      <c r="BH1236" s="156"/>
      <c r="BJ1236" s="146">
        <v>456</v>
      </c>
      <c r="BK1236" s="146">
        <f t="shared" si="200"/>
        <v>2.9120000000000177</v>
      </c>
      <c r="BL1236" s="146">
        <f t="shared" si="201"/>
        <v>0.89302181798627878</v>
      </c>
      <c r="BM1236" s="146">
        <f t="shared" si="202"/>
        <v>5.7496566237591473E-4</v>
      </c>
      <c r="BN1236" s="146" t="str">
        <f t="shared" si="203"/>
        <v/>
      </c>
      <c r="BO1236" s="146" t="str">
        <f t="shared" si="199"/>
        <v/>
      </c>
    </row>
    <row r="1237" spans="3:67" ht="20.100000000000001" customHeight="1" x14ac:dyDescent="0.25">
      <c r="C1237" s="12"/>
      <c r="E1237" s="130"/>
      <c r="F1237" s="130"/>
      <c r="R1237" s="12"/>
      <c r="T1237" s="130"/>
      <c r="U1237" s="130"/>
      <c r="AE1237" s="146">
        <v>480</v>
      </c>
      <c r="AF1237" s="146">
        <f t="shared" si="190"/>
        <v>-2.08</v>
      </c>
      <c r="AJ1237" s="146">
        <f t="shared" si="191"/>
        <v>4.5861076271054887E-2</v>
      </c>
      <c r="AK1237" s="146">
        <f t="shared" si="192"/>
        <v>1.8762766434937749E-2</v>
      </c>
      <c r="AL1237" s="146">
        <f t="shared" si="197"/>
        <v>4.5861076271054887E-2</v>
      </c>
      <c r="AM1237" s="146" t="str">
        <f t="shared" si="198"/>
        <v/>
      </c>
      <c r="AN1237" s="146" t="str">
        <f t="shared" si="193"/>
        <v/>
      </c>
      <c r="AO1237" s="146">
        <f t="shared" si="194"/>
        <v>0</v>
      </c>
      <c r="AP1237" s="146" t="str">
        <f t="shared" si="195"/>
        <v/>
      </c>
      <c r="AQ1237" s="146" t="str">
        <f t="shared" si="196"/>
        <v/>
      </c>
      <c r="AY1237" s="155"/>
      <c r="AZ1237" s="150"/>
      <c r="BA1237" s="155"/>
      <c r="BB1237" s="162"/>
      <c r="BC1237" s="162"/>
      <c r="BD1237" s="162"/>
      <c r="BE1237" s="162"/>
      <c r="BF1237" s="156"/>
      <c r="BG1237" s="156"/>
      <c r="BH1237" s="156"/>
      <c r="BJ1237" s="146">
        <v>457</v>
      </c>
      <c r="BK1237" s="146">
        <f t="shared" si="200"/>
        <v>2.9184000000000179</v>
      </c>
      <c r="BL1237" s="146">
        <f t="shared" si="201"/>
        <v>0.89244685232390286</v>
      </c>
      <c r="BM1237" s="146">
        <f t="shared" si="202"/>
        <v>5.7627949630933983E-4</v>
      </c>
      <c r="BN1237" s="146" t="str">
        <f t="shared" si="203"/>
        <v/>
      </c>
      <c r="BO1237" s="146" t="str">
        <f t="shared" si="199"/>
        <v/>
      </c>
    </row>
    <row r="1238" spans="3:67" ht="20.100000000000001" customHeight="1" x14ac:dyDescent="0.25">
      <c r="C1238" s="12"/>
      <c r="E1238" s="130"/>
      <c r="F1238" s="130"/>
      <c r="R1238" s="12"/>
      <c r="T1238" s="130"/>
      <c r="U1238" s="130"/>
      <c r="AE1238" s="146">
        <v>481</v>
      </c>
      <c r="AF1238" s="146">
        <f t="shared" si="190"/>
        <v>-2.0760000000000001</v>
      </c>
      <c r="AJ1238" s="146">
        <f t="shared" si="191"/>
        <v>4.6243862191438542E-2</v>
      </c>
      <c r="AK1238" s="146">
        <f t="shared" si="192"/>
        <v>1.8946975496903426E-2</v>
      </c>
      <c r="AL1238" s="146">
        <f t="shared" si="197"/>
        <v>4.6243862191438542E-2</v>
      </c>
      <c r="AM1238" s="146" t="str">
        <f t="shared" si="198"/>
        <v/>
      </c>
      <c r="AN1238" s="146" t="str">
        <f t="shared" si="193"/>
        <v/>
      </c>
      <c r="AO1238" s="146">
        <f t="shared" si="194"/>
        <v>0</v>
      </c>
      <c r="AP1238" s="146" t="str">
        <f t="shared" si="195"/>
        <v/>
      </c>
      <c r="AQ1238" s="146" t="str">
        <f t="shared" si="196"/>
        <v/>
      </c>
      <c r="AY1238" s="155"/>
      <c r="AZ1238" s="150"/>
      <c r="BA1238" s="155"/>
      <c r="BB1238" s="162"/>
      <c r="BC1238" s="162"/>
      <c r="BD1238" s="162"/>
      <c r="BE1238" s="162"/>
      <c r="BF1238" s="156"/>
      <c r="BG1238" s="156"/>
      <c r="BH1238" s="156"/>
      <c r="BJ1238" s="146">
        <v>458</v>
      </c>
      <c r="BK1238" s="146">
        <f t="shared" si="200"/>
        <v>2.9248000000000181</v>
      </c>
      <c r="BL1238" s="146">
        <f t="shared" si="201"/>
        <v>0.89187057282759352</v>
      </c>
      <c r="BM1238" s="146">
        <f t="shared" si="202"/>
        <v>5.7758940327179431E-4</v>
      </c>
      <c r="BN1238" s="146" t="str">
        <f t="shared" si="203"/>
        <v/>
      </c>
      <c r="BO1238" s="146" t="str">
        <f t="shared" si="199"/>
        <v/>
      </c>
    </row>
    <row r="1239" spans="3:67" ht="20.100000000000001" customHeight="1" x14ac:dyDescent="0.25">
      <c r="C1239" s="12"/>
      <c r="E1239" s="130"/>
      <c r="F1239" s="130"/>
      <c r="R1239" s="12"/>
      <c r="T1239" s="130"/>
      <c r="U1239" s="130"/>
      <c r="AE1239" s="146">
        <v>482</v>
      </c>
      <c r="AF1239" s="146">
        <f t="shared" si="190"/>
        <v>-2.0720000000000001</v>
      </c>
      <c r="AJ1239" s="146">
        <f t="shared" si="191"/>
        <v>4.6629097016799043E-2</v>
      </c>
      <c r="AK1239" s="146">
        <f t="shared" si="192"/>
        <v>1.9132720597678145E-2</v>
      </c>
      <c r="AL1239" s="146">
        <f t="shared" si="197"/>
        <v>4.6629097016799043E-2</v>
      </c>
      <c r="AM1239" s="146" t="str">
        <f t="shared" si="198"/>
        <v/>
      </c>
      <c r="AN1239" s="146" t="str">
        <f t="shared" si="193"/>
        <v/>
      </c>
      <c r="AO1239" s="146">
        <f t="shared" si="194"/>
        <v>0</v>
      </c>
      <c r="AP1239" s="146" t="str">
        <f t="shared" si="195"/>
        <v/>
      </c>
      <c r="AQ1239" s="146" t="str">
        <f t="shared" si="196"/>
        <v/>
      </c>
      <c r="AY1239" s="155"/>
      <c r="AZ1239" s="150"/>
      <c r="BA1239" s="155"/>
      <c r="BB1239" s="162"/>
      <c r="BC1239" s="162"/>
      <c r="BD1239" s="162"/>
      <c r="BE1239" s="162"/>
      <c r="BF1239" s="156"/>
      <c r="BG1239" s="156"/>
      <c r="BH1239" s="156"/>
      <c r="BJ1239" s="146">
        <v>459</v>
      </c>
      <c r="BK1239" s="146">
        <f t="shared" si="200"/>
        <v>2.9312000000000182</v>
      </c>
      <c r="BL1239" s="146">
        <f t="shared" si="201"/>
        <v>0.89129298342432173</v>
      </c>
      <c r="BM1239" s="146">
        <f t="shared" si="202"/>
        <v>5.7889537319910644E-4</v>
      </c>
      <c r="BN1239" s="146" t="str">
        <f t="shared" si="203"/>
        <v/>
      </c>
      <c r="BO1239" s="146" t="str">
        <f t="shared" si="199"/>
        <v/>
      </c>
    </row>
    <row r="1240" spans="3:67" ht="20.100000000000001" customHeight="1" x14ac:dyDescent="0.25">
      <c r="C1240" s="12"/>
      <c r="E1240" s="130"/>
      <c r="F1240" s="130"/>
      <c r="R1240" s="12"/>
      <c r="T1240" s="130"/>
      <c r="U1240" s="130"/>
      <c r="AE1240" s="146">
        <v>483</v>
      </c>
      <c r="AF1240" s="146">
        <f t="shared" si="190"/>
        <v>-2.0680000000000001</v>
      </c>
      <c r="AJ1240" s="146">
        <f t="shared" si="191"/>
        <v>4.701678876899424E-2</v>
      </c>
      <c r="AK1240" s="146">
        <f t="shared" si="192"/>
        <v>1.9320011548942573E-2</v>
      </c>
      <c r="AL1240" s="146">
        <f t="shared" si="197"/>
        <v>4.701678876899424E-2</v>
      </c>
      <c r="AM1240" s="146" t="str">
        <f t="shared" si="198"/>
        <v/>
      </c>
      <c r="AN1240" s="146" t="str">
        <f t="shared" si="193"/>
        <v/>
      </c>
      <c r="AO1240" s="146">
        <f t="shared" si="194"/>
        <v>0</v>
      </c>
      <c r="AP1240" s="146" t="str">
        <f t="shared" si="195"/>
        <v/>
      </c>
      <c r="AQ1240" s="146" t="str">
        <f t="shared" si="196"/>
        <v/>
      </c>
      <c r="AY1240" s="155"/>
      <c r="AZ1240" s="150"/>
      <c r="BA1240" s="155"/>
      <c r="BB1240" s="162"/>
      <c r="BC1240" s="162"/>
      <c r="BD1240" s="162"/>
      <c r="BE1240" s="162"/>
      <c r="BF1240" s="156"/>
      <c r="BG1240" s="156"/>
      <c r="BH1240" s="156"/>
      <c r="BJ1240" s="146">
        <v>460</v>
      </c>
      <c r="BK1240" s="146">
        <f t="shared" si="200"/>
        <v>2.9376000000000184</v>
      </c>
      <c r="BL1240" s="146">
        <f t="shared" si="201"/>
        <v>0.89071408805112262</v>
      </c>
      <c r="BM1240" s="146">
        <f t="shared" si="202"/>
        <v>5.8019739615255972E-4</v>
      </c>
      <c r="BN1240" s="146" t="str">
        <f t="shared" si="203"/>
        <v/>
      </c>
      <c r="BO1240" s="146" t="str">
        <f t="shared" si="199"/>
        <v/>
      </c>
    </row>
    <row r="1241" spans="3:67" ht="20.100000000000001" customHeight="1" x14ac:dyDescent="0.25">
      <c r="C1241" s="12"/>
      <c r="E1241" s="130"/>
      <c r="F1241" s="130"/>
      <c r="R1241" s="12"/>
      <c r="T1241" s="130"/>
      <c r="U1241" s="130"/>
      <c r="AE1241" s="146">
        <v>484</v>
      </c>
      <c r="AF1241" s="146">
        <f t="shared" si="190"/>
        <v>-2.0640000000000001</v>
      </c>
      <c r="AJ1241" s="146">
        <f t="shared" si="191"/>
        <v>4.7406945418221713E-2</v>
      </c>
      <c r="AK1241" s="146">
        <f t="shared" si="192"/>
        <v>1.9508858194361812E-2</v>
      </c>
      <c r="AL1241" s="146">
        <f t="shared" si="197"/>
        <v>4.7406945418221713E-2</v>
      </c>
      <c r="AM1241" s="146" t="str">
        <f t="shared" si="198"/>
        <v/>
      </c>
      <c r="AN1241" s="146" t="str">
        <f t="shared" si="193"/>
        <v/>
      </c>
      <c r="AO1241" s="146">
        <f t="shared" si="194"/>
        <v>0</v>
      </c>
      <c r="AP1241" s="146" t="str">
        <f t="shared" si="195"/>
        <v/>
      </c>
      <c r="AQ1241" s="146" t="str">
        <f t="shared" si="196"/>
        <v/>
      </c>
      <c r="AY1241" s="155"/>
      <c r="AZ1241" s="150"/>
      <c r="BA1241" s="155"/>
      <c r="BB1241" s="162"/>
      <c r="BC1241" s="162"/>
      <c r="BD1241" s="162"/>
      <c r="BE1241" s="162"/>
      <c r="BF1241" s="156"/>
      <c r="BG1241" s="156"/>
      <c r="BH1241" s="156"/>
      <c r="BJ1241" s="146">
        <v>461</v>
      </c>
      <c r="BK1241" s="146">
        <f t="shared" si="200"/>
        <v>2.9440000000000186</v>
      </c>
      <c r="BL1241" s="146">
        <f t="shared" si="201"/>
        <v>0.89013389065497006</v>
      </c>
      <c r="BM1241" s="146">
        <f t="shared" si="202"/>
        <v>5.8149546231922589E-4</v>
      </c>
      <c r="BN1241" s="146" t="str">
        <f t="shared" si="203"/>
        <v/>
      </c>
      <c r="BO1241" s="146" t="str">
        <f t="shared" si="199"/>
        <v/>
      </c>
    </row>
    <row r="1242" spans="3:67" ht="20.100000000000001" customHeight="1" x14ac:dyDescent="0.25">
      <c r="C1242" s="12"/>
      <c r="E1242" s="130"/>
      <c r="F1242" s="130"/>
      <c r="R1242" s="12"/>
      <c r="T1242" s="130"/>
      <c r="U1242" s="130"/>
      <c r="AE1242" s="146">
        <v>485</v>
      </c>
      <c r="AF1242" s="146">
        <f t="shared" si="190"/>
        <v>-2.06</v>
      </c>
      <c r="AJ1242" s="146">
        <f t="shared" si="191"/>
        <v>4.7799574882077034E-2</v>
      </c>
      <c r="AK1242" s="146">
        <f t="shared" si="192"/>
        <v>1.9699270409376895E-2</v>
      </c>
      <c r="AL1242" s="146">
        <f t="shared" si="197"/>
        <v>4.7799574882077034E-2</v>
      </c>
      <c r="AM1242" s="146" t="str">
        <f t="shared" si="198"/>
        <v/>
      </c>
      <c r="AN1242" s="146" t="str">
        <f t="shared" si="193"/>
        <v/>
      </c>
      <c r="AO1242" s="146">
        <f t="shared" si="194"/>
        <v>0</v>
      </c>
      <c r="AP1242" s="146" t="str">
        <f t="shared" si="195"/>
        <v/>
      </c>
      <c r="AQ1242" s="146" t="str">
        <f t="shared" si="196"/>
        <v/>
      </c>
      <c r="AY1242" s="155"/>
      <c r="AZ1242" s="150"/>
      <c r="BA1242" s="155"/>
      <c r="BB1242" s="162"/>
      <c r="BC1242" s="162"/>
      <c r="BD1242" s="162"/>
      <c r="BE1242" s="162"/>
      <c r="BF1242" s="156"/>
      <c r="BG1242" s="156"/>
      <c r="BH1242" s="156"/>
      <c r="BJ1242" s="146">
        <v>462</v>
      </c>
      <c r="BK1242" s="146">
        <f t="shared" si="200"/>
        <v>2.9504000000000188</v>
      </c>
      <c r="BL1242" s="146">
        <f t="shared" si="201"/>
        <v>0.88955239519265084</v>
      </c>
      <c r="BM1242" s="146">
        <f t="shared" si="202"/>
        <v>5.8278956200974452E-4</v>
      </c>
      <c r="BN1242" s="146" t="str">
        <f t="shared" si="203"/>
        <v/>
      </c>
      <c r="BO1242" s="146" t="str">
        <f t="shared" si="199"/>
        <v/>
      </c>
    </row>
    <row r="1243" spans="3:67" ht="20.100000000000001" customHeight="1" x14ac:dyDescent="0.25">
      <c r="C1243" s="12"/>
      <c r="E1243" s="130"/>
      <c r="F1243" s="130"/>
      <c r="R1243" s="12"/>
      <c r="T1243" s="130"/>
      <c r="U1243" s="130"/>
      <c r="AE1243" s="146">
        <v>486</v>
      </c>
      <c r="AF1243" s="146">
        <f t="shared" si="190"/>
        <v>-2.056</v>
      </c>
      <c r="AJ1243" s="146">
        <f t="shared" si="191"/>
        <v>4.8194685024608441E-2</v>
      </c>
      <c r="AK1243" s="146">
        <f t="shared" si="192"/>
        <v>1.9891258100992418E-2</v>
      </c>
      <c r="AL1243" s="146">
        <f t="shared" si="197"/>
        <v>4.8194685024608441E-2</v>
      </c>
      <c r="AM1243" s="146" t="str">
        <f t="shared" si="198"/>
        <v/>
      </c>
      <c r="AN1243" s="146" t="str">
        <f t="shared" si="193"/>
        <v/>
      </c>
      <c r="AO1243" s="146">
        <f t="shared" si="194"/>
        <v>0</v>
      </c>
      <c r="AP1243" s="146" t="str">
        <f t="shared" si="195"/>
        <v/>
      </c>
      <c r="AQ1243" s="146" t="str">
        <f t="shared" si="196"/>
        <v/>
      </c>
      <c r="AY1243" s="155"/>
      <c r="AZ1243" s="150"/>
      <c r="BA1243" s="155"/>
      <c r="BB1243" s="162"/>
      <c r="BC1243" s="162"/>
      <c r="BD1243" s="162"/>
      <c r="BE1243" s="162"/>
      <c r="BF1243" s="156"/>
      <c r="BG1243" s="156"/>
      <c r="BH1243" s="156"/>
      <c r="BJ1243" s="146">
        <v>463</v>
      </c>
      <c r="BK1243" s="146">
        <f t="shared" si="200"/>
        <v>2.956800000000019</v>
      </c>
      <c r="BL1243" s="146">
        <f t="shared" si="201"/>
        <v>0.88896960563064109</v>
      </c>
      <c r="BM1243" s="146">
        <f t="shared" si="202"/>
        <v>5.8407968565910018E-4</v>
      </c>
      <c r="BN1243" s="146" t="str">
        <f t="shared" si="203"/>
        <v/>
      </c>
      <c r="BO1243" s="146" t="str">
        <f t="shared" si="199"/>
        <v/>
      </c>
    </row>
    <row r="1244" spans="3:67" ht="20.100000000000001" customHeight="1" x14ac:dyDescent="0.25">
      <c r="C1244" s="12"/>
      <c r="E1244" s="130"/>
      <c r="F1244" s="130"/>
      <c r="R1244" s="12"/>
      <c r="T1244" s="130"/>
      <c r="U1244" s="130"/>
      <c r="AE1244" s="146">
        <v>487</v>
      </c>
      <c r="AF1244" s="146">
        <f t="shared" si="190"/>
        <v>-2.052</v>
      </c>
      <c r="AJ1244" s="146">
        <f t="shared" si="191"/>
        <v>4.8592283655368003E-2</v>
      </c>
      <c r="AK1244" s="146">
        <f t="shared" si="192"/>
        <v>2.0084831207560522E-2</v>
      </c>
      <c r="AL1244" s="146">
        <f t="shared" si="197"/>
        <v>4.8592283655368003E-2</v>
      </c>
      <c r="AM1244" s="146" t="str">
        <f t="shared" si="198"/>
        <v/>
      </c>
      <c r="AN1244" s="146" t="str">
        <f t="shared" si="193"/>
        <v/>
      </c>
      <c r="AO1244" s="146">
        <f t="shared" si="194"/>
        <v>0</v>
      </c>
      <c r="AP1244" s="146" t="str">
        <f t="shared" si="195"/>
        <v/>
      </c>
      <c r="AQ1244" s="146" t="str">
        <f t="shared" si="196"/>
        <v/>
      </c>
      <c r="AY1244" s="155"/>
      <c r="AZ1244" s="150"/>
      <c r="BA1244" s="155"/>
      <c r="BB1244" s="162"/>
      <c r="BC1244" s="162"/>
      <c r="BD1244" s="162"/>
      <c r="BE1244" s="162"/>
      <c r="BF1244" s="156"/>
      <c r="BG1244" s="156"/>
      <c r="BH1244" s="156"/>
      <c r="BJ1244" s="146">
        <v>464</v>
      </c>
      <c r="BK1244" s="146">
        <f t="shared" si="200"/>
        <v>2.9632000000000192</v>
      </c>
      <c r="BL1244" s="146">
        <f t="shared" si="201"/>
        <v>0.88838552594498199</v>
      </c>
      <c r="BM1244" s="146">
        <f t="shared" si="202"/>
        <v>5.8536582382540114E-4</v>
      </c>
      <c r="BN1244" s="146" t="str">
        <f t="shared" si="203"/>
        <v/>
      </c>
      <c r="BO1244" s="146" t="str">
        <f t="shared" si="199"/>
        <v/>
      </c>
    </row>
    <row r="1245" spans="3:67" ht="20.100000000000001" customHeight="1" x14ac:dyDescent="0.25">
      <c r="C1245" s="12"/>
      <c r="E1245" s="130"/>
      <c r="F1245" s="130"/>
      <c r="R1245" s="12"/>
      <c r="T1245" s="130"/>
      <c r="U1245" s="130"/>
      <c r="AE1245" s="146">
        <v>488</v>
      </c>
      <c r="AF1245" s="146">
        <f t="shared" si="190"/>
        <v>-2.048</v>
      </c>
      <c r="AJ1245" s="146">
        <f t="shared" si="191"/>
        <v>4.8992378528459266E-2</v>
      </c>
      <c r="AK1245" s="146">
        <f t="shared" si="192"/>
        <v>2.0279999698560966E-2</v>
      </c>
      <c r="AL1245" s="146">
        <f t="shared" si="197"/>
        <v>4.8992378528459266E-2</v>
      </c>
      <c r="AM1245" s="146" t="str">
        <f t="shared" si="198"/>
        <v/>
      </c>
      <c r="AN1245" s="146" t="str">
        <f t="shared" si="193"/>
        <v/>
      </c>
      <c r="AO1245" s="146">
        <f t="shared" si="194"/>
        <v>0</v>
      </c>
      <c r="AP1245" s="146" t="str">
        <f t="shared" si="195"/>
        <v/>
      </c>
      <c r="AQ1245" s="146" t="str">
        <f t="shared" si="196"/>
        <v/>
      </c>
      <c r="AY1245" s="155"/>
      <c r="AZ1245" s="150"/>
      <c r="BA1245" s="155"/>
      <c r="BB1245" s="162"/>
      <c r="BC1245" s="162"/>
      <c r="BD1245" s="162"/>
      <c r="BE1245" s="162"/>
      <c r="BF1245" s="156"/>
      <c r="BG1245" s="156"/>
      <c r="BH1245" s="156"/>
      <c r="BJ1245" s="146">
        <v>465</v>
      </c>
      <c r="BK1245" s="146">
        <f t="shared" si="200"/>
        <v>2.9696000000000193</v>
      </c>
      <c r="BL1245" s="146">
        <f t="shared" si="201"/>
        <v>0.88780016012115659</v>
      </c>
      <c r="BM1245" s="146">
        <f t="shared" si="202"/>
        <v>5.8664796719098966E-4</v>
      </c>
      <c r="BN1245" s="146" t="str">
        <f t="shared" si="203"/>
        <v/>
      </c>
      <c r="BO1245" s="146" t="str">
        <f t="shared" si="199"/>
        <v/>
      </c>
    </row>
    <row r="1246" spans="3:67" ht="20.100000000000001" customHeight="1" x14ac:dyDescent="0.25">
      <c r="C1246" s="12"/>
      <c r="E1246" s="130"/>
      <c r="F1246" s="130"/>
      <c r="R1246" s="12"/>
      <c r="T1246" s="130"/>
      <c r="U1246" s="130"/>
      <c r="AE1246" s="146">
        <v>489</v>
      </c>
      <c r="AF1246" s="146">
        <f t="shared" si="190"/>
        <v>-2.044</v>
      </c>
      <c r="AJ1246" s="146">
        <f t="shared" si="191"/>
        <v>4.9394977341581534E-2</v>
      </c>
      <c r="AK1246" s="146">
        <f t="shared" si="192"/>
        <v>2.0476773574377456E-2</v>
      </c>
      <c r="AL1246" s="146">
        <f t="shared" si="197"/>
        <v>4.9394977341581534E-2</v>
      </c>
      <c r="AM1246" s="146" t="str">
        <f t="shared" si="198"/>
        <v/>
      </c>
      <c r="AN1246" s="146" t="str">
        <f t="shared" si="193"/>
        <v/>
      </c>
      <c r="AO1246" s="146">
        <f t="shared" si="194"/>
        <v>0</v>
      </c>
      <c r="AP1246" s="146" t="str">
        <f t="shared" si="195"/>
        <v/>
      </c>
      <c r="AQ1246" s="146" t="str">
        <f t="shared" si="196"/>
        <v/>
      </c>
      <c r="AY1246" s="155"/>
      <c r="AZ1246" s="150"/>
      <c r="BA1246" s="155"/>
      <c r="BB1246" s="162"/>
      <c r="BC1246" s="162"/>
      <c r="BD1246" s="162"/>
      <c r="BE1246" s="162"/>
      <c r="BF1246" s="156"/>
      <c r="BG1246" s="156"/>
      <c r="BH1246" s="156"/>
      <c r="BJ1246" s="146">
        <v>466</v>
      </c>
      <c r="BK1246" s="146">
        <f t="shared" si="200"/>
        <v>2.9760000000000195</v>
      </c>
      <c r="BL1246" s="146">
        <f t="shared" si="201"/>
        <v>0.8872135121539656</v>
      </c>
      <c r="BM1246" s="146">
        <f t="shared" si="202"/>
        <v>5.8792610655800104E-4</v>
      </c>
      <c r="BN1246" s="146" t="str">
        <f t="shared" si="203"/>
        <v/>
      </c>
      <c r="BO1246" s="146" t="str">
        <f t="shared" si="199"/>
        <v/>
      </c>
    </row>
    <row r="1247" spans="3:67" ht="20.100000000000001" customHeight="1" x14ac:dyDescent="0.25">
      <c r="C1247" s="12"/>
      <c r="E1247" s="130"/>
      <c r="F1247" s="130"/>
      <c r="R1247" s="12"/>
      <c r="T1247" s="130"/>
      <c r="U1247" s="130"/>
      <c r="AE1247" s="146">
        <v>490</v>
      </c>
      <c r="AF1247" s="146">
        <f t="shared" si="190"/>
        <v>-2.04</v>
      </c>
      <c r="AJ1247" s="146">
        <f t="shared" si="191"/>
        <v>4.9800087735070775E-2</v>
      </c>
      <c r="AK1247" s="146">
        <f t="shared" si="192"/>
        <v>2.0675162866070039E-2</v>
      </c>
      <c r="AL1247" s="146">
        <f t="shared" si="197"/>
        <v>4.9800087735070775E-2</v>
      </c>
      <c r="AM1247" s="146" t="str">
        <f t="shared" si="198"/>
        <v/>
      </c>
      <c r="AN1247" s="146" t="str">
        <f t="shared" si="193"/>
        <v/>
      </c>
      <c r="AO1247" s="146">
        <f t="shared" si="194"/>
        <v>0</v>
      </c>
      <c r="AP1247" s="146" t="str">
        <f t="shared" si="195"/>
        <v/>
      </c>
      <c r="AQ1247" s="146" t="str">
        <f t="shared" si="196"/>
        <v/>
      </c>
      <c r="AY1247" s="155"/>
      <c r="AZ1247" s="150"/>
      <c r="BA1247" s="155"/>
      <c r="BB1247" s="162"/>
      <c r="BC1247" s="162"/>
      <c r="BD1247" s="162"/>
      <c r="BE1247" s="162"/>
      <c r="BF1247" s="156"/>
      <c r="BG1247" s="156"/>
      <c r="BH1247" s="156"/>
      <c r="BJ1247" s="146">
        <v>467</v>
      </c>
      <c r="BK1247" s="146">
        <f t="shared" si="200"/>
        <v>2.9824000000000197</v>
      </c>
      <c r="BL1247" s="146">
        <f t="shared" si="201"/>
        <v>0.8866255860474076</v>
      </c>
      <c r="BM1247" s="146">
        <f t="shared" si="202"/>
        <v>5.8920023285302658E-4</v>
      </c>
      <c r="BN1247" s="146" t="str">
        <f t="shared" si="203"/>
        <v/>
      </c>
      <c r="BO1247" s="146" t="str">
        <f t="shared" si="199"/>
        <v/>
      </c>
    </row>
    <row r="1248" spans="3:67" ht="20.100000000000001" customHeight="1" x14ac:dyDescent="0.25">
      <c r="C1248" s="12"/>
      <c r="E1248" s="130"/>
      <c r="F1248" s="130"/>
      <c r="R1248" s="12"/>
      <c r="T1248" s="130"/>
      <c r="U1248" s="130"/>
      <c r="AE1248" s="146">
        <v>491</v>
      </c>
      <c r="AF1248" s="146">
        <f t="shared" si="190"/>
        <v>-2.036</v>
      </c>
      <c r="AJ1248" s="146">
        <f t="shared" si="191"/>
        <v>5.0207717290937232E-2</v>
      </c>
      <c r="AK1248" s="146">
        <f t="shared" si="192"/>
        <v>2.0875177635143825E-2</v>
      </c>
      <c r="AL1248" s="146">
        <f t="shared" si="197"/>
        <v>5.0207717290937232E-2</v>
      </c>
      <c r="AM1248" s="146" t="str">
        <f t="shared" si="198"/>
        <v/>
      </c>
      <c r="AN1248" s="146" t="str">
        <f t="shared" si="193"/>
        <v/>
      </c>
      <c r="AO1248" s="146">
        <f t="shared" si="194"/>
        <v>0</v>
      </c>
      <c r="AP1248" s="146" t="str">
        <f t="shared" si="195"/>
        <v/>
      </c>
      <c r="AQ1248" s="146" t="str">
        <f t="shared" si="196"/>
        <v/>
      </c>
      <c r="AY1248" s="155"/>
      <c r="AZ1248" s="150"/>
      <c r="BA1248" s="155"/>
      <c r="BB1248" s="162"/>
      <c r="BC1248" s="162"/>
      <c r="BD1248" s="162"/>
      <c r="BE1248" s="162"/>
      <c r="BF1248" s="156"/>
      <c r="BG1248" s="156"/>
      <c r="BH1248" s="156"/>
      <c r="BJ1248" s="146">
        <v>468</v>
      </c>
      <c r="BK1248" s="146">
        <f t="shared" si="200"/>
        <v>2.9888000000000199</v>
      </c>
      <c r="BL1248" s="146">
        <f t="shared" si="201"/>
        <v>0.88603638581455457</v>
      </c>
      <c r="BM1248" s="146">
        <f t="shared" si="202"/>
        <v>5.9047033712200658E-4</v>
      </c>
      <c r="BN1248" s="146" t="str">
        <f t="shared" si="203"/>
        <v/>
      </c>
      <c r="BO1248" s="146" t="str">
        <f t="shared" si="199"/>
        <v/>
      </c>
    </row>
    <row r="1249" spans="3:67" ht="20.100000000000001" customHeight="1" x14ac:dyDescent="0.25">
      <c r="C1249" s="12"/>
      <c r="E1249" s="130"/>
      <c r="F1249" s="130"/>
      <c r="R1249" s="12"/>
      <c r="T1249" s="130"/>
      <c r="U1249" s="130"/>
      <c r="AE1249" s="146">
        <v>492</v>
      </c>
      <c r="AF1249" s="146">
        <f t="shared" si="190"/>
        <v>-2.032</v>
      </c>
      <c r="AJ1249" s="146">
        <f t="shared" si="191"/>
        <v>5.0617873531899893E-2</v>
      </c>
      <c r="AK1249" s="146">
        <f t="shared" si="192"/>
        <v>2.1076827973313689E-2</v>
      </c>
      <c r="AL1249" s="146">
        <f t="shared" si="197"/>
        <v>5.0617873531899893E-2</v>
      </c>
      <c r="AM1249" s="146" t="str">
        <f t="shared" si="198"/>
        <v/>
      </c>
      <c r="AN1249" s="146" t="str">
        <f t="shared" si="193"/>
        <v/>
      </c>
      <c r="AO1249" s="146">
        <f t="shared" si="194"/>
        <v>0</v>
      </c>
      <c r="AP1249" s="146" t="str">
        <f t="shared" si="195"/>
        <v/>
      </c>
      <c r="AQ1249" s="146" t="str">
        <f t="shared" si="196"/>
        <v/>
      </c>
      <c r="AY1249" s="155"/>
      <c r="AZ1249" s="150"/>
      <c r="BA1249" s="155"/>
      <c r="BB1249" s="162"/>
      <c r="BC1249" s="162"/>
      <c r="BD1249" s="162"/>
      <c r="BE1249" s="162"/>
      <c r="BF1249" s="156"/>
      <c r="BG1249" s="156"/>
      <c r="BH1249" s="156"/>
      <c r="BJ1249" s="146">
        <v>469</v>
      </c>
      <c r="BK1249" s="146">
        <f t="shared" si="200"/>
        <v>2.9952000000000201</v>
      </c>
      <c r="BL1249" s="146">
        <f t="shared" si="201"/>
        <v>0.88544591547743257</v>
      </c>
      <c r="BM1249" s="146">
        <f t="shared" si="202"/>
        <v>5.9173641053300585E-4</v>
      </c>
      <c r="BN1249" s="146" t="str">
        <f t="shared" si="203"/>
        <v/>
      </c>
      <c r="BO1249" s="146" t="str">
        <f t="shared" si="199"/>
        <v/>
      </c>
    </row>
    <row r="1250" spans="3:67" ht="20.100000000000001" customHeight="1" x14ac:dyDescent="0.25">
      <c r="C1250" s="12"/>
      <c r="E1250" s="130"/>
      <c r="F1250" s="130"/>
      <c r="R1250" s="12"/>
      <c r="T1250" s="130"/>
      <c r="U1250" s="130"/>
      <c r="AE1250" s="146">
        <v>493</v>
      </c>
      <c r="AF1250" s="146">
        <f t="shared" si="190"/>
        <v>-2.028</v>
      </c>
      <c r="AJ1250" s="146">
        <f t="shared" si="191"/>
        <v>5.1030563920417688E-2</v>
      </c>
      <c r="AK1250" s="146">
        <f t="shared" si="192"/>
        <v>2.1280124002265161E-2</v>
      </c>
      <c r="AL1250" s="146">
        <f t="shared" si="197"/>
        <v>5.1030563920417688E-2</v>
      </c>
      <c r="AM1250" s="146" t="str">
        <f t="shared" si="198"/>
        <v/>
      </c>
      <c r="AN1250" s="146" t="str">
        <f t="shared" si="193"/>
        <v/>
      </c>
      <c r="AO1250" s="146">
        <f t="shared" si="194"/>
        <v>0</v>
      </c>
      <c r="AP1250" s="146" t="str">
        <f t="shared" si="195"/>
        <v/>
      </c>
      <c r="AQ1250" s="146" t="str">
        <f t="shared" si="196"/>
        <v/>
      </c>
      <c r="AY1250" s="155"/>
      <c r="AZ1250" s="150"/>
      <c r="BA1250" s="155"/>
      <c r="BB1250" s="162"/>
      <c r="BC1250" s="162"/>
      <c r="BD1250" s="162"/>
      <c r="BE1250" s="162"/>
      <c r="BF1250" s="156"/>
      <c r="BG1250" s="156"/>
      <c r="BH1250" s="156"/>
      <c r="BJ1250" s="146">
        <v>470</v>
      </c>
      <c r="BK1250" s="146">
        <f t="shared" si="200"/>
        <v>3.0016000000000203</v>
      </c>
      <c r="BL1250" s="146">
        <f t="shared" si="201"/>
        <v>0.88485417906689956</v>
      </c>
      <c r="BM1250" s="146">
        <f t="shared" si="202"/>
        <v>5.9299844437343818E-4</v>
      </c>
      <c r="BN1250" s="146" t="str">
        <f t="shared" si="203"/>
        <v/>
      </c>
      <c r="BO1250" s="146" t="str">
        <f t="shared" si="199"/>
        <v/>
      </c>
    </row>
    <row r="1251" spans="3:67" ht="20.100000000000001" customHeight="1" x14ac:dyDescent="0.25">
      <c r="C1251" s="12"/>
      <c r="E1251" s="130"/>
      <c r="F1251" s="130"/>
      <c r="R1251" s="12"/>
      <c r="T1251" s="130"/>
      <c r="U1251" s="130"/>
      <c r="AE1251" s="146">
        <v>494</v>
      </c>
      <c r="AF1251" s="146">
        <f t="shared" si="190"/>
        <v>-2.024</v>
      </c>
      <c r="AJ1251" s="146">
        <f t="shared" si="191"/>
        <v>5.1445795857717774E-2</v>
      </c>
      <c r="AK1251" s="146">
        <f t="shared" si="192"/>
        <v>2.1485075873411513E-2</v>
      </c>
      <c r="AL1251" s="146">
        <f t="shared" si="197"/>
        <v>5.1445795857717774E-2</v>
      </c>
      <c r="AM1251" s="146" t="str">
        <f t="shared" si="198"/>
        <v/>
      </c>
      <c r="AN1251" s="146" t="str">
        <f t="shared" si="193"/>
        <v/>
      </c>
      <c r="AO1251" s="146">
        <f t="shared" si="194"/>
        <v>0</v>
      </c>
      <c r="AP1251" s="146" t="str">
        <f t="shared" si="195"/>
        <v/>
      </c>
      <c r="AQ1251" s="146" t="str">
        <f t="shared" si="196"/>
        <v/>
      </c>
      <c r="AY1251" s="155"/>
      <c r="AZ1251" s="150"/>
      <c r="BA1251" s="155"/>
      <c r="BB1251" s="162"/>
      <c r="BC1251" s="162"/>
      <c r="BD1251" s="162"/>
      <c r="BE1251" s="162"/>
      <c r="BF1251" s="156"/>
      <c r="BG1251" s="156"/>
      <c r="BH1251" s="156"/>
      <c r="BJ1251" s="146">
        <v>471</v>
      </c>
      <c r="BK1251" s="146">
        <f t="shared" si="200"/>
        <v>3.0080000000000204</v>
      </c>
      <c r="BL1251" s="146">
        <f t="shared" si="201"/>
        <v>0.88426118062252612</v>
      </c>
      <c r="BM1251" s="146">
        <f t="shared" si="202"/>
        <v>5.9425643005062145E-4</v>
      </c>
      <c r="BN1251" s="146" t="str">
        <f t="shared" si="203"/>
        <v/>
      </c>
      <c r="BO1251" s="146" t="str">
        <f t="shared" si="199"/>
        <v/>
      </c>
    </row>
    <row r="1252" spans="3:67" ht="20.100000000000001" customHeight="1" x14ac:dyDescent="0.25">
      <c r="C1252" s="12"/>
      <c r="E1252" s="130"/>
      <c r="F1252" s="130"/>
      <c r="R1252" s="12"/>
      <c r="T1252" s="130"/>
      <c r="U1252" s="130"/>
      <c r="AE1252" s="146">
        <v>495</v>
      </c>
      <c r="AF1252" s="146">
        <f t="shared" si="190"/>
        <v>-2.02</v>
      </c>
      <c r="AJ1252" s="146">
        <f t="shared" si="191"/>
        <v>5.1863576682820565E-2</v>
      </c>
      <c r="AK1252" s="146">
        <f t="shared" si="192"/>
        <v>2.1691693767646781E-2</v>
      </c>
      <c r="AL1252" s="146">
        <f t="shared" si="197"/>
        <v>5.1863576682820565E-2</v>
      </c>
      <c r="AM1252" s="146" t="str">
        <f t="shared" si="198"/>
        <v/>
      </c>
      <c r="AN1252" s="146" t="str">
        <f t="shared" si="193"/>
        <v/>
      </c>
      <c r="AO1252" s="146">
        <f t="shared" si="194"/>
        <v>0</v>
      </c>
      <c r="AP1252" s="146" t="str">
        <f t="shared" si="195"/>
        <v/>
      </c>
      <c r="AQ1252" s="146" t="str">
        <f t="shared" si="196"/>
        <v/>
      </c>
      <c r="AY1252" s="155"/>
      <c r="AZ1252" s="150"/>
      <c r="BA1252" s="155"/>
      <c r="BB1252" s="162"/>
      <c r="BC1252" s="162"/>
      <c r="BD1252" s="162"/>
      <c r="BE1252" s="162"/>
      <c r="BF1252" s="156"/>
      <c r="BG1252" s="156"/>
      <c r="BH1252" s="156"/>
      <c r="BJ1252" s="146">
        <v>472</v>
      </c>
      <c r="BK1252" s="146">
        <f t="shared" si="200"/>
        <v>3.0144000000000206</v>
      </c>
      <c r="BL1252" s="146">
        <f t="shared" si="201"/>
        <v>0.8836669241924755</v>
      </c>
      <c r="BM1252" s="146">
        <f t="shared" si="202"/>
        <v>5.955103590911115E-4</v>
      </c>
      <c r="BN1252" s="146" t="str">
        <f t="shared" si="203"/>
        <v/>
      </c>
      <c r="BO1252" s="146" t="str">
        <f t="shared" si="199"/>
        <v/>
      </c>
    </row>
    <row r="1253" spans="3:67" ht="20.100000000000001" customHeight="1" x14ac:dyDescent="0.25">
      <c r="C1253" s="12"/>
      <c r="E1253" s="130"/>
      <c r="F1253" s="130"/>
      <c r="R1253" s="12"/>
      <c r="T1253" s="130"/>
      <c r="U1253" s="130"/>
      <c r="AE1253" s="146">
        <v>496</v>
      </c>
      <c r="AF1253" s="146">
        <f t="shared" si="190"/>
        <v>-2.016</v>
      </c>
      <c r="AJ1253" s="146">
        <f t="shared" si="191"/>
        <v>5.2283913671562113E-2</v>
      </c>
      <c r="AK1253" s="146">
        <f t="shared" si="192"/>
        <v>2.1899987895095108E-2</v>
      </c>
      <c r="AL1253" s="146">
        <f t="shared" si="197"/>
        <v>5.2283913671562113E-2</v>
      </c>
      <c r="AM1253" s="146" t="str">
        <f t="shared" si="198"/>
        <v/>
      </c>
      <c r="AN1253" s="146" t="str">
        <f t="shared" si="193"/>
        <v/>
      </c>
      <c r="AO1253" s="146">
        <f t="shared" si="194"/>
        <v>0</v>
      </c>
      <c r="AP1253" s="146" t="str">
        <f t="shared" si="195"/>
        <v/>
      </c>
      <c r="AQ1253" s="146" t="str">
        <f t="shared" si="196"/>
        <v/>
      </c>
      <c r="AY1253" s="155"/>
      <c r="AZ1253" s="150"/>
      <c r="BA1253" s="155"/>
      <c r="BB1253" s="162"/>
      <c r="BC1253" s="162"/>
      <c r="BD1253" s="162"/>
      <c r="BE1253" s="162"/>
      <c r="BF1253" s="156"/>
      <c r="BG1253" s="156"/>
      <c r="BH1253" s="156"/>
      <c r="BJ1253" s="146">
        <v>473</v>
      </c>
      <c r="BK1253" s="146">
        <f t="shared" si="200"/>
        <v>3.0208000000000208</v>
      </c>
      <c r="BL1253" s="146">
        <f t="shared" si="201"/>
        <v>0.88307141383338439</v>
      </c>
      <c r="BM1253" s="146">
        <f t="shared" si="202"/>
        <v>5.9676022314048005E-4</v>
      </c>
      <c r="BN1253" s="146" t="str">
        <f t="shared" si="203"/>
        <v/>
      </c>
      <c r="BO1253" s="146" t="str">
        <f t="shared" si="199"/>
        <v/>
      </c>
    </row>
    <row r="1254" spans="3:67" ht="20.100000000000001" customHeight="1" x14ac:dyDescent="0.25">
      <c r="C1254" s="12"/>
      <c r="E1254" s="130"/>
      <c r="F1254" s="130"/>
      <c r="R1254" s="12"/>
      <c r="T1254" s="130"/>
      <c r="U1254" s="130"/>
      <c r="AE1254" s="146">
        <v>497</v>
      </c>
      <c r="AF1254" s="146">
        <f t="shared" si="190"/>
        <v>-2.012</v>
      </c>
      <c r="AJ1254" s="146">
        <f t="shared" si="191"/>
        <v>5.2706814035613413E-2</v>
      </c>
      <c r="AK1254" s="146">
        <f t="shared" si="192"/>
        <v>2.2109968494855917E-2</v>
      </c>
      <c r="AL1254" s="146">
        <f t="shared" si="197"/>
        <v>5.2706814035613413E-2</v>
      </c>
      <c r="AM1254" s="146" t="str">
        <f t="shared" si="198"/>
        <v/>
      </c>
      <c r="AN1254" s="146" t="str">
        <f t="shared" si="193"/>
        <v/>
      </c>
      <c r="AO1254" s="146">
        <f t="shared" si="194"/>
        <v>0</v>
      </c>
      <c r="AP1254" s="146" t="str">
        <f t="shared" si="195"/>
        <v/>
      </c>
      <c r="AQ1254" s="146" t="str">
        <f t="shared" si="196"/>
        <v/>
      </c>
      <c r="AY1254" s="155"/>
      <c r="AZ1254" s="150"/>
      <c r="BA1254" s="155"/>
      <c r="BB1254" s="162"/>
      <c r="BC1254" s="162"/>
      <c r="BD1254" s="162"/>
      <c r="BE1254" s="162"/>
      <c r="BF1254" s="156"/>
      <c r="BG1254" s="156"/>
      <c r="BH1254" s="156"/>
      <c r="BJ1254" s="146">
        <v>474</v>
      </c>
      <c r="BK1254" s="146">
        <f t="shared" si="200"/>
        <v>3.027200000000021</v>
      </c>
      <c r="BL1254" s="146">
        <f t="shared" si="201"/>
        <v>0.88247465361024391</v>
      </c>
      <c r="BM1254" s="146">
        <f t="shared" si="202"/>
        <v>5.9800601396164943E-4</v>
      </c>
      <c r="BN1254" s="146" t="str">
        <f t="shared" si="203"/>
        <v/>
      </c>
      <c r="BO1254" s="146" t="str">
        <f t="shared" si="199"/>
        <v/>
      </c>
    </row>
    <row r="1255" spans="3:67" ht="20.100000000000001" customHeight="1" x14ac:dyDescent="0.25">
      <c r="C1255" s="12"/>
      <c r="E1255" s="130"/>
      <c r="F1255" s="130"/>
      <c r="R1255" s="12"/>
      <c r="T1255" s="130"/>
      <c r="U1255" s="130"/>
      <c r="AE1255" s="146">
        <v>498</v>
      </c>
      <c r="AF1255" s="146">
        <f t="shared" si="190"/>
        <v>-2.008</v>
      </c>
      <c r="AJ1255" s="146">
        <f t="shared" si="191"/>
        <v>5.3132284921496888E-2</v>
      </c>
      <c r="AK1255" s="146">
        <f t="shared" si="192"/>
        <v>2.2321645834745395E-2</v>
      </c>
      <c r="AL1255" s="146">
        <f t="shared" si="197"/>
        <v>5.3132284921496888E-2</v>
      </c>
      <c r="AM1255" s="146" t="str">
        <f t="shared" si="198"/>
        <v/>
      </c>
      <c r="AN1255" s="146" t="str">
        <f t="shared" si="193"/>
        <v/>
      </c>
      <c r="AO1255" s="146">
        <f t="shared" si="194"/>
        <v>0</v>
      </c>
      <c r="AP1255" s="146" t="str">
        <f t="shared" si="195"/>
        <v/>
      </c>
      <c r="AQ1255" s="146" t="str">
        <f t="shared" si="196"/>
        <v/>
      </c>
      <c r="AY1255" s="155"/>
      <c r="AZ1255" s="150"/>
      <c r="BA1255" s="155"/>
      <c r="BB1255" s="162"/>
      <c r="BC1255" s="162"/>
      <c r="BD1255" s="162"/>
      <c r="BE1255" s="162"/>
      <c r="BF1255" s="156"/>
      <c r="BG1255" s="156"/>
      <c r="BH1255" s="156"/>
      <c r="BJ1255" s="146">
        <v>475</v>
      </c>
      <c r="BK1255" s="146">
        <f t="shared" si="200"/>
        <v>3.0336000000000212</v>
      </c>
      <c r="BL1255" s="146">
        <f t="shared" si="201"/>
        <v>0.88187664759628226</v>
      </c>
      <c r="BM1255" s="146">
        <f t="shared" si="202"/>
        <v>5.992477234357807E-4</v>
      </c>
      <c r="BN1255" s="146" t="str">
        <f t="shared" si="203"/>
        <v/>
      </c>
      <c r="BO1255" s="146" t="str">
        <f t="shared" si="199"/>
        <v/>
      </c>
    </row>
    <row r="1256" spans="3:67" ht="20.100000000000001" customHeight="1" x14ac:dyDescent="0.25">
      <c r="C1256" s="12"/>
      <c r="E1256" s="130"/>
      <c r="F1256" s="130"/>
      <c r="R1256" s="12"/>
      <c r="T1256" s="130"/>
      <c r="U1256" s="130"/>
      <c r="AE1256" s="146">
        <v>499</v>
      </c>
      <c r="AF1256" s="146">
        <f t="shared" si="190"/>
        <v>-2.004</v>
      </c>
      <c r="AJ1256" s="146">
        <f t="shared" si="191"/>
        <v>5.3560333409600362E-2</v>
      </c>
      <c r="AK1256" s="146">
        <f t="shared" si="192"/>
        <v>2.2535030211033827E-2</v>
      </c>
      <c r="AL1256" s="146">
        <f t="shared" si="197"/>
        <v>5.3560333409600362E-2</v>
      </c>
      <c r="AM1256" s="146" t="str">
        <f t="shared" si="198"/>
        <v/>
      </c>
      <c r="AN1256" s="146" t="str">
        <f t="shared" si="193"/>
        <v/>
      </c>
      <c r="AO1256" s="146">
        <f t="shared" si="194"/>
        <v>0</v>
      </c>
      <c r="AP1256" s="146" t="str">
        <f t="shared" si="195"/>
        <v/>
      </c>
      <c r="AQ1256" s="146" t="str">
        <f t="shared" si="196"/>
        <v/>
      </c>
      <c r="AY1256" s="155"/>
      <c r="AZ1256" s="150"/>
      <c r="BA1256" s="155"/>
      <c r="BB1256" s="162"/>
      <c r="BC1256" s="162"/>
      <c r="BD1256" s="162"/>
      <c r="BE1256" s="162"/>
      <c r="BF1256" s="156"/>
      <c r="BG1256" s="156"/>
      <c r="BH1256" s="156"/>
      <c r="BJ1256" s="146">
        <v>476</v>
      </c>
      <c r="BK1256" s="146">
        <f t="shared" si="200"/>
        <v>3.0400000000000214</v>
      </c>
      <c r="BL1256" s="146">
        <f t="shared" si="201"/>
        <v>0.88127739987284648</v>
      </c>
      <c r="BM1256" s="146">
        <f t="shared" si="202"/>
        <v>6.0048534356049732E-4</v>
      </c>
      <c r="BN1256" s="146" t="str">
        <f t="shared" si="203"/>
        <v/>
      </c>
      <c r="BO1256" s="146" t="str">
        <f t="shared" si="199"/>
        <v/>
      </c>
    </row>
    <row r="1257" spans="3:67" ht="20.100000000000001" customHeight="1" x14ac:dyDescent="0.25">
      <c r="C1257" s="12"/>
      <c r="E1257" s="130"/>
      <c r="F1257" s="130"/>
      <c r="R1257" s="12"/>
      <c r="T1257" s="130"/>
      <c r="U1257" s="130"/>
      <c r="AE1257" s="146">
        <v>500</v>
      </c>
      <c r="AF1257" s="146">
        <f t="shared" si="190"/>
        <v>-2</v>
      </c>
      <c r="AJ1257" s="146">
        <f t="shared" si="191"/>
        <v>5.3990966513188063E-2</v>
      </c>
      <c r="AK1257" s="146">
        <f t="shared" si="192"/>
        <v>2.2750131948179191E-2</v>
      </c>
      <c r="AL1257" s="146">
        <f t="shared" si="197"/>
        <v>5.3990966513188063E-2</v>
      </c>
      <c r="AM1257" s="146" t="str">
        <f t="shared" si="198"/>
        <v/>
      </c>
      <c r="AN1257" s="146" t="str">
        <f t="shared" si="193"/>
        <v/>
      </c>
      <c r="AO1257" s="146">
        <f t="shared" si="194"/>
        <v>0</v>
      </c>
      <c r="AP1257" s="146" t="str">
        <f t="shared" si="195"/>
        <v/>
      </c>
      <c r="AQ1257" s="146" t="str">
        <f t="shared" si="196"/>
        <v/>
      </c>
      <c r="AY1257" s="155"/>
      <c r="AZ1257" s="150"/>
      <c r="BA1257" s="155"/>
      <c r="BB1257" s="162"/>
      <c r="BC1257" s="162"/>
      <c r="BD1257" s="162"/>
      <c r="BE1257" s="162"/>
      <c r="BF1257" s="156"/>
      <c r="BG1257" s="156"/>
      <c r="BH1257" s="156"/>
      <c r="BJ1257" s="146">
        <v>477</v>
      </c>
      <c r="BK1257" s="146">
        <f t="shared" si="200"/>
        <v>3.0464000000000215</v>
      </c>
      <c r="BL1257" s="146">
        <f t="shared" si="201"/>
        <v>0.88067691452928598</v>
      </c>
      <c r="BM1257" s="146">
        <f t="shared" si="202"/>
        <v>6.0171886645032924E-4</v>
      </c>
      <c r="BN1257" s="146" t="str">
        <f t="shared" si="203"/>
        <v/>
      </c>
      <c r="BO1257" s="146" t="str">
        <f t="shared" si="199"/>
        <v/>
      </c>
    </row>
    <row r="1258" spans="3:67" ht="20.100000000000001" customHeight="1" x14ac:dyDescent="0.25">
      <c r="C1258" s="12"/>
      <c r="E1258" s="130"/>
      <c r="F1258" s="130"/>
      <c r="R1258" s="12"/>
      <c r="T1258" s="130"/>
      <c r="U1258" s="130"/>
      <c r="AE1258" s="146">
        <v>501</v>
      </c>
      <c r="AF1258" s="146">
        <f t="shared" si="190"/>
        <v>-1.996</v>
      </c>
      <c r="AJ1258" s="146">
        <f t="shared" si="191"/>
        <v>5.4424191177409348E-2</v>
      </c>
      <c r="AK1258" s="146">
        <f t="shared" si="192"/>
        <v>2.2966961398556605E-2</v>
      </c>
      <c r="AL1258" s="146">
        <f t="shared" si="197"/>
        <v>5.4424191177409348E-2</v>
      </c>
      <c r="AM1258" s="146" t="str">
        <f t="shared" si="198"/>
        <v/>
      </c>
      <c r="AN1258" s="146" t="str">
        <f t="shared" si="193"/>
        <v/>
      </c>
      <c r="AO1258" s="146">
        <f t="shared" si="194"/>
        <v>0</v>
      </c>
      <c r="AP1258" s="146" t="str">
        <f t="shared" si="195"/>
        <v/>
      </c>
      <c r="AQ1258" s="146" t="str">
        <f t="shared" si="196"/>
        <v/>
      </c>
      <c r="AY1258" s="155"/>
      <c r="AZ1258" s="150"/>
      <c r="BA1258" s="155"/>
      <c r="BB1258" s="162"/>
      <c r="BC1258" s="162"/>
      <c r="BD1258" s="162"/>
      <c r="BE1258" s="162"/>
      <c r="BF1258" s="156"/>
      <c r="BG1258" s="156"/>
      <c r="BH1258" s="156"/>
      <c r="BJ1258" s="146">
        <v>478</v>
      </c>
      <c r="BK1258" s="146">
        <f t="shared" si="200"/>
        <v>3.0528000000000217</v>
      </c>
      <c r="BL1258" s="146">
        <f t="shared" si="201"/>
        <v>0.88007519566283565</v>
      </c>
      <c r="BM1258" s="146">
        <f t="shared" si="202"/>
        <v>6.0294828433626879E-4</v>
      </c>
      <c r="BN1258" s="146" t="str">
        <f t="shared" si="203"/>
        <v/>
      </c>
      <c r="BO1258" s="146" t="str">
        <f t="shared" si="199"/>
        <v/>
      </c>
    </row>
    <row r="1259" spans="3:67" ht="20.100000000000001" customHeight="1" x14ac:dyDescent="0.25">
      <c r="C1259" s="12"/>
      <c r="E1259" s="130"/>
      <c r="F1259" s="130"/>
      <c r="R1259" s="12"/>
      <c r="T1259" s="130"/>
      <c r="U1259" s="130"/>
      <c r="AE1259" s="146">
        <v>502</v>
      </c>
      <c r="AF1259" s="146">
        <f t="shared" si="190"/>
        <v>-1.992</v>
      </c>
      <c r="AJ1259" s="146">
        <f t="shared" si="191"/>
        <v>5.4860014278304732E-2</v>
      </c>
      <c r="AK1259" s="146">
        <f t="shared" si="192"/>
        <v>2.3185528942183821E-2</v>
      </c>
      <c r="AL1259" s="146">
        <f t="shared" si="197"/>
        <v>5.4860014278304732E-2</v>
      </c>
      <c r="AM1259" s="146" t="str">
        <f t="shared" si="198"/>
        <v/>
      </c>
      <c r="AN1259" s="146" t="str">
        <f t="shared" si="193"/>
        <v/>
      </c>
      <c r="AO1259" s="146">
        <f t="shared" si="194"/>
        <v>0</v>
      </c>
      <c r="AP1259" s="146" t="str">
        <f t="shared" si="195"/>
        <v/>
      </c>
      <c r="AQ1259" s="146" t="str">
        <f t="shared" si="196"/>
        <v/>
      </c>
      <c r="AY1259" s="155"/>
      <c r="AZ1259" s="150"/>
      <c r="BA1259" s="155"/>
      <c r="BB1259" s="162"/>
      <c r="BC1259" s="162"/>
      <c r="BD1259" s="162"/>
      <c r="BE1259" s="162"/>
      <c r="BF1259" s="156"/>
      <c r="BG1259" s="156"/>
      <c r="BH1259" s="156"/>
      <c r="BJ1259" s="146">
        <v>479</v>
      </c>
      <c r="BK1259" s="146">
        <f t="shared" si="200"/>
        <v>3.0592000000000219</v>
      </c>
      <c r="BL1259" s="146">
        <f t="shared" si="201"/>
        <v>0.87947224737849938</v>
      </c>
      <c r="BM1259" s="146">
        <f t="shared" si="202"/>
        <v>6.0417358956355027E-4</v>
      </c>
      <c r="BN1259" s="146" t="str">
        <f t="shared" si="203"/>
        <v/>
      </c>
      <c r="BO1259" s="146" t="str">
        <f t="shared" si="199"/>
        <v/>
      </c>
    </row>
    <row r="1260" spans="3:67" ht="20.100000000000001" customHeight="1" x14ac:dyDescent="0.25">
      <c r="C1260" s="12"/>
      <c r="E1260" s="130"/>
      <c r="F1260" s="130"/>
      <c r="R1260" s="12"/>
      <c r="T1260" s="130"/>
      <c r="U1260" s="130"/>
      <c r="AE1260" s="146">
        <v>503</v>
      </c>
      <c r="AF1260" s="146">
        <f t="shared" si="190"/>
        <v>-1.988</v>
      </c>
      <c r="AJ1260" s="146">
        <f t="shared" si="191"/>
        <v>5.5298442621809524E-2</v>
      </c>
      <c r="AK1260" s="146">
        <f t="shared" si="192"/>
        <v>2.3405844986443006E-2</v>
      </c>
      <c r="AL1260" s="146">
        <f t="shared" si="197"/>
        <v>5.5298442621809524E-2</v>
      </c>
      <c r="AM1260" s="146" t="str">
        <f t="shared" si="198"/>
        <v/>
      </c>
      <c r="AN1260" s="146" t="str">
        <f t="shared" si="193"/>
        <v/>
      </c>
      <c r="AO1260" s="146">
        <f t="shared" si="194"/>
        <v>0</v>
      </c>
      <c r="AP1260" s="146" t="str">
        <f t="shared" si="195"/>
        <v/>
      </c>
      <c r="AQ1260" s="146" t="str">
        <f t="shared" si="196"/>
        <v/>
      </c>
      <c r="AY1260" s="155"/>
      <c r="AZ1260" s="150"/>
      <c r="BA1260" s="155"/>
      <c r="BB1260" s="162"/>
      <c r="BC1260" s="162"/>
      <c r="BD1260" s="162"/>
      <c r="BE1260" s="162"/>
      <c r="BF1260" s="156"/>
      <c r="BG1260" s="156"/>
      <c r="BH1260" s="156"/>
      <c r="BJ1260" s="146">
        <v>480</v>
      </c>
      <c r="BK1260" s="146">
        <f t="shared" si="200"/>
        <v>3.0656000000000221</v>
      </c>
      <c r="BL1260" s="146">
        <f t="shared" si="201"/>
        <v>0.87886807378893583</v>
      </c>
      <c r="BM1260" s="146">
        <f t="shared" si="202"/>
        <v>6.0539477459342628E-4</v>
      </c>
      <c r="BN1260" s="146" t="str">
        <f t="shared" si="203"/>
        <v/>
      </c>
      <c r="BO1260" s="146" t="str">
        <f t="shared" si="199"/>
        <v/>
      </c>
    </row>
    <row r="1261" spans="3:67" ht="20.100000000000001" customHeight="1" x14ac:dyDescent="0.25">
      <c r="C1261" s="12"/>
      <c r="E1261" s="130"/>
      <c r="F1261" s="130"/>
      <c r="R1261" s="12"/>
      <c r="T1261" s="130"/>
      <c r="U1261" s="130"/>
      <c r="AE1261" s="146">
        <v>504</v>
      </c>
      <c r="AF1261" s="146">
        <f t="shared" si="190"/>
        <v>-1.984</v>
      </c>
      <c r="AJ1261" s="146">
        <f t="shared" si="191"/>
        <v>5.5739482942755124E-2</v>
      </c>
      <c r="AK1261" s="146">
        <f t="shared" si="192"/>
        <v>2.3627919965798095E-2</v>
      </c>
      <c r="AL1261" s="146">
        <f t="shared" si="197"/>
        <v>5.5739482942755124E-2</v>
      </c>
      <c r="AM1261" s="146" t="str">
        <f t="shared" si="198"/>
        <v/>
      </c>
      <c r="AN1261" s="146" t="str">
        <f t="shared" si="193"/>
        <v/>
      </c>
      <c r="AO1261" s="146">
        <f t="shared" si="194"/>
        <v>0</v>
      </c>
      <c r="AP1261" s="146" t="str">
        <f t="shared" si="195"/>
        <v/>
      </c>
      <c r="AQ1261" s="146" t="str">
        <f t="shared" si="196"/>
        <v/>
      </c>
      <c r="AY1261" s="155"/>
      <c r="AZ1261" s="150"/>
      <c r="BA1261" s="155"/>
      <c r="BB1261" s="162"/>
      <c r="BC1261" s="162"/>
      <c r="BD1261" s="162"/>
      <c r="BE1261" s="162"/>
      <c r="BF1261" s="156"/>
      <c r="BG1261" s="156"/>
      <c r="BH1261" s="156"/>
      <c r="BJ1261" s="146">
        <v>481</v>
      </c>
      <c r="BK1261" s="146">
        <f t="shared" si="200"/>
        <v>3.0720000000000223</v>
      </c>
      <c r="BL1261" s="146">
        <f t="shared" si="201"/>
        <v>0.87826267901434241</v>
      </c>
      <c r="BM1261" s="146">
        <f t="shared" si="202"/>
        <v>6.066118320011693E-4</v>
      </c>
      <c r="BN1261" s="146" t="str">
        <f t="shared" si="203"/>
        <v/>
      </c>
      <c r="BO1261" s="146" t="str">
        <f t="shared" si="199"/>
        <v/>
      </c>
    </row>
    <row r="1262" spans="3:67" ht="20.100000000000001" customHeight="1" x14ac:dyDescent="0.25">
      <c r="C1262" s="12"/>
      <c r="E1262" s="130"/>
      <c r="F1262" s="130"/>
      <c r="R1262" s="12"/>
      <c r="T1262" s="130"/>
      <c r="U1262" s="130"/>
      <c r="AE1262" s="146">
        <v>505</v>
      </c>
      <c r="AF1262" s="146">
        <f t="shared" si="190"/>
        <v>-1.98</v>
      </c>
      <c r="AJ1262" s="146">
        <f t="shared" si="191"/>
        <v>5.6183141903868049E-2</v>
      </c>
      <c r="AK1262" s="146">
        <f t="shared" si="192"/>
        <v>2.3851764341508513E-2</v>
      </c>
      <c r="AL1262" s="146">
        <f t="shared" si="197"/>
        <v>5.6183141903868049E-2</v>
      </c>
      <c r="AM1262" s="146" t="str">
        <f t="shared" si="198"/>
        <v/>
      </c>
      <c r="AN1262" s="146" t="str">
        <f t="shared" si="193"/>
        <v/>
      </c>
      <c r="AO1262" s="146">
        <f t="shared" si="194"/>
        <v>0</v>
      </c>
      <c r="AP1262" s="146" t="str">
        <f t="shared" si="195"/>
        <v/>
      </c>
      <c r="AQ1262" s="146" t="str">
        <f t="shared" si="196"/>
        <v/>
      </c>
      <c r="AY1262" s="155"/>
      <c r="AZ1262" s="150"/>
      <c r="BA1262" s="155"/>
      <c r="BB1262" s="162"/>
      <c r="BC1262" s="162"/>
      <c r="BD1262" s="162"/>
      <c r="BE1262" s="162"/>
      <c r="BF1262" s="156"/>
      <c r="BG1262" s="156"/>
      <c r="BH1262" s="156"/>
      <c r="BJ1262" s="146">
        <v>482</v>
      </c>
      <c r="BK1262" s="146">
        <f t="shared" si="200"/>
        <v>3.0784000000000225</v>
      </c>
      <c r="BL1262" s="146">
        <f t="shared" si="201"/>
        <v>0.87765606718234124</v>
      </c>
      <c r="BM1262" s="146">
        <f t="shared" si="202"/>
        <v>6.0782475447596074E-4</v>
      </c>
      <c r="BN1262" s="146" t="str">
        <f t="shared" si="203"/>
        <v/>
      </c>
      <c r="BO1262" s="146" t="str">
        <f t="shared" si="199"/>
        <v/>
      </c>
    </row>
    <row r="1263" spans="3:67" ht="20.100000000000001" customHeight="1" x14ac:dyDescent="0.25">
      <c r="C1263" s="12"/>
      <c r="E1263" s="130"/>
      <c r="F1263" s="130"/>
      <c r="R1263" s="12"/>
      <c r="T1263" s="130"/>
      <c r="U1263" s="130"/>
      <c r="AE1263" s="146">
        <v>506</v>
      </c>
      <c r="AF1263" s="146">
        <f t="shared" si="190"/>
        <v>-1.976</v>
      </c>
      <c r="AJ1263" s="146">
        <f t="shared" si="191"/>
        <v>5.6629426094766726E-2</v>
      </c>
      <c r="AK1263" s="146">
        <f t="shared" si="192"/>
        <v>2.4077388601338717E-2</v>
      </c>
      <c r="AL1263" s="146">
        <f t="shared" si="197"/>
        <v>5.6629426094766726E-2</v>
      </c>
      <c r="AM1263" s="146" t="str">
        <f t="shared" si="198"/>
        <v/>
      </c>
      <c r="AN1263" s="146" t="str">
        <f t="shared" si="193"/>
        <v/>
      </c>
      <c r="AO1263" s="146">
        <f t="shared" si="194"/>
        <v>0</v>
      </c>
      <c r="AP1263" s="146" t="str">
        <f t="shared" si="195"/>
        <v/>
      </c>
      <c r="AQ1263" s="146" t="str">
        <f t="shared" si="196"/>
        <v/>
      </c>
      <c r="AY1263" s="155"/>
      <c r="AZ1263" s="150"/>
      <c r="BA1263" s="155"/>
      <c r="BB1263" s="162"/>
      <c r="BC1263" s="162"/>
      <c r="BD1263" s="162"/>
      <c r="BE1263" s="162"/>
      <c r="BF1263" s="156"/>
      <c r="BG1263" s="156"/>
      <c r="BH1263" s="156"/>
      <c r="BJ1263" s="146">
        <v>483</v>
      </c>
      <c r="BK1263" s="146">
        <f t="shared" si="200"/>
        <v>3.0848000000000226</v>
      </c>
      <c r="BL1263" s="146">
        <f t="shared" si="201"/>
        <v>0.87704824242786528</v>
      </c>
      <c r="BM1263" s="146">
        <f t="shared" si="202"/>
        <v>6.0903353482044675E-4</v>
      </c>
      <c r="BN1263" s="146" t="str">
        <f t="shared" si="203"/>
        <v/>
      </c>
      <c r="BO1263" s="146" t="str">
        <f t="shared" si="199"/>
        <v/>
      </c>
    </row>
    <row r="1264" spans="3:67" ht="20.100000000000001" customHeight="1" x14ac:dyDescent="0.25">
      <c r="C1264" s="12"/>
      <c r="E1264" s="130"/>
      <c r="F1264" s="130"/>
      <c r="R1264" s="12"/>
      <c r="T1264" s="130"/>
      <c r="U1264" s="130"/>
      <c r="AE1264" s="146">
        <v>507</v>
      </c>
      <c r="AF1264" s="146">
        <f t="shared" si="190"/>
        <v>-1.972</v>
      </c>
      <c r="AJ1264" s="146">
        <f t="shared" si="191"/>
        <v>5.7078342030956235E-2</v>
      </c>
      <c r="AK1264" s="146">
        <f t="shared" si="192"/>
        <v>2.4304803259263714E-2</v>
      </c>
      <c r="AL1264" s="146">
        <f t="shared" si="197"/>
        <v>5.7078342030956235E-2</v>
      </c>
      <c r="AM1264" s="146" t="str">
        <f t="shared" si="198"/>
        <v/>
      </c>
      <c r="AN1264" s="146" t="str">
        <f t="shared" si="193"/>
        <v/>
      </c>
      <c r="AO1264" s="146">
        <f t="shared" si="194"/>
        <v>0</v>
      </c>
      <c r="AP1264" s="146" t="str">
        <f t="shared" si="195"/>
        <v/>
      </c>
      <c r="AQ1264" s="146" t="str">
        <f t="shared" si="196"/>
        <v/>
      </c>
      <c r="AY1264" s="155"/>
      <c r="AZ1264" s="150"/>
      <c r="BA1264" s="155"/>
      <c r="BB1264" s="162"/>
      <c r="BC1264" s="162"/>
      <c r="BD1264" s="162"/>
      <c r="BE1264" s="162"/>
      <c r="BF1264" s="156"/>
      <c r="BG1264" s="156"/>
      <c r="BH1264" s="156"/>
      <c r="BJ1264" s="146">
        <v>484</v>
      </c>
      <c r="BK1264" s="146">
        <f t="shared" si="200"/>
        <v>3.0912000000000228</v>
      </c>
      <c r="BL1264" s="146">
        <f t="shared" si="201"/>
        <v>0.87643920889304483</v>
      </c>
      <c r="BM1264" s="146">
        <f t="shared" si="202"/>
        <v>6.1023816594985014E-4</v>
      </c>
      <c r="BN1264" s="146" t="str">
        <f t="shared" si="203"/>
        <v/>
      </c>
      <c r="BO1264" s="146" t="str">
        <f t="shared" si="199"/>
        <v/>
      </c>
    </row>
    <row r="1265" spans="3:67" ht="20.100000000000001" customHeight="1" x14ac:dyDescent="0.25">
      <c r="C1265" s="12"/>
      <c r="E1265" s="130"/>
      <c r="F1265" s="130"/>
      <c r="R1265" s="12"/>
      <c r="T1265" s="130"/>
      <c r="U1265" s="130"/>
      <c r="AE1265" s="146">
        <v>508</v>
      </c>
      <c r="AF1265" s="146">
        <f t="shared" si="190"/>
        <v>-1.968</v>
      </c>
      <c r="AJ1265" s="146">
        <f t="shared" si="191"/>
        <v>5.7529896152820871E-2</v>
      </c>
      <c r="AK1265" s="146">
        <f t="shared" si="192"/>
        <v>2.4534018855170637E-2</v>
      </c>
      <c r="AL1265" s="146">
        <f t="shared" si="197"/>
        <v>5.7529896152820871E-2</v>
      </c>
      <c r="AM1265" s="146" t="str">
        <f t="shared" si="198"/>
        <v/>
      </c>
      <c r="AN1265" s="146" t="str">
        <f t="shared" si="193"/>
        <v/>
      </c>
      <c r="AO1265" s="146">
        <f t="shared" si="194"/>
        <v>0</v>
      </c>
      <c r="AP1265" s="146" t="str">
        <f t="shared" si="195"/>
        <v/>
      </c>
      <c r="AQ1265" s="146" t="str">
        <f t="shared" si="196"/>
        <v/>
      </c>
      <c r="AY1265" s="155"/>
      <c r="AZ1265" s="150"/>
      <c r="BA1265" s="155"/>
      <c r="BB1265" s="162"/>
      <c r="BC1265" s="162"/>
      <c r="BD1265" s="162"/>
      <c r="BE1265" s="162"/>
      <c r="BF1265" s="156"/>
      <c r="BG1265" s="156"/>
      <c r="BH1265" s="156"/>
      <c r="BJ1265" s="146">
        <v>485</v>
      </c>
      <c r="BK1265" s="146">
        <f t="shared" si="200"/>
        <v>3.097600000000023</v>
      </c>
      <c r="BL1265" s="146">
        <f t="shared" si="201"/>
        <v>0.87582897072709498</v>
      </c>
      <c r="BM1265" s="146">
        <f t="shared" si="202"/>
        <v>6.1143864089219235E-4</v>
      </c>
      <c r="BN1265" s="146" t="str">
        <f t="shared" si="203"/>
        <v/>
      </c>
      <c r="BO1265" s="146" t="str">
        <f t="shared" si="199"/>
        <v/>
      </c>
    </row>
    <row r="1266" spans="3:67" ht="20.100000000000001" customHeight="1" x14ac:dyDescent="0.25">
      <c r="C1266" s="12"/>
      <c r="E1266" s="130"/>
      <c r="F1266" s="130"/>
      <c r="R1266" s="12"/>
      <c r="T1266" s="130"/>
      <c r="U1266" s="130"/>
      <c r="AE1266" s="146">
        <v>509</v>
      </c>
      <c r="AF1266" s="146">
        <f t="shared" si="190"/>
        <v>-1.964</v>
      </c>
      <c r="AJ1266" s="146">
        <f t="shared" si="191"/>
        <v>5.7984094824614946E-2</v>
      </c>
      <c r="AK1266" s="146">
        <f t="shared" si="192"/>
        <v>2.4765045954556277E-2</v>
      </c>
      <c r="AL1266" s="146">
        <f t="shared" si="197"/>
        <v>5.7984094824614946E-2</v>
      </c>
      <c r="AM1266" s="146" t="str">
        <f t="shared" si="198"/>
        <v/>
      </c>
      <c r="AN1266" s="146" t="str">
        <f t="shared" si="193"/>
        <v/>
      </c>
      <c r="AO1266" s="146">
        <f t="shared" si="194"/>
        <v>0</v>
      </c>
      <c r="AP1266" s="146" t="str">
        <f t="shared" si="195"/>
        <v/>
      </c>
      <c r="AQ1266" s="146" t="str">
        <f t="shared" si="196"/>
        <v/>
      </c>
      <c r="AY1266" s="155"/>
      <c r="AZ1266" s="150"/>
      <c r="BA1266" s="155"/>
      <c r="BB1266" s="162"/>
      <c r="BC1266" s="162"/>
      <c r="BD1266" s="162"/>
      <c r="BE1266" s="162"/>
      <c r="BF1266" s="156"/>
      <c r="BG1266" s="156"/>
      <c r="BH1266" s="156"/>
      <c r="BJ1266" s="146">
        <v>486</v>
      </c>
      <c r="BK1266" s="146">
        <f t="shared" si="200"/>
        <v>3.1040000000000232</v>
      </c>
      <c r="BL1266" s="146">
        <f t="shared" si="201"/>
        <v>0.87521753208620279</v>
      </c>
      <c r="BM1266" s="146">
        <f t="shared" si="202"/>
        <v>6.1263495278685021E-4</v>
      </c>
      <c r="BN1266" s="146" t="str">
        <f t="shared" si="203"/>
        <v/>
      </c>
      <c r="BO1266" s="146" t="str">
        <f t="shared" si="199"/>
        <v/>
      </c>
    </row>
    <row r="1267" spans="3:67" ht="20.100000000000001" customHeight="1" x14ac:dyDescent="0.25">
      <c r="C1267" s="12"/>
      <c r="E1267" s="130"/>
      <c r="F1267" s="130"/>
      <c r="R1267" s="12"/>
      <c r="T1267" s="130"/>
      <c r="U1267" s="130"/>
      <c r="AE1267" s="146">
        <v>510</v>
      </c>
      <c r="AF1267" s="146">
        <f t="shared" si="190"/>
        <v>-1.96</v>
      </c>
      <c r="AJ1267" s="146">
        <f t="shared" si="191"/>
        <v>5.8440944333451469E-2</v>
      </c>
      <c r="AK1267" s="146">
        <f t="shared" si="192"/>
        <v>2.4997895148220432E-2</v>
      </c>
      <c r="AL1267" s="146">
        <f t="shared" si="197"/>
        <v>5.8440944333451469E-2</v>
      </c>
      <c r="AM1267" s="146" t="str">
        <f t="shared" si="198"/>
        <v/>
      </c>
      <c r="AN1267" s="146" t="str">
        <f t="shared" si="193"/>
        <v/>
      </c>
      <c r="AO1267" s="146">
        <f t="shared" si="194"/>
        <v>0</v>
      </c>
      <c r="AP1267" s="146" t="str">
        <f t="shared" si="195"/>
        <v/>
      </c>
      <c r="AQ1267" s="146" t="str">
        <f t="shared" si="196"/>
        <v/>
      </c>
      <c r="AY1267" s="155"/>
      <c r="AZ1267" s="150"/>
      <c r="BA1267" s="155"/>
      <c r="BB1267" s="162"/>
      <c r="BC1267" s="162"/>
      <c r="BD1267" s="162"/>
      <c r="BE1267" s="162"/>
      <c r="BF1267" s="156"/>
      <c r="BG1267" s="156"/>
      <c r="BH1267" s="156"/>
      <c r="BJ1267" s="146">
        <v>487</v>
      </c>
      <c r="BK1267" s="146">
        <f t="shared" si="200"/>
        <v>3.1104000000000234</v>
      </c>
      <c r="BL1267" s="146">
        <f t="shared" si="201"/>
        <v>0.87460489713341594</v>
      </c>
      <c r="BM1267" s="146">
        <f t="shared" si="202"/>
        <v>6.1382709488466691E-4</v>
      </c>
      <c r="BN1267" s="146" t="str">
        <f t="shared" si="203"/>
        <v/>
      </c>
      <c r="BO1267" s="146" t="str">
        <f t="shared" si="199"/>
        <v/>
      </c>
    </row>
    <row r="1268" spans="3:67" ht="20.100000000000001" customHeight="1" x14ac:dyDescent="0.25">
      <c r="C1268" s="12"/>
      <c r="E1268" s="130"/>
      <c r="F1268" s="130"/>
      <c r="R1268" s="12"/>
      <c r="T1268" s="130"/>
      <c r="U1268" s="130"/>
      <c r="AE1268" s="146">
        <v>511</v>
      </c>
      <c r="AF1268" s="146">
        <f t="shared" si="190"/>
        <v>-1.956</v>
      </c>
      <c r="AJ1268" s="146">
        <f t="shared" si="191"/>
        <v>5.8900450888289282E-2</v>
      </c>
      <c r="AK1268" s="146">
        <f t="shared" si="192"/>
        <v>2.5232577051955411E-2</v>
      </c>
      <c r="AL1268" s="146">
        <f t="shared" si="197"/>
        <v>5.8900450888289282E-2</v>
      </c>
      <c r="AM1268" s="146" t="str">
        <f t="shared" si="198"/>
        <v/>
      </c>
      <c r="AN1268" s="146" t="str">
        <f t="shared" si="193"/>
        <v/>
      </c>
      <c r="AO1268" s="146">
        <f t="shared" si="194"/>
        <v>0</v>
      </c>
      <c r="AP1268" s="146" t="str">
        <f t="shared" si="195"/>
        <v/>
      </c>
      <c r="AQ1268" s="146" t="str">
        <f t="shared" si="196"/>
        <v/>
      </c>
      <c r="AY1268" s="155"/>
      <c r="AZ1268" s="150"/>
      <c r="BA1268" s="155"/>
      <c r="BB1268" s="162"/>
      <c r="BC1268" s="162"/>
      <c r="BD1268" s="162"/>
      <c r="BE1268" s="162"/>
      <c r="BF1268" s="156"/>
      <c r="BG1268" s="156"/>
      <c r="BH1268" s="156"/>
      <c r="BJ1268" s="146">
        <v>488</v>
      </c>
      <c r="BK1268" s="146">
        <f t="shared" si="200"/>
        <v>3.1168000000000236</v>
      </c>
      <c r="BL1268" s="146">
        <f t="shared" si="201"/>
        <v>0.87399107003853127</v>
      </c>
      <c r="BM1268" s="146">
        <f t="shared" si="202"/>
        <v>6.1501506054761901E-4</v>
      </c>
      <c r="BN1268" s="146" t="str">
        <f t="shared" si="203"/>
        <v/>
      </c>
      <c r="BO1268" s="146" t="str">
        <f t="shared" si="199"/>
        <v/>
      </c>
    </row>
    <row r="1269" spans="3:67" ht="20.100000000000001" customHeight="1" x14ac:dyDescent="0.25">
      <c r="C1269" s="12"/>
      <c r="E1269" s="130"/>
      <c r="F1269" s="130"/>
      <c r="R1269" s="12"/>
      <c r="T1269" s="130"/>
      <c r="U1269" s="130"/>
      <c r="AE1269" s="146">
        <v>512</v>
      </c>
      <c r="AF1269" s="146">
        <f t="shared" ref="AF1269:AF1332" si="204">AF$751+(AE1269*AF$754)</f>
        <v>-1.952</v>
      </c>
      <c r="AJ1269" s="146">
        <f t="shared" ref="AJ1269:AJ1332" si="205">_xlfn.NORM.DIST(AF1269,AF$748,AF$749,0)</f>
        <v>5.9362620618918331E-2</v>
      </c>
      <c r="AK1269" s="146">
        <f t="shared" ref="AK1269:AK1332" si="206">_xlfn.NORM.DIST(AF1269,AF$748,AF$749,1)</f>
        <v>2.5469102306231367E-2</v>
      </c>
      <c r="AL1269" s="146">
        <f t="shared" si="197"/>
        <v>5.9362620618918331E-2</v>
      </c>
      <c r="AM1269" s="146" t="str">
        <f t="shared" si="198"/>
        <v/>
      </c>
      <c r="AN1269" s="146" t="str">
        <f t="shared" ref="AN1269:AN1332" si="207">IF(AJ1269=MAX(AJ$757:AJ$2757),AJ1269,"")</f>
        <v/>
      </c>
      <c r="AO1269" s="146">
        <f t="shared" ref="AO1269:AO1332" si="208">_xlfn.NORM.DIST(AE1269,AM$749,AM$750,0)</f>
        <v>0</v>
      </c>
      <c r="AP1269" s="146" t="str">
        <f t="shared" ref="AP1269:AP1332" si="209">IF(AO1269=MAX(AO$757:AO$2757),AJ1269,"")</f>
        <v/>
      </c>
      <c r="AQ1269" s="146" t="str">
        <f t="shared" ref="AQ1269:AQ1332" si="210">IF(AP1269=MIN(AP$757:AP$2757),AP1269,"")</f>
        <v/>
      </c>
      <c r="AY1269" s="155"/>
      <c r="AZ1269" s="150"/>
      <c r="BA1269" s="155"/>
      <c r="BB1269" s="162"/>
      <c r="BC1269" s="162"/>
      <c r="BD1269" s="162"/>
      <c r="BE1269" s="162"/>
      <c r="BF1269" s="156"/>
      <c r="BG1269" s="156"/>
      <c r="BH1269" s="156"/>
      <c r="BJ1269" s="146">
        <v>489</v>
      </c>
      <c r="BK1269" s="146">
        <f t="shared" si="200"/>
        <v>3.1232000000000237</v>
      </c>
      <c r="BL1269" s="146">
        <f t="shared" si="201"/>
        <v>0.87337605497798365</v>
      </c>
      <c r="BM1269" s="146">
        <f t="shared" si="202"/>
        <v>6.1619884324715102E-4</v>
      </c>
      <c r="BN1269" s="146" t="str">
        <f t="shared" si="203"/>
        <v/>
      </c>
      <c r="BO1269" s="146" t="str">
        <f t="shared" si="199"/>
        <v/>
      </c>
    </row>
    <row r="1270" spans="3:67" ht="20.100000000000001" customHeight="1" x14ac:dyDescent="0.25">
      <c r="C1270" s="12"/>
      <c r="E1270" s="130"/>
      <c r="F1270" s="130"/>
      <c r="R1270" s="12"/>
      <c r="T1270" s="130"/>
      <c r="U1270" s="130"/>
      <c r="AE1270" s="146">
        <v>513</v>
      </c>
      <c r="AF1270" s="146">
        <f t="shared" si="204"/>
        <v>-1.948</v>
      </c>
      <c r="AJ1270" s="146">
        <f t="shared" si="205"/>
        <v>5.9827459574943273E-2</v>
      </c>
      <c r="AK1270" s="146">
        <f t="shared" si="206"/>
        <v>2.5707481575877558E-2</v>
      </c>
      <c r="AL1270" s="146">
        <f t="shared" ref="AL1270:AL1333" si="211">IF(OR(AK1270&lt;$AM$753,AK1270&gt;$AM$754),AJ1270,"")</f>
        <v>5.9827459574943273E-2</v>
      </c>
      <c r="AM1270" s="146" t="str">
        <f t="shared" ref="AM1270:AM1333" si="212">IF(AND(AK1270&gt;$AM$753,AK1270&lt;$AM$754),AJ1270,"")</f>
        <v/>
      </c>
      <c r="AN1270" s="146" t="str">
        <f t="shared" si="207"/>
        <v/>
      </c>
      <c r="AO1270" s="146">
        <f t="shared" si="208"/>
        <v>0</v>
      </c>
      <c r="AP1270" s="146" t="str">
        <f t="shared" si="209"/>
        <v/>
      </c>
      <c r="AQ1270" s="146" t="str">
        <f t="shared" si="210"/>
        <v/>
      </c>
      <c r="AY1270" s="155"/>
      <c r="AZ1270" s="150"/>
      <c r="BA1270" s="155"/>
      <c r="BB1270" s="162"/>
      <c r="BC1270" s="162"/>
      <c r="BD1270" s="162"/>
      <c r="BE1270" s="162"/>
      <c r="BF1270" s="156"/>
      <c r="BG1270" s="156"/>
      <c r="BH1270" s="156"/>
      <c r="BJ1270" s="146">
        <v>490</v>
      </c>
      <c r="BK1270" s="146">
        <f t="shared" si="200"/>
        <v>3.1296000000000239</v>
      </c>
      <c r="BL1270" s="146">
        <f t="shared" si="201"/>
        <v>0.8727598561347365</v>
      </c>
      <c r="BM1270" s="146">
        <f t="shared" si="202"/>
        <v>6.1737843656495262E-4</v>
      </c>
      <c r="BN1270" s="146" t="str">
        <f t="shared" si="203"/>
        <v/>
      </c>
      <c r="BO1270" s="146" t="str">
        <f t="shared" si="199"/>
        <v/>
      </c>
    </row>
    <row r="1271" spans="3:67" ht="20.100000000000001" customHeight="1" x14ac:dyDescent="0.25">
      <c r="C1271" s="12"/>
      <c r="E1271" s="130"/>
      <c r="F1271" s="130"/>
      <c r="R1271" s="12"/>
      <c r="T1271" s="130"/>
      <c r="U1271" s="130"/>
      <c r="AE1271" s="146">
        <v>514</v>
      </c>
      <c r="AF1271" s="146">
        <f t="shared" si="204"/>
        <v>-1.944</v>
      </c>
      <c r="AJ1271" s="146">
        <f t="shared" si="205"/>
        <v>6.0294973724765701E-2</v>
      </c>
      <c r="AK1271" s="146">
        <f t="shared" si="206"/>
        <v>2.5947725549759625E-2</v>
      </c>
      <c r="AL1271" s="146">
        <f t="shared" si="211"/>
        <v>6.0294973724765701E-2</v>
      </c>
      <c r="AM1271" s="146" t="str">
        <f t="shared" si="212"/>
        <v/>
      </c>
      <c r="AN1271" s="146" t="str">
        <f t="shared" si="207"/>
        <v/>
      </c>
      <c r="AO1271" s="146">
        <f t="shared" si="208"/>
        <v>0</v>
      </c>
      <c r="AP1271" s="146" t="str">
        <f t="shared" si="209"/>
        <v/>
      </c>
      <c r="AQ1271" s="146" t="str">
        <f t="shared" si="210"/>
        <v/>
      </c>
      <c r="AY1271" s="155"/>
      <c r="AZ1271" s="150"/>
      <c r="BA1271" s="155"/>
      <c r="BB1271" s="162"/>
      <c r="BC1271" s="162"/>
      <c r="BD1271" s="162"/>
      <c r="BE1271" s="162"/>
      <c r="BF1271" s="156"/>
      <c r="BG1271" s="156"/>
      <c r="BH1271" s="156"/>
      <c r="BJ1271" s="146">
        <v>491</v>
      </c>
      <c r="BK1271" s="146">
        <f t="shared" si="200"/>
        <v>3.1360000000000241</v>
      </c>
      <c r="BL1271" s="146">
        <f t="shared" si="201"/>
        <v>0.87214247769817155</v>
      </c>
      <c r="BM1271" s="146">
        <f t="shared" si="202"/>
        <v>6.1855383419195942E-4</v>
      </c>
      <c r="BN1271" s="146" t="str">
        <f t="shared" si="203"/>
        <v/>
      </c>
      <c r="BO1271" s="146" t="str">
        <f t="shared" si="199"/>
        <v/>
      </c>
    </row>
    <row r="1272" spans="3:67" ht="20.100000000000001" customHeight="1" x14ac:dyDescent="0.25">
      <c r="C1272" s="12"/>
      <c r="E1272" s="130"/>
      <c r="F1272" s="130"/>
      <c r="R1272" s="12"/>
      <c r="T1272" s="130"/>
      <c r="U1272" s="130"/>
      <c r="AE1272" s="146">
        <v>515</v>
      </c>
      <c r="AF1272" s="146">
        <f t="shared" si="204"/>
        <v>-1.94</v>
      </c>
      <c r="AJ1272" s="146">
        <f t="shared" si="205"/>
        <v>6.0765168954564776E-2</v>
      </c>
      <c r="AK1272" s="146">
        <f t="shared" si="206"/>
        <v>2.6189844940452685E-2</v>
      </c>
      <c r="AL1272" s="146">
        <f t="shared" si="211"/>
        <v>6.0765168954564776E-2</v>
      </c>
      <c r="AM1272" s="146" t="str">
        <f t="shared" si="212"/>
        <v/>
      </c>
      <c r="AN1272" s="146" t="str">
        <f t="shared" si="207"/>
        <v/>
      </c>
      <c r="AO1272" s="146">
        <f t="shared" si="208"/>
        <v>0</v>
      </c>
      <c r="AP1272" s="146" t="str">
        <f t="shared" si="209"/>
        <v/>
      </c>
      <c r="AQ1272" s="146" t="str">
        <f t="shared" si="210"/>
        <v/>
      </c>
      <c r="AY1272" s="155"/>
      <c r="AZ1272" s="150"/>
      <c r="BA1272" s="155"/>
      <c r="BB1272" s="162"/>
      <c r="BC1272" s="162"/>
      <c r="BD1272" s="162"/>
      <c r="BE1272" s="162"/>
      <c r="BF1272" s="156"/>
      <c r="BG1272" s="156"/>
      <c r="BH1272" s="156"/>
      <c r="BJ1272" s="146">
        <v>492</v>
      </c>
      <c r="BK1272" s="146">
        <f t="shared" si="200"/>
        <v>3.1424000000000243</v>
      </c>
      <c r="BL1272" s="146">
        <f t="shared" si="201"/>
        <v>0.87152392386397959</v>
      </c>
      <c r="BM1272" s="146">
        <f t="shared" si="202"/>
        <v>6.1972502992735379E-4</v>
      </c>
      <c r="BN1272" s="146" t="str">
        <f t="shared" si="203"/>
        <v/>
      </c>
      <c r="BO1272" s="146" t="str">
        <f t="shared" si="199"/>
        <v/>
      </c>
    </row>
    <row r="1273" spans="3:67" ht="20.100000000000001" customHeight="1" x14ac:dyDescent="0.25">
      <c r="C1273" s="12"/>
      <c r="E1273" s="130"/>
      <c r="F1273" s="130"/>
      <c r="R1273" s="12"/>
      <c r="T1273" s="130"/>
      <c r="U1273" s="130"/>
      <c r="AE1273" s="146">
        <v>516</v>
      </c>
      <c r="AF1273" s="146">
        <f t="shared" si="204"/>
        <v>-1.9359999999999999</v>
      </c>
      <c r="AJ1273" s="146">
        <f t="shared" si="205"/>
        <v>6.1238051067276554E-2</v>
      </c>
      <c r="AK1273" s="146">
        <f t="shared" si="206"/>
        <v>2.6433850483910441E-2</v>
      </c>
      <c r="AL1273" s="146">
        <f t="shared" si="211"/>
        <v>6.1238051067276554E-2</v>
      </c>
      <c r="AM1273" s="146" t="str">
        <f t="shared" si="212"/>
        <v/>
      </c>
      <c r="AN1273" s="146" t="str">
        <f t="shared" si="207"/>
        <v/>
      </c>
      <c r="AO1273" s="146">
        <f t="shared" si="208"/>
        <v>0</v>
      </c>
      <c r="AP1273" s="146" t="str">
        <f t="shared" si="209"/>
        <v/>
      </c>
      <c r="AQ1273" s="146" t="str">
        <f t="shared" si="210"/>
        <v/>
      </c>
      <c r="AY1273" s="155"/>
      <c r="AZ1273" s="150"/>
      <c r="BA1273" s="155"/>
      <c r="BB1273" s="162"/>
      <c r="BC1273" s="162"/>
      <c r="BD1273" s="162"/>
      <c r="BE1273" s="162"/>
      <c r="BF1273" s="156"/>
      <c r="BG1273" s="156"/>
      <c r="BH1273" s="156"/>
      <c r="BJ1273" s="146">
        <v>493</v>
      </c>
      <c r="BK1273" s="146">
        <f t="shared" si="200"/>
        <v>3.1488000000000245</v>
      </c>
      <c r="BL1273" s="146">
        <f t="shared" si="201"/>
        <v>0.87090419883405223</v>
      </c>
      <c r="BM1273" s="146">
        <f t="shared" si="202"/>
        <v>6.2089201767923097E-4</v>
      </c>
      <c r="BN1273" s="146" t="str">
        <f t="shared" si="203"/>
        <v/>
      </c>
      <c r="BO1273" s="146" t="str">
        <f t="shared" si="199"/>
        <v/>
      </c>
    </row>
    <row r="1274" spans="3:67" ht="20.100000000000001" customHeight="1" x14ac:dyDescent="0.25">
      <c r="C1274" s="12"/>
      <c r="E1274" s="130"/>
      <c r="F1274" s="130"/>
      <c r="R1274" s="12"/>
      <c r="T1274" s="130"/>
      <c r="U1274" s="130"/>
      <c r="AE1274" s="146">
        <v>517</v>
      </c>
      <c r="AF1274" s="146">
        <f t="shared" si="204"/>
        <v>-1.9319999999999999</v>
      </c>
      <c r="AJ1274" s="146">
        <f t="shared" si="205"/>
        <v>6.1713625781571947E-2</v>
      </c>
      <c r="AK1274" s="146">
        <f t="shared" si="206"/>
        <v>2.6679752939130129E-2</v>
      </c>
      <c r="AL1274" s="146">
        <f t="shared" si="211"/>
        <v>6.1713625781571947E-2</v>
      </c>
      <c r="AM1274" s="146" t="str">
        <f t="shared" si="212"/>
        <v/>
      </c>
      <c r="AN1274" s="146" t="str">
        <f t="shared" si="207"/>
        <v/>
      </c>
      <c r="AO1274" s="146">
        <f t="shared" si="208"/>
        <v>0</v>
      </c>
      <c r="AP1274" s="146" t="str">
        <f t="shared" si="209"/>
        <v/>
      </c>
      <c r="AQ1274" s="146" t="str">
        <f t="shared" si="210"/>
        <v/>
      </c>
      <c r="AY1274" s="155"/>
      <c r="AZ1274" s="150"/>
      <c r="BA1274" s="155"/>
      <c r="BB1274" s="162"/>
      <c r="BC1274" s="162"/>
      <c r="BD1274" s="162"/>
      <c r="BE1274" s="162"/>
      <c r="BF1274" s="156"/>
      <c r="BG1274" s="156"/>
      <c r="BH1274" s="156"/>
      <c r="BJ1274" s="146">
        <v>494</v>
      </c>
      <c r="BK1274" s="146">
        <f t="shared" si="200"/>
        <v>3.1552000000000247</v>
      </c>
      <c r="BL1274" s="146">
        <f t="shared" si="201"/>
        <v>0.870283306816373</v>
      </c>
      <c r="BM1274" s="146">
        <f t="shared" si="202"/>
        <v>6.2205479146260068E-4</v>
      </c>
      <c r="BN1274" s="146" t="str">
        <f t="shared" si="203"/>
        <v/>
      </c>
      <c r="BO1274" s="146" t="str">
        <f t="shared" si="199"/>
        <v/>
      </c>
    </row>
    <row r="1275" spans="3:67" ht="20.100000000000001" customHeight="1" x14ac:dyDescent="0.25">
      <c r="C1275" s="12"/>
      <c r="E1275" s="130"/>
      <c r="F1275" s="130"/>
      <c r="R1275" s="12"/>
      <c r="T1275" s="130"/>
      <c r="U1275" s="130"/>
      <c r="AE1275" s="146">
        <v>518</v>
      </c>
      <c r="AF1275" s="146">
        <f t="shared" si="204"/>
        <v>-1.9279999999999999</v>
      </c>
      <c r="AJ1275" s="146">
        <f t="shared" si="205"/>
        <v>6.219189873083366E-2</v>
      </c>
      <c r="AK1275" s="146">
        <f t="shared" si="206"/>
        <v>2.692756308781347E-2</v>
      </c>
      <c r="AL1275" s="146">
        <f t="shared" si="211"/>
        <v>6.219189873083366E-2</v>
      </c>
      <c r="AM1275" s="146" t="str">
        <f t="shared" si="212"/>
        <v/>
      </c>
      <c r="AN1275" s="146" t="str">
        <f t="shared" si="207"/>
        <v/>
      </c>
      <c r="AO1275" s="146">
        <f t="shared" si="208"/>
        <v>0</v>
      </c>
      <c r="AP1275" s="146" t="str">
        <f t="shared" si="209"/>
        <v/>
      </c>
      <c r="AQ1275" s="146" t="str">
        <f t="shared" si="210"/>
        <v/>
      </c>
      <c r="AY1275" s="155"/>
      <c r="AZ1275" s="150"/>
      <c r="BA1275" s="155"/>
      <c r="BB1275" s="162"/>
      <c r="BC1275" s="162"/>
      <c r="BD1275" s="162"/>
      <c r="BE1275" s="162"/>
      <c r="BF1275" s="156"/>
      <c r="BG1275" s="156"/>
      <c r="BH1275" s="156"/>
      <c r="BJ1275" s="146">
        <v>495</v>
      </c>
      <c r="BK1275" s="146">
        <f t="shared" si="200"/>
        <v>3.1616000000000248</v>
      </c>
      <c r="BL1275" s="146">
        <f t="shared" si="201"/>
        <v>0.8696612520249104</v>
      </c>
      <c r="BM1275" s="146">
        <f t="shared" si="202"/>
        <v>6.2321334539994222E-4</v>
      </c>
      <c r="BN1275" s="146" t="str">
        <f t="shared" si="203"/>
        <v/>
      </c>
      <c r="BO1275" s="146" t="str">
        <f t="shared" si="199"/>
        <v/>
      </c>
    </row>
    <row r="1276" spans="3:67" ht="20.100000000000001" customHeight="1" x14ac:dyDescent="0.25">
      <c r="C1276" s="12"/>
      <c r="E1276" s="130"/>
      <c r="F1276" s="130"/>
      <c r="R1276" s="12"/>
      <c r="T1276" s="130"/>
      <c r="U1276" s="130"/>
      <c r="AE1276" s="146">
        <v>519</v>
      </c>
      <c r="AF1276" s="146">
        <f t="shared" si="204"/>
        <v>-1.9239999999999999</v>
      </c>
      <c r="AJ1276" s="146">
        <f t="shared" si="205"/>
        <v>6.2672875462131794E-2</v>
      </c>
      <c r="AK1276" s="146">
        <f t="shared" si="206"/>
        <v>2.7177291734023407E-2</v>
      </c>
      <c r="AL1276" s="146">
        <f t="shared" si="211"/>
        <v>6.2672875462131794E-2</v>
      </c>
      <c r="AM1276" s="146" t="str">
        <f t="shared" si="212"/>
        <v/>
      </c>
      <c r="AN1276" s="146" t="str">
        <f t="shared" si="207"/>
        <v/>
      </c>
      <c r="AO1276" s="146">
        <f t="shared" si="208"/>
        <v>0</v>
      </c>
      <c r="AP1276" s="146" t="str">
        <f t="shared" si="209"/>
        <v/>
      </c>
      <c r="AQ1276" s="146" t="str">
        <f t="shared" si="210"/>
        <v/>
      </c>
      <c r="AY1276" s="155"/>
      <c r="AZ1276" s="150"/>
      <c r="BA1276" s="155"/>
      <c r="BB1276" s="162"/>
      <c r="BC1276" s="162"/>
      <c r="BD1276" s="162"/>
      <c r="BE1276" s="162"/>
      <c r="BF1276" s="156"/>
      <c r="BG1276" s="156"/>
      <c r="BH1276" s="156"/>
      <c r="BJ1276" s="146">
        <v>496</v>
      </c>
      <c r="BK1276" s="146">
        <f t="shared" si="200"/>
        <v>3.168000000000025</v>
      </c>
      <c r="BL1276" s="146">
        <f t="shared" si="201"/>
        <v>0.86903803867951046</v>
      </c>
      <c r="BM1276" s="146">
        <f t="shared" si="202"/>
        <v>6.2436767372042734E-4</v>
      </c>
      <c r="BN1276" s="146" t="str">
        <f t="shared" si="203"/>
        <v/>
      </c>
      <c r="BO1276" s="146" t="str">
        <f t="shared" si="199"/>
        <v/>
      </c>
    </row>
    <row r="1277" spans="3:67" ht="20.100000000000001" customHeight="1" x14ac:dyDescent="0.25">
      <c r="C1277" s="12"/>
      <c r="E1277" s="130"/>
      <c r="F1277" s="130"/>
      <c r="R1277" s="12"/>
      <c r="T1277" s="130"/>
      <c r="U1277" s="130"/>
      <c r="AE1277" s="146">
        <v>520</v>
      </c>
      <c r="AF1277" s="146">
        <f t="shared" si="204"/>
        <v>-1.92</v>
      </c>
      <c r="AJ1277" s="146">
        <f t="shared" si="205"/>
        <v>6.3156561435198655E-2</v>
      </c>
      <c r="AK1277" s="146">
        <f t="shared" si="206"/>
        <v>2.7428949703836809E-2</v>
      </c>
      <c r="AL1277" s="146">
        <f t="shared" si="211"/>
        <v>6.3156561435198655E-2</v>
      </c>
      <c r="AM1277" s="146" t="str">
        <f t="shared" si="212"/>
        <v/>
      </c>
      <c r="AN1277" s="146" t="str">
        <f t="shared" si="207"/>
        <v/>
      </c>
      <c r="AO1277" s="146">
        <f t="shared" si="208"/>
        <v>0</v>
      </c>
      <c r="AP1277" s="146" t="str">
        <f t="shared" si="209"/>
        <v/>
      </c>
      <c r="AQ1277" s="146" t="str">
        <f t="shared" si="210"/>
        <v/>
      </c>
      <c r="AY1277" s="155"/>
      <c r="AZ1277" s="150"/>
      <c r="BA1277" s="155"/>
      <c r="BB1277" s="162"/>
      <c r="BC1277" s="162"/>
      <c r="BD1277" s="162"/>
      <c r="BE1277" s="162"/>
      <c r="BF1277" s="156"/>
      <c r="BG1277" s="156"/>
      <c r="BH1277" s="156"/>
      <c r="BJ1277" s="146">
        <v>497</v>
      </c>
      <c r="BK1277" s="146">
        <f t="shared" si="200"/>
        <v>3.1744000000000252</v>
      </c>
      <c r="BL1277" s="146">
        <f t="shared" si="201"/>
        <v>0.86841367100579003</v>
      </c>
      <c r="BM1277" s="146">
        <f t="shared" si="202"/>
        <v>6.2551777075914305E-4</v>
      </c>
      <c r="BN1277" s="146" t="str">
        <f t="shared" si="203"/>
        <v/>
      </c>
      <c r="BO1277" s="146" t="str">
        <f t="shared" si="199"/>
        <v/>
      </c>
    </row>
    <row r="1278" spans="3:67" ht="20.100000000000001" customHeight="1" x14ac:dyDescent="0.25">
      <c r="C1278" s="12"/>
      <c r="E1278" s="130"/>
      <c r="F1278" s="130"/>
      <c r="R1278" s="12"/>
      <c r="T1278" s="130"/>
      <c r="U1278" s="130"/>
      <c r="AE1278" s="146">
        <v>521</v>
      </c>
      <c r="AF1278" s="146">
        <f t="shared" si="204"/>
        <v>-1.9159999999999999</v>
      </c>
      <c r="AJ1278" s="146">
        <f t="shared" si="205"/>
        <v>6.3642962021402502E-2</v>
      </c>
      <c r="AK1278" s="146">
        <f t="shared" si="206"/>
        <v>2.7682547844993161E-2</v>
      </c>
      <c r="AL1278" s="146">
        <f t="shared" si="211"/>
        <v>6.3642962021402502E-2</v>
      </c>
      <c r="AM1278" s="146" t="str">
        <f t="shared" si="212"/>
        <v/>
      </c>
      <c r="AN1278" s="146" t="str">
        <f t="shared" si="207"/>
        <v/>
      </c>
      <c r="AO1278" s="146">
        <f t="shared" si="208"/>
        <v>0</v>
      </c>
      <c r="AP1278" s="146" t="str">
        <f t="shared" si="209"/>
        <v/>
      </c>
      <c r="AQ1278" s="146" t="str">
        <f t="shared" si="210"/>
        <v/>
      </c>
      <c r="AY1278" s="155"/>
      <c r="AZ1278" s="150"/>
      <c r="BA1278" s="155"/>
      <c r="BB1278" s="162"/>
      <c r="BC1278" s="162"/>
      <c r="BD1278" s="162"/>
      <c r="BE1278" s="162"/>
      <c r="BF1278" s="156"/>
      <c r="BG1278" s="156"/>
      <c r="BH1278" s="156"/>
      <c r="BJ1278" s="146">
        <v>498</v>
      </c>
      <c r="BK1278" s="146">
        <f t="shared" si="200"/>
        <v>3.1808000000000254</v>
      </c>
      <c r="BL1278" s="146">
        <f t="shared" si="201"/>
        <v>0.86778815323503089</v>
      </c>
      <c r="BM1278" s="146">
        <f t="shared" si="202"/>
        <v>6.2666363095709166E-4</v>
      </c>
      <c r="BN1278" s="146" t="str">
        <f t="shared" si="203"/>
        <v/>
      </c>
      <c r="BO1278" s="146" t="str">
        <f t="shared" si="199"/>
        <v/>
      </c>
    </row>
    <row r="1279" spans="3:67" ht="20.100000000000001" customHeight="1" x14ac:dyDescent="0.25">
      <c r="C1279" s="12"/>
      <c r="E1279" s="130"/>
      <c r="F1279" s="130"/>
      <c r="R1279" s="12"/>
      <c r="T1279" s="130"/>
      <c r="U1279" s="130"/>
      <c r="AE1279" s="146">
        <v>522</v>
      </c>
      <c r="AF1279" s="146">
        <f t="shared" si="204"/>
        <v>-1.9119999999999999</v>
      </c>
      <c r="AJ1279" s="146">
        <f t="shared" si="205"/>
        <v>6.4132082502720483E-2</v>
      </c>
      <c r="AK1279" s="146">
        <f t="shared" si="206"/>
        <v>2.7938097026538877E-2</v>
      </c>
      <c r="AL1279" s="146">
        <f t="shared" si="211"/>
        <v>6.4132082502720483E-2</v>
      </c>
      <c r="AM1279" s="146" t="str">
        <f t="shared" si="212"/>
        <v/>
      </c>
      <c r="AN1279" s="146" t="str">
        <f t="shared" si="207"/>
        <v/>
      </c>
      <c r="AO1279" s="146">
        <f t="shared" si="208"/>
        <v>0</v>
      </c>
      <c r="AP1279" s="146" t="str">
        <f t="shared" si="209"/>
        <v/>
      </c>
      <c r="AQ1279" s="146" t="str">
        <f t="shared" si="210"/>
        <v/>
      </c>
      <c r="AY1279" s="155"/>
      <c r="AZ1279" s="150"/>
      <c r="BA1279" s="155"/>
      <c r="BB1279" s="162"/>
      <c r="BC1279" s="162"/>
      <c r="BD1279" s="162"/>
      <c r="BE1279" s="162"/>
      <c r="BF1279" s="156"/>
      <c r="BG1279" s="156"/>
      <c r="BH1279" s="156"/>
      <c r="BJ1279" s="146">
        <v>499</v>
      </c>
      <c r="BK1279" s="146">
        <f t="shared" si="200"/>
        <v>3.1872000000000256</v>
      </c>
      <c r="BL1279" s="146">
        <f t="shared" si="201"/>
        <v>0.8671614896040738</v>
      </c>
      <c r="BM1279" s="146">
        <f t="shared" si="202"/>
        <v>6.2780524885974742E-4</v>
      </c>
      <c r="BN1279" s="146" t="str">
        <f t="shared" si="203"/>
        <v/>
      </c>
      <c r="BO1279" s="146" t="str">
        <f t="shared" si="199"/>
        <v/>
      </c>
    </row>
    <row r="1280" spans="3:67" ht="20.100000000000001" customHeight="1" x14ac:dyDescent="0.25">
      <c r="C1280" s="12"/>
      <c r="E1280" s="130"/>
      <c r="F1280" s="130"/>
      <c r="R1280" s="12"/>
      <c r="T1280" s="130"/>
      <c r="U1280" s="130"/>
      <c r="AE1280" s="146">
        <v>523</v>
      </c>
      <c r="AF1280" s="146">
        <f t="shared" si="204"/>
        <v>-1.9079999999999999</v>
      </c>
      <c r="AJ1280" s="146">
        <f t="shared" si="205"/>
        <v>6.4623928070710907E-2</v>
      </c>
      <c r="AK1280" s="146">
        <f t="shared" si="206"/>
        <v>2.819560813846787E-2</v>
      </c>
      <c r="AL1280" s="146">
        <f t="shared" si="211"/>
        <v>6.4623928070710907E-2</v>
      </c>
      <c r="AM1280" s="146" t="str">
        <f t="shared" si="212"/>
        <v/>
      </c>
      <c r="AN1280" s="146" t="str">
        <f t="shared" si="207"/>
        <v/>
      </c>
      <c r="AO1280" s="146">
        <f t="shared" si="208"/>
        <v>0</v>
      </c>
      <c r="AP1280" s="146" t="str">
        <f t="shared" si="209"/>
        <v/>
      </c>
      <c r="AQ1280" s="146" t="str">
        <f t="shared" si="210"/>
        <v/>
      </c>
      <c r="AY1280" s="155"/>
      <c r="AZ1280" s="150"/>
      <c r="BA1280" s="155"/>
      <c r="BB1280" s="162"/>
      <c r="BC1280" s="162"/>
      <c r="BD1280" s="162"/>
      <c r="BE1280" s="162"/>
      <c r="BF1280" s="156"/>
      <c r="BG1280" s="156"/>
      <c r="BH1280" s="156"/>
      <c r="BJ1280" s="146">
        <v>500</v>
      </c>
      <c r="BK1280" s="146">
        <f t="shared" si="200"/>
        <v>3.1936000000000258</v>
      </c>
      <c r="BL1280" s="146">
        <f t="shared" si="201"/>
        <v>0.86653368435521405</v>
      </c>
      <c r="BM1280" s="146">
        <f t="shared" si="202"/>
        <v>6.2894261911816685E-4</v>
      </c>
      <c r="BN1280" s="146" t="str">
        <f t="shared" si="203"/>
        <v/>
      </c>
      <c r="BO1280" s="146" t="str">
        <f t="shared" si="199"/>
        <v/>
      </c>
    </row>
    <row r="1281" spans="3:67" ht="20.100000000000001" customHeight="1" x14ac:dyDescent="0.25">
      <c r="C1281" s="12"/>
      <c r="E1281" s="130"/>
      <c r="F1281" s="130"/>
      <c r="R1281" s="12"/>
      <c r="T1281" s="130"/>
      <c r="U1281" s="130"/>
      <c r="AE1281" s="146">
        <v>524</v>
      </c>
      <c r="AF1281" s="146">
        <f t="shared" si="204"/>
        <v>-1.9039999999999999</v>
      </c>
      <c r="AJ1281" s="146">
        <f t="shared" si="205"/>
        <v>6.5118503825484716E-2</v>
      </c>
      <c r="AK1281" s="146">
        <f t="shared" si="206"/>
        <v>2.8455092091357707E-2</v>
      </c>
      <c r="AL1281" s="146">
        <f t="shared" si="211"/>
        <v>6.5118503825484716E-2</v>
      </c>
      <c r="AM1281" s="146" t="str">
        <f t="shared" si="212"/>
        <v/>
      </c>
      <c r="AN1281" s="146" t="str">
        <f t="shared" si="207"/>
        <v/>
      </c>
      <c r="AO1281" s="146">
        <f t="shared" si="208"/>
        <v>0</v>
      </c>
      <c r="AP1281" s="146" t="str">
        <f t="shared" si="209"/>
        <v/>
      </c>
      <c r="AQ1281" s="146" t="str">
        <f t="shared" si="210"/>
        <v/>
      </c>
      <c r="AY1281" s="155"/>
      <c r="AZ1281" s="150"/>
      <c r="BA1281" s="155"/>
      <c r="BB1281" s="162"/>
      <c r="BC1281" s="162"/>
      <c r="BD1281" s="162"/>
      <c r="BE1281" s="162"/>
      <c r="BF1281" s="156"/>
      <c r="BG1281" s="156"/>
      <c r="BH1281" s="156"/>
      <c r="BJ1281" s="146">
        <v>501</v>
      </c>
      <c r="BK1281" s="146">
        <f t="shared" si="200"/>
        <v>3.2000000000000259</v>
      </c>
      <c r="BL1281" s="146">
        <f t="shared" si="201"/>
        <v>0.86590474173609588</v>
      </c>
      <c r="BM1281" s="146">
        <f t="shared" si="202"/>
        <v>6.3007573648632409E-4</v>
      </c>
      <c r="BN1281" s="146" t="str">
        <f t="shared" si="203"/>
        <v/>
      </c>
      <c r="BO1281" s="146" t="str">
        <f t="shared" si="199"/>
        <v/>
      </c>
    </row>
    <row r="1282" spans="3:67" ht="20.100000000000001" customHeight="1" x14ac:dyDescent="0.25">
      <c r="C1282" s="12"/>
      <c r="E1282" s="130"/>
      <c r="F1282" s="130"/>
      <c r="R1282" s="12"/>
      <c r="T1282" s="130"/>
      <c r="U1282" s="130"/>
      <c r="AE1282" s="146">
        <v>525</v>
      </c>
      <c r="AF1282" s="146">
        <f t="shared" si="204"/>
        <v>-1.9</v>
      </c>
      <c r="AJ1282" s="146">
        <f t="shared" si="205"/>
        <v>6.5615814774676595E-2</v>
      </c>
      <c r="AK1282" s="146">
        <f t="shared" si="206"/>
        <v>2.87165598160018E-2</v>
      </c>
      <c r="AL1282" s="146">
        <f t="shared" si="211"/>
        <v>6.5615814774676595E-2</v>
      </c>
      <c r="AM1282" s="146" t="str">
        <f t="shared" si="212"/>
        <v/>
      </c>
      <c r="AN1282" s="146" t="str">
        <f t="shared" si="207"/>
        <v/>
      </c>
      <c r="AO1282" s="146">
        <f t="shared" si="208"/>
        <v>0</v>
      </c>
      <c r="AP1282" s="146" t="str">
        <f t="shared" si="209"/>
        <v/>
      </c>
      <c r="AQ1282" s="146" t="str">
        <f t="shared" si="210"/>
        <v/>
      </c>
      <c r="AY1282" s="155"/>
      <c r="AZ1282" s="150"/>
      <c r="BA1282" s="155"/>
      <c r="BB1282" s="162"/>
      <c r="BC1282" s="162"/>
      <c r="BD1282" s="162"/>
      <c r="BE1282" s="162"/>
      <c r="BF1282" s="156"/>
      <c r="BG1282" s="156"/>
      <c r="BH1282" s="156"/>
      <c r="BJ1282" s="146">
        <v>502</v>
      </c>
      <c r="BK1282" s="146">
        <f t="shared" si="200"/>
        <v>3.2064000000000261</v>
      </c>
      <c r="BL1282" s="146">
        <f t="shared" si="201"/>
        <v>0.86527466599960956</v>
      </c>
      <c r="BM1282" s="146">
        <f t="shared" si="202"/>
        <v>6.3120459582255428E-4</v>
      </c>
      <c r="BN1282" s="146" t="str">
        <f t="shared" si="203"/>
        <v/>
      </c>
      <c r="BO1282" s="146" t="str">
        <f t="shared" si="199"/>
        <v/>
      </c>
    </row>
    <row r="1283" spans="3:67" ht="20.100000000000001" customHeight="1" x14ac:dyDescent="0.25">
      <c r="C1283" s="12"/>
      <c r="E1283" s="130"/>
      <c r="F1283" s="130"/>
      <c r="R1283" s="12"/>
      <c r="T1283" s="130"/>
      <c r="U1283" s="130"/>
      <c r="AE1283" s="146">
        <v>526</v>
      </c>
      <c r="AF1283" s="146">
        <f t="shared" si="204"/>
        <v>-1.8959999999999999</v>
      </c>
      <c r="AJ1283" s="146">
        <f t="shared" si="205"/>
        <v>6.6115865832415521E-2</v>
      </c>
      <c r="AK1283" s="146">
        <f t="shared" si="206"/>
        <v>2.8980022263037378E-2</v>
      </c>
      <c r="AL1283" s="146">
        <f t="shared" si="211"/>
        <v>6.6115865832415521E-2</v>
      </c>
      <c r="AM1283" s="146" t="str">
        <f t="shared" si="212"/>
        <v/>
      </c>
      <c r="AN1283" s="146" t="str">
        <f t="shared" si="207"/>
        <v/>
      </c>
      <c r="AO1283" s="146">
        <f t="shared" si="208"/>
        <v>0</v>
      </c>
      <c r="AP1283" s="146" t="str">
        <f t="shared" si="209"/>
        <v/>
      </c>
      <c r="AQ1283" s="146" t="str">
        <f t="shared" si="210"/>
        <v/>
      </c>
      <c r="AY1283" s="155"/>
      <c r="AZ1283" s="150"/>
      <c r="BA1283" s="155"/>
      <c r="BB1283" s="162"/>
      <c r="BC1283" s="162"/>
      <c r="BD1283" s="162"/>
      <c r="BE1283" s="162"/>
      <c r="BF1283" s="156"/>
      <c r="BG1283" s="156"/>
      <c r="BH1283" s="156"/>
      <c r="BJ1283" s="146">
        <v>503</v>
      </c>
      <c r="BK1283" s="146">
        <f t="shared" si="200"/>
        <v>3.2128000000000263</v>
      </c>
      <c r="BL1283" s="146">
        <f t="shared" si="201"/>
        <v>0.86464346140378701</v>
      </c>
      <c r="BM1283" s="146">
        <f t="shared" si="202"/>
        <v>6.323291920879992E-4</v>
      </c>
      <c r="BN1283" s="146" t="str">
        <f t="shared" si="203"/>
        <v/>
      </c>
      <c r="BO1283" s="146" t="str">
        <f t="shared" si="199"/>
        <v/>
      </c>
    </row>
    <row r="1284" spans="3:67" ht="20.100000000000001" customHeight="1" x14ac:dyDescent="0.25">
      <c r="C1284" s="12"/>
      <c r="E1284" s="130"/>
      <c r="F1284" s="130"/>
      <c r="R1284" s="12"/>
      <c r="T1284" s="130"/>
      <c r="U1284" s="130"/>
      <c r="AE1284" s="146">
        <v>527</v>
      </c>
      <c r="AF1284" s="146">
        <f t="shared" si="204"/>
        <v>-1.8919999999999999</v>
      </c>
      <c r="AJ1284" s="146">
        <f t="shared" si="205"/>
        <v>6.66186618182949E-2</v>
      </c>
      <c r="AK1284" s="146">
        <f t="shared" si="206"/>
        <v>2.9245490402569553E-2</v>
      </c>
      <c r="AL1284" s="146">
        <f t="shared" si="211"/>
        <v>6.66186618182949E-2</v>
      </c>
      <c r="AM1284" s="146" t="str">
        <f t="shared" si="212"/>
        <v/>
      </c>
      <c r="AN1284" s="146" t="str">
        <f t="shared" si="207"/>
        <v/>
      </c>
      <c r="AO1284" s="146">
        <f t="shared" si="208"/>
        <v>0</v>
      </c>
      <c r="AP1284" s="146" t="str">
        <f t="shared" si="209"/>
        <v/>
      </c>
      <c r="AQ1284" s="146" t="str">
        <f t="shared" si="210"/>
        <v/>
      </c>
      <c r="AY1284" s="155"/>
      <c r="AZ1284" s="150"/>
      <c r="BA1284" s="155"/>
      <c r="BB1284" s="162"/>
      <c r="BC1284" s="162"/>
      <c r="BD1284" s="162"/>
      <c r="BE1284" s="162"/>
      <c r="BF1284" s="156"/>
      <c r="BG1284" s="156"/>
      <c r="BH1284" s="156"/>
      <c r="BJ1284" s="146">
        <v>504</v>
      </c>
      <c r="BK1284" s="146">
        <f t="shared" si="200"/>
        <v>3.2192000000000265</v>
      </c>
      <c r="BL1284" s="146">
        <f t="shared" si="201"/>
        <v>0.86401113221169901</v>
      </c>
      <c r="BM1284" s="146">
        <f t="shared" si="202"/>
        <v>6.3344952034594115E-4</v>
      </c>
      <c r="BN1284" s="146" t="str">
        <f t="shared" si="203"/>
        <v/>
      </c>
      <c r="BO1284" s="146" t="str">
        <f t="shared" si="199"/>
        <v/>
      </c>
    </row>
    <row r="1285" spans="3:67" ht="20.100000000000001" customHeight="1" x14ac:dyDescent="0.25">
      <c r="C1285" s="12"/>
      <c r="E1285" s="130"/>
      <c r="F1285" s="130"/>
      <c r="R1285" s="12"/>
      <c r="T1285" s="130"/>
      <c r="U1285" s="130"/>
      <c r="AE1285" s="146">
        <v>528</v>
      </c>
      <c r="AF1285" s="146">
        <f t="shared" si="204"/>
        <v>-1.8879999999999999</v>
      </c>
      <c r="AJ1285" s="146">
        <f t="shared" si="205"/>
        <v>6.7124207456342566E-2</v>
      </c>
      <c r="AK1285" s="146">
        <f t="shared" si="206"/>
        <v>2.9512975223790944E-2</v>
      </c>
      <c r="AL1285" s="146">
        <f t="shared" si="211"/>
        <v>6.7124207456342566E-2</v>
      </c>
      <c r="AM1285" s="146" t="str">
        <f t="shared" si="212"/>
        <v/>
      </c>
      <c r="AN1285" s="146" t="str">
        <f t="shared" si="207"/>
        <v/>
      </c>
      <c r="AO1285" s="146">
        <f t="shared" si="208"/>
        <v>0</v>
      </c>
      <c r="AP1285" s="146" t="str">
        <f t="shared" si="209"/>
        <v/>
      </c>
      <c r="AQ1285" s="146" t="str">
        <f t="shared" si="210"/>
        <v/>
      </c>
      <c r="AY1285" s="155"/>
      <c r="AZ1285" s="150"/>
      <c r="BA1285" s="155"/>
      <c r="BB1285" s="162"/>
      <c r="BC1285" s="162"/>
      <c r="BD1285" s="162"/>
      <c r="BE1285" s="162"/>
      <c r="BF1285" s="156"/>
      <c r="BG1285" s="156"/>
      <c r="BH1285" s="156"/>
      <c r="BJ1285" s="146">
        <v>505</v>
      </c>
      <c r="BK1285" s="146">
        <f t="shared" si="200"/>
        <v>3.2256000000000267</v>
      </c>
      <c r="BL1285" s="146">
        <f t="shared" si="201"/>
        <v>0.86337768269135307</v>
      </c>
      <c r="BM1285" s="146">
        <f t="shared" si="202"/>
        <v>6.3456557576291317E-4</v>
      </c>
      <c r="BN1285" s="146" t="str">
        <f t="shared" si="203"/>
        <v/>
      </c>
      <c r="BO1285" s="146" t="str">
        <f t="shared" si="199"/>
        <v/>
      </c>
    </row>
    <row r="1286" spans="3:67" ht="20.100000000000001" customHeight="1" x14ac:dyDescent="0.25">
      <c r="C1286" s="12"/>
      <c r="E1286" s="130"/>
      <c r="F1286" s="130"/>
      <c r="R1286" s="12"/>
      <c r="T1286" s="130"/>
      <c r="U1286" s="130"/>
      <c r="AE1286" s="146">
        <v>529</v>
      </c>
      <c r="AF1286" s="146">
        <f t="shared" si="204"/>
        <v>-1.8839999999999999</v>
      </c>
      <c r="AJ1286" s="146">
        <f t="shared" si="205"/>
        <v>6.76325073739905E-2</v>
      </c>
      <c r="AK1286" s="146">
        <f t="shared" si="206"/>
        <v>2.9782487734597435E-2</v>
      </c>
      <c r="AL1286" s="146">
        <f t="shared" si="211"/>
        <v>6.76325073739905E-2</v>
      </c>
      <c r="AM1286" s="146" t="str">
        <f t="shared" si="212"/>
        <v/>
      </c>
      <c r="AN1286" s="146" t="str">
        <f t="shared" si="207"/>
        <v/>
      </c>
      <c r="AO1286" s="146">
        <f t="shared" si="208"/>
        <v>0</v>
      </c>
      <c r="AP1286" s="146" t="str">
        <f t="shared" si="209"/>
        <v/>
      </c>
      <c r="AQ1286" s="146" t="str">
        <f t="shared" si="210"/>
        <v/>
      </c>
      <c r="AY1286" s="155"/>
      <c r="AZ1286" s="150"/>
      <c r="BA1286" s="155"/>
      <c r="BB1286" s="162"/>
      <c r="BC1286" s="162"/>
      <c r="BD1286" s="162"/>
      <c r="BE1286" s="162"/>
      <c r="BF1286" s="156"/>
      <c r="BG1286" s="156"/>
      <c r="BH1286" s="156"/>
      <c r="BJ1286" s="146">
        <v>506</v>
      </c>
      <c r="BK1286" s="146">
        <f t="shared" si="200"/>
        <v>3.2320000000000269</v>
      </c>
      <c r="BL1286" s="146">
        <f t="shared" si="201"/>
        <v>0.86274311711559015</v>
      </c>
      <c r="BM1286" s="146">
        <f t="shared" si="202"/>
        <v>6.3567735360525734E-4</v>
      </c>
      <c r="BN1286" s="146" t="str">
        <f t="shared" si="203"/>
        <v/>
      </c>
      <c r="BO1286" s="146" t="str">
        <f t="shared" si="199"/>
        <v/>
      </c>
    </row>
    <row r="1287" spans="3:67" ht="20.100000000000001" customHeight="1" x14ac:dyDescent="0.25">
      <c r="C1287" s="12"/>
      <c r="E1287" s="130"/>
      <c r="F1287" s="130"/>
      <c r="R1287" s="12"/>
      <c r="T1287" s="130"/>
      <c r="U1287" s="130"/>
      <c r="AE1287" s="146">
        <v>530</v>
      </c>
      <c r="AF1287" s="146">
        <f t="shared" si="204"/>
        <v>-1.88</v>
      </c>
      <c r="AJ1287" s="146">
        <f t="shared" si="205"/>
        <v>6.8143566101044578E-2</v>
      </c>
      <c r="AK1287" s="146">
        <f t="shared" si="206"/>
        <v>3.0054038961199788E-2</v>
      </c>
      <c r="AL1287" s="146">
        <f t="shared" si="211"/>
        <v>6.8143566101044578E-2</v>
      </c>
      <c r="AM1287" s="146" t="str">
        <f t="shared" si="212"/>
        <v/>
      </c>
      <c r="AN1287" s="146" t="str">
        <f t="shared" si="207"/>
        <v/>
      </c>
      <c r="AO1287" s="146">
        <f t="shared" si="208"/>
        <v>0</v>
      </c>
      <c r="AP1287" s="146" t="str">
        <f t="shared" si="209"/>
        <v/>
      </c>
      <c r="AQ1287" s="146" t="str">
        <f t="shared" si="210"/>
        <v/>
      </c>
      <c r="AY1287" s="155"/>
      <c r="AZ1287" s="150"/>
      <c r="BA1287" s="155"/>
      <c r="BB1287" s="162"/>
      <c r="BC1287" s="162"/>
      <c r="BD1287" s="162"/>
      <c r="BE1287" s="162"/>
      <c r="BF1287" s="156"/>
      <c r="BG1287" s="156"/>
      <c r="BH1287" s="156"/>
      <c r="BJ1287" s="146">
        <v>507</v>
      </c>
      <c r="BK1287" s="146">
        <f t="shared" si="200"/>
        <v>3.238400000000027</v>
      </c>
      <c r="BL1287" s="146">
        <f t="shared" si="201"/>
        <v>0.8621074397619849</v>
      </c>
      <c r="BM1287" s="146">
        <f t="shared" si="202"/>
        <v>6.3678484924178935E-4</v>
      </c>
      <c r="BN1287" s="146" t="str">
        <f t="shared" si="203"/>
        <v/>
      </c>
      <c r="BO1287" s="146" t="str">
        <f t="shared" si="199"/>
        <v/>
      </c>
    </row>
    <row r="1288" spans="3:67" ht="20.100000000000001" customHeight="1" x14ac:dyDescent="0.25">
      <c r="C1288" s="12"/>
      <c r="E1288" s="130"/>
      <c r="F1288" s="130"/>
      <c r="R1288" s="12"/>
      <c r="T1288" s="130"/>
      <c r="U1288" s="130"/>
      <c r="AE1288" s="146">
        <v>531</v>
      </c>
      <c r="AF1288" s="146">
        <f t="shared" si="204"/>
        <v>-1.8759999999999999</v>
      </c>
      <c r="AJ1288" s="146">
        <f t="shared" si="205"/>
        <v>6.865738806865429E-2</v>
      </c>
      <c r="AK1288" s="146">
        <f t="shared" si="206"/>
        <v>3.0327639947730963E-2</v>
      </c>
      <c r="AL1288" s="146">
        <f t="shared" si="211"/>
        <v>6.865738806865429E-2</v>
      </c>
      <c r="AM1288" s="146" t="str">
        <f t="shared" si="212"/>
        <v/>
      </c>
      <c r="AN1288" s="146" t="str">
        <f t="shared" si="207"/>
        <v/>
      </c>
      <c r="AO1288" s="146">
        <f t="shared" si="208"/>
        <v>0</v>
      </c>
      <c r="AP1288" s="146" t="str">
        <f t="shared" si="209"/>
        <v/>
      </c>
      <c r="AQ1288" s="146" t="str">
        <f t="shared" si="210"/>
        <v/>
      </c>
      <c r="AY1288" s="155"/>
      <c r="AZ1288" s="150"/>
      <c r="BA1288" s="155"/>
      <c r="BB1288" s="162"/>
      <c r="BC1288" s="162"/>
      <c r="BD1288" s="162"/>
      <c r="BE1288" s="162"/>
      <c r="BF1288" s="156"/>
      <c r="BG1288" s="156"/>
      <c r="BH1288" s="156"/>
      <c r="BJ1288" s="146">
        <v>508</v>
      </c>
      <c r="BK1288" s="146">
        <f t="shared" si="200"/>
        <v>3.2448000000000272</v>
      </c>
      <c r="BL1288" s="146">
        <f t="shared" si="201"/>
        <v>0.86147065491274311</v>
      </c>
      <c r="BM1288" s="146">
        <f t="shared" si="202"/>
        <v>6.3788805814080085E-4</v>
      </c>
      <c r="BN1288" s="146" t="str">
        <f t="shared" si="203"/>
        <v/>
      </c>
      <c r="BO1288" s="146" t="str">
        <f t="shared" si="199"/>
        <v/>
      </c>
    </row>
    <row r="1289" spans="3:67" ht="20.100000000000001" customHeight="1" x14ac:dyDescent="0.25">
      <c r="C1289" s="12"/>
      <c r="E1289" s="130"/>
      <c r="F1289" s="130"/>
      <c r="R1289" s="12"/>
      <c r="T1289" s="130"/>
      <c r="U1289" s="130"/>
      <c r="AE1289" s="146">
        <v>532</v>
      </c>
      <c r="AF1289" s="146">
        <f t="shared" si="204"/>
        <v>-1.8719999999999999</v>
      </c>
      <c r="AJ1289" s="146">
        <f t="shared" si="205"/>
        <v>6.9173977608282505E-2</v>
      </c>
      <c r="AK1289" s="146">
        <f t="shared" si="206"/>
        <v>3.0603301755849528E-2</v>
      </c>
      <c r="AL1289" s="146">
        <f t="shared" si="211"/>
        <v>6.9173977608282505E-2</v>
      </c>
      <c r="AM1289" s="146" t="str">
        <f t="shared" si="212"/>
        <v/>
      </c>
      <c r="AN1289" s="146" t="str">
        <f t="shared" si="207"/>
        <v/>
      </c>
      <c r="AO1289" s="146">
        <f t="shared" si="208"/>
        <v>0</v>
      </c>
      <c r="AP1289" s="146" t="str">
        <f t="shared" si="209"/>
        <v/>
      </c>
      <c r="AQ1289" s="146" t="str">
        <f t="shared" si="210"/>
        <v/>
      </c>
      <c r="AY1289" s="155"/>
      <c r="AZ1289" s="150"/>
      <c r="BA1289" s="155"/>
      <c r="BB1289" s="162"/>
      <c r="BC1289" s="162"/>
      <c r="BD1289" s="162"/>
      <c r="BE1289" s="162"/>
      <c r="BF1289" s="156"/>
      <c r="BG1289" s="156"/>
      <c r="BH1289" s="156"/>
      <c r="BJ1289" s="146">
        <v>509</v>
      </c>
      <c r="BK1289" s="146">
        <f t="shared" si="200"/>
        <v>3.2512000000000274</v>
      </c>
      <c r="BL1289" s="146">
        <f t="shared" si="201"/>
        <v>0.8608327668546023</v>
      </c>
      <c r="BM1289" s="146">
        <f t="shared" si="202"/>
        <v>6.3898697587172482E-4</v>
      </c>
      <c r="BN1289" s="146" t="str">
        <f t="shared" si="203"/>
        <v/>
      </c>
      <c r="BO1289" s="146" t="str">
        <f t="shared" si="199"/>
        <v/>
      </c>
    </row>
    <row r="1290" spans="3:67" ht="20.100000000000001" customHeight="1" x14ac:dyDescent="0.25">
      <c r="C1290" s="12"/>
      <c r="E1290" s="130"/>
      <c r="F1290" s="130"/>
      <c r="R1290" s="12"/>
      <c r="T1290" s="130"/>
      <c r="U1290" s="130"/>
      <c r="AE1290" s="146">
        <v>533</v>
      </c>
      <c r="AF1290" s="146">
        <f t="shared" si="204"/>
        <v>-1.8679999999999999</v>
      </c>
      <c r="AJ1290" s="146">
        <f t="shared" si="205"/>
        <v>6.9693338950675685E-2</v>
      </c>
      <c r="AK1290" s="146">
        <f t="shared" si="206"/>
        <v>3.0881035464338749E-2</v>
      </c>
      <c r="AL1290" s="146">
        <f t="shared" si="211"/>
        <v>6.9693338950675685E-2</v>
      </c>
      <c r="AM1290" s="146" t="str">
        <f t="shared" si="212"/>
        <v/>
      </c>
      <c r="AN1290" s="146" t="str">
        <f t="shared" si="207"/>
        <v/>
      </c>
      <c r="AO1290" s="146">
        <f t="shared" si="208"/>
        <v>0</v>
      </c>
      <c r="AP1290" s="146" t="str">
        <f t="shared" si="209"/>
        <v/>
      </c>
      <c r="AQ1290" s="146" t="str">
        <f t="shared" si="210"/>
        <v/>
      </c>
      <c r="AY1290" s="155"/>
      <c r="AZ1290" s="150"/>
      <c r="BA1290" s="155"/>
      <c r="BB1290" s="162"/>
      <c r="BC1290" s="162"/>
      <c r="BD1290" s="162"/>
      <c r="BE1290" s="162"/>
      <c r="BF1290" s="156"/>
      <c r="BG1290" s="156"/>
      <c r="BH1290" s="156"/>
      <c r="BJ1290" s="146">
        <v>510</v>
      </c>
      <c r="BK1290" s="146">
        <f t="shared" si="200"/>
        <v>3.2576000000000276</v>
      </c>
      <c r="BL1290" s="146">
        <f t="shared" si="201"/>
        <v>0.86019377987873058</v>
      </c>
      <c r="BM1290" s="146">
        <f t="shared" si="202"/>
        <v>6.4008159810191589E-4</v>
      </c>
      <c r="BN1290" s="146" t="str">
        <f t="shared" si="203"/>
        <v/>
      </c>
      <c r="BO1290" s="146" t="str">
        <f t="shared" si="199"/>
        <v/>
      </c>
    </row>
    <row r="1291" spans="3:67" ht="20.100000000000001" customHeight="1" x14ac:dyDescent="0.25">
      <c r="C1291" s="12"/>
      <c r="E1291" s="130"/>
      <c r="F1291" s="130"/>
      <c r="R1291" s="12"/>
      <c r="T1291" s="130"/>
      <c r="U1291" s="130"/>
      <c r="AE1291" s="146">
        <v>534</v>
      </c>
      <c r="AF1291" s="146">
        <f t="shared" si="204"/>
        <v>-1.8639999999999999</v>
      </c>
      <c r="AJ1291" s="146">
        <f t="shared" si="205"/>
        <v>7.0215476224834261E-2</v>
      </c>
      <c r="AK1291" s="146">
        <f t="shared" si="206"/>
        <v>3.1160852168701854E-2</v>
      </c>
      <c r="AL1291" s="146">
        <f t="shared" si="211"/>
        <v>7.0215476224834261E-2</v>
      </c>
      <c r="AM1291" s="146" t="str">
        <f t="shared" si="212"/>
        <v/>
      </c>
      <c r="AN1291" s="146" t="str">
        <f t="shared" si="207"/>
        <v/>
      </c>
      <c r="AO1291" s="146">
        <f t="shared" si="208"/>
        <v>0</v>
      </c>
      <c r="AP1291" s="146" t="str">
        <f t="shared" si="209"/>
        <v/>
      </c>
      <c r="AQ1291" s="146" t="str">
        <f t="shared" si="210"/>
        <v/>
      </c>
      <c r="AY1291" s="155"/>
      <c r="AZ1291" s="150"/>
      <c r="BA1291" s="155"/>
      <c r="BB1291" s="162"/>
      <c r="BC1291" s="162"/>
      <c r="BD1291" s="162"/>
      <c r="BE1291" s="162"/>
      <c r="BF1291" s="156"/>
      <c r="BG1291" s="156"/>
      <c r="BH1291" s="156"/>
      <c r="BJ1291" s="146">
        <v>511</v>
      </c>
      <c r="BK1291" s="146">
        <f t="shared" si="200"/>
        <v>3.2640000000000278</v>
      </c>
      <c r="BL1291" s="146">
        <f t="shared" si="201"/>
        <v>0.85955369828062866</v>
      </c>
      <c r="BM1291" s="146">
        <f t="shared" si="202"/>
        <v>6.4117192059953698E-4</v>
      </c>
      <c r="BN1291" s="146" t="str">
        <f t="shared" si="203"/>
        <v/>
      </c>
      <c r="BO1291" s="146" t="str">
        <f t="shared" si="199"/>
        <v/>
      </c>
    </row>
    <row r="1292" spans="3:67" ht="20.100000000000001" customHeight="1" x14ac:dyDescent="0.25">
      <c r="C1292" s="12"/>
      <c r="E1292" s="130"/>
      <c r="F1292" s="130"/>
      <c r="R1292" s="12"/>
      <c r="T1292" s="130"/>
      <c r="U1292" s="130"/>
      <c r="AE1292" s="146">
        <v>535</v>
      </c>
      <c r="AF1292" s="146">
        <f t="shared" si="204"/>
        <v>-1.8599999999999999</v>
      </c>
      <c r="AJ1292" s="146">
        <f t="shared" si="205"/>
        <v>7.0740393456983394E-2</v>
      </c>
      <c r="AK1292" s="146">
        <f t="shared" si="206"/>
        <v>3.1442762980752714E-2</v>
      </c>
      <c r="AL1292" s="146">
        <f t="shared" si="211"/>
        <v>7.0740393456983394E-2</v>
      </c>
      <c r="AM1292" s="146" t="str">
        <f t="shared" si="212"/>
        <v/>
      </c>
      <c r="AN1292" s="146" t="str">
        <f t="shared" si="207"/>
        <v/>
      </c>
      <c r="AO1292" s="146">
        <f t="shared" si="208"/>
        <v>0</v>
      </c>
      <c r="AP1292" s="146" t="str">
        <f t="shared" si="209"/>
        <v/>
      </c>
      <c r="AQ1292" s="146" t="str">
        <f t="shared" si="210"/>
        <v/>
      </c>
      <c r="AY1292" s="155"/>
      <c r="AZ1292" s="150"/>
      <c r="BA1292" s="155"/>
      <c r="BB1292" s="162"/>
      <c r="BC1292" s="162"/>
      <c r="BD1292" s="162"/>
      <c r="BE1292" s="162"/>
      <c r="BF1292" s="156"/>
      <c r="BG1292" s="156"/>
      <c r="BH1292" s="156"/>
      <c r="BJ1292" s="146">
        <v>512</v>
      </c>
      <c r="BK1292" s="146">
        <f t="shared" si="200"/>
        <v>3.270400000000028</v>
      </c>
      <c r="BL1292" s="146">
        <f t="shared" si="201"/>
        <v>0.85891252636002913</v>
      </c>
      <c r="BM1292" s="146">
        <f t="shared" si="202"/>
        <v>6.4225793923000651E-4</v>
      </c>
      <c r="BN1292" s="146" t="str">
        <f t="shared" si="203"/>
        <v/>
      </c>
      <c r="BO1292" s="146" t="str">
        <f t="shared" si="199"/>
        <v/>
      </c>
    </row>
    <row r="1293" spans="3:67" ht="20.100000000000001" customHeight="1" x14ac:dyDescent="0.25">
      <c r="C1293" s="12"/>
      <c r="E1293" s="130"/>
      <c r="F1293" s="130"/>
      <c r="R1293" s="12"/>
      <c r="T1293" s="130"/>
      <c r="U1293" s="130"/>
      <c r="AE1293" s="146">
        <v>536</v>
      </c>
      <c r="AF1293" s="146">
        <f t="shared" si="204"/>
        <v>-1.8559999999999999</v>
      </c>
      <c r="AJ1293" s="146">
        <f t="shared" si="205"/>
        <v>7.1268094569544513E-2</v>
      </c>
      <c r="AK1293" s="146">
        <f t="shared" si="206"/>
        <v>3.1726779028202923E-2</v>
      </c>
      <c r="AL1293" s="146">
        <f t="shared" si="211"/>
        <v>7.1268094569544513E-2</v>
      </c>
      <c r="AM1293" s="146" t="str">
        <f t="shared" si="212"/>
        <v/>
      </c>
      <c r="AN1293" s="146" t="str">
        <f t="shared" si="207"/>
        <v/>
      </c>
      <c r="AO1293" s="146">
        <f t="shared" si="208"/>
        <v>0</v>
      </c>
      <c r="AP1293" s="146" t="str">
        <f t="shared" si="209"/>
        <v/>
      </c>
      <c r="AQ1293" s="146" t="str">
        <f t="shared" si="210"/>
        <v/>
      </c>
      <c r="AY1293" s="155"/>
      <c r="AZ1293" s="150"/>
      <c r="BA1293" s="155"/>
      <c r="BB1293" s="162"/>
      <c r="BC1293" s="162"/>
      <c r="BD1293" s="162"/>
      <c r="BE1293" s="162"/>
      <c r="BF1293" s="156"/>
      <c r="BG1293" s="156"/>
      <c r="BH1293" s="156"/>
      <c r="BJ1293" s="146">
        <v>513</v>
      </c>
      <c r="BK1293" s="146">
        <f t="shared" si="200"/>
        <v>3.2768000000000281</v>
      </c>
      <c r="BL1293" s="146">
        <f t="shared" si="201"/>
        <v>0.85827026842079912</v>
      </c>
      <c r="BM1293" s="146">
        <f t="shared" si="202"/>
        <v>6.4333964995710868E-4</v>
      </c>
      <c r="BN1293" s="146" t="str">
        <f t="shared" si="203"/>
        <v/>
      </c>
      <c r="BO1293" s="146" t="str">
        <f t="shared" ref="BO1293:BO1356" si="213">IF($BL1293&lt;(1-$BH$793),$BM1293,"")</f>
        <v/>
      </c>
    </row>
    <row r="1294" spans="3:67" ht="20.100000000000001" customHeight="1" x14ac:dyDescent="0.25">
      <c r="C1294" s="12"/>
      <c r="E1294" s="130"/>
      <c r="F1294" s="130"/>
      <c r="R1294" s="12"/>
      <c r="T1294" s="130"/>
      <c r="U1294" s="130"/>
      <c r="AE1294" s="146">
        <v>537</v>
      </c>
      <c r="AF1294" s="146">
        <f t="shared" si="204"/>
        <v>-1.8519999999999999</v>
      </c>
      <c r="AJ1294" s="146">
        <f t="shared" si="205"/>
        <v>7.1798583380107125E-2</v>
      </c>
      <c r="AK1294" s="146">
        <f t="shared" si="206"/>
        <v>3.2012911454244453E-2</v>
      </c>
      <c r="AL1294" s="146">
        <f t="shared" si="211"/>
        <v>7.1798583380107125E-2</v>
      </c>
      <c r="AM1294" s="146" t="str">
        <f t="shared" si="212"/>
        <v/>
      </c>
      <c r="AN1294" s="146" t="str">
        <f t="shared" si="207"/>
        <v/>
      </c>
      <c r="AO1294" s="146">
        <f t="shared" si="208"/>
        <v>0</v>
      </c>
      <c r="AP1294" s="146" t="str">
        <f t="shared" si="209"/>
        <v/>
      </c>
      <c r="AQ1294" s="146" t="str">
        <f t="shared" si="210"/>
        <v/>
      </c>
      <c r="AY1294" s="155"/>
      <c r="AZ1294" s="150"/>
      <c r="BA1294" s="155"/>
      <c r="BB1294" s="162"/>
      <c r="BC1294" s="162"/>
      <c r="BD1294" s="162"/>
      <c r="BE1294" s="162"/>
      <c r="BF1294" s="156"/>
      <c r="BG1294" s="156"/>
      <c r="BH1294" s="156"/>
      <c r="BJ1294" s="146">
        <v>514</v>
      </c>
      <c r="BK1294" s="146">
        <f t="shared" ref="BK1294:BK1357" si="214">BK1293+$BN$778</f>
        <v>3.2832000000000283</v>
      </c>
      <c r="BL1294" s="146">
        <f t="shared" ref="BL1294:BL1357" si="215">_xlfn.CHISQ.DIST.RT(BK1294,7)</f>
        <v>0.85762692877084201</v>
      </c>
      <c r="BM1294" s="146">
        <f t="shared" ref="BM1294:BM1357" si="216">BL1294-BL1295</f>
        <v>6.4441704884199424E-4</v>
      </c>
      <c r="BN1294" s="146" t="str">
        <f t="shared" ref="BN1294:BN1357" si="217">IF(BL1294&lt;(1-$BH$785),BM1294,"")</f>
        <v/>
      </c>
      <c r="BO1294" s="146" t="str">
        <f t="shared" si="213"/>
        <v/>
      </c>
    </row>
    <row r="1295" spans="3:67" ht="20.100000000000001" customHeight="1" x14ac:dyDescent="0.25">
      <c r="C1295" s="12"/>
      <c r="E1295" s="130"/>
      <c r="F1295" s="130"/>
      <c r="R1295" s="12"/>
      <c r="T1295" s="130"/>
      <c r="U1295" s="130"/>
      <c r="AE1295" s="146">
        <v>538</v>
      </c>
      <c r="AF1295" s="146">
        <f t="shared" si="204"/>
        <v>-1.8479999999999999</v>
      </c>
      <c r="AJ1295" s="146">
        <f t="shared" si="205"/>
        <v>7.2331863600401836E-2</v>
      </c>
      <c r="AK1295" s="146">
        <f t="shared" si="206"/>
        <v>3.2301171417128183E-2</v>
      </c>
      <c r="AL1295" s="146">
        <f t="shared" si="211"/>
        <v>7.2331863600401836E-2</v>
      </c>
      <c r="AM1295" s="146" t="str">
        <f t="shared" si="212"/>
        <v/>
      </c>
      <c r="AN1295" s="146" t="str">
        <f t="shared" si="207"/>
        <v/>
      </c>
      <c r="AO1295" s="146">
        <f t="shared" si="208"/>
        <v>0</v>
      </c>
      <c r="AP1295" s="146" t="str">
        <f t="shared" si="209"/>
        <v/>
      </c>
      <c r="AQ1295" s="146" t="str">
        <f t="shared" si="210"/>
        <v/>
      </c>
      <c r="AY1295" s="155"/>
      <c r="AZ1295" s="150"/>
      <c r="BA1295" s="155"/>
      <c r="BB1295" s="162"/>
      <c r="BC1295" s="162"/>
      <c r="BD1295" s="162"/>
      <c r="BE1295" s="162"/>
      <c r="BF1295" s="156"/>
      <c r="BG1295" s="156"/>
      <c r="BH1295" s="156"/>
      <c r="BJ1295" s="146">
        <v>515</v>
      </c>
      <c r="BK1295" s="146">
        <f t="shared" si="214"/>
        <v>3.2896000000000285</v>
      </c>
      <c r="BL1295" s="146">
        <f t="shared" si="215"/>
        <v>0.85698251172200002</v>
      </c>
      <c r="BM1295" s="146">
        <f t="shared" si="216"/>
        <v>6.4549013204373562E-4</v>
      </c>
      <c r="BN1295" s="146" t="str">
        <f t="shared" si="217"/>
        <v/>
      </c>
      <c r="BO1295" s="146" t="str">
        <f t="shared" si="213"/>
        <v/>
      </c>
    </row>
    <row r="1296" spans="3:67" ht="20.100000000000001" customHeight="1" x14ac:dyDescent="0.25">
      <c r="C1296" s="12"/>
      <c r="E1296" s="130"/>
      <c r="F1296" s="130"/>
      <c r="R1296" s="12"/>
      <c r="T1296" s="130"/>
      <c r="U1296" s="130"/>
      <c r="AE1296" s="146">
        <v>539</v>
      </c>
      <c r="AF1296" s="146">
        <f t="shared" si="204"/>
        <v>-1.8439999999999999</v>
      </c>
      <c r="AJ1296" s="146">
        <f t="shared" si="205"/>
        <v>7.2867938835273705E-2</v>
      </c>
      <c r="AK1296" s="146">
        <f t="shared" si="206"/>
        <v>3.2591570089738557E-2</v>
      </c>
      <c r="AL1296" s="146">
        <f t="shared" si="211"/>
        <v>7.2867938835273705E-2</v>
      </c>
      <c r="AM1296" s="146" t="str">
        <f t="shared" si="212"/>
        <v/>
      </c>
      <c r="AN1296" s="146" t="str">
        <f t="shared" si="207"/>
        <v/>
      </c>
      <c r="AO1296" s="146">
        <f t="shared" si="208"/>
        <v>0</v>
      </c>
      <c r="AP1296" s="146" t="str">
        <f t="shared" si="209"/>
        <v/>
      </c>
      <c r="AQ1296" s="146" t="str">
        <f t="shared" si="210"/>
        <v/>
      </c>
      <c r="AY1296" s="155"/>
      <c r="AZ1296" s="150"/>
      <c r="BA1296" s="155"/>
      <c r="BB1296" s="162"/>
      <c r="BC1296" s="162"/>
      <c r="BD1296" s="162"/>
      <c r="BE1296" s="162"/>
      <c r="BF1296" s="156"/>
      <c r="BG1296" s="156"/>
      <c r="BH1296" s="156"/>
      <c r="BJ1296" s="146">
        <v>516</v>
      </c>
      <c r="BK1296" s="146">
        <f t="shared" si="214"/>
        <v>3.2960000000000287</v>
      </c>
      <c r="BL1296" s="146">
        <f t="shared" si="215"/>
        <v>0.85633702158995628</v>
      </c>
      <c r="BM1296" s="146">
        <f t="shared" si="216"/>
        <v>6.4655889581610726E-4</v>
      </c>
      <c r="BN1296" s="146" t="str">
        <f t="shared" si="217"/>
        <v/>
      </c>
      <c r="BO1296" s="146" t="str">
        <f t="shared" si="213"/>
        <v/>
      </c>
    </row>
    <row r="1297" spans="3:67" ht="20.100000000000001" customHeight="1" x14ac:dyDescent="0.25">
      <c r="C1297" s="12"/>
      <c r="E1297" s="130"/>
      <c r="F1297" s="130"/>
      <c r="R1297" s="12"/>
      <c r="T1297" s="130"/>
      <c r="U1297" s="130"/>
      <c r="AE1297" s="146">
        <v>540</v>
      </c>
      <c r="AF1297" s="146">
        <f t="shared" si="204"/>
        <v>-1.8399999999999999</v>
      </c>
      <c r="AJ1297" s="146">
        <f t="shared" si="205"/>
        <v>7.3406812581656919E-2</v>
      </c>
      <c r="AK1297" s="146">
        <f t="shared" si="206"/>
        <v>3.2884118659163887E-2</v>
      </c>
      <c r="AL1297" s="146">
        <f t="shared" si="211"/>
        <v>7.3406812581656919E-2</v>
      </c>
      <c r="AM1297" s="146" t="str">
        <f t="shared" si="212"/>
        <v/>
      </c>
      <c r="AN1297" s="146" t="str">
        <f t="shared" si="207"/>
        <v/>
      </c>
      <c r="AO1297" s="146">
        <f t="shared" si="208"/>
        <v>0</v>
      </c>
      <c r="AP1297" s="146" t="str">
        <f t="shared" si="209"/>
        <v/>
      </c>
      <c r="AQ1297" s="146" t="str">
        <f t="shared" si="210"/>
        <v/>
      </c>
      <c r="AY1297" s="155"/>
      <c r="AZ1297" s="150"/>
      <c r="BA1297" s="155"/>
      <c r="BB1297" s="162"/>
      <c r="BC1297" s="162"/>
      <c r="BD1297" s="162"/>
      <c r="BE1297" s="162"/>
      <c r="BF1297" s="156"/>
      <c r="BG1297" s="156"/>
      <c r="BH1297" s="156"/>
      <c r="BJ1297" s="146">
        <v>517</v>
      </c>
      <c r="BK1297" s="146">
        <f t="shared" si="214"/>
        <v>3.3024000000000289</v>
      </c>
      <c r="BL1297" s="146">
        <f t="shared" si="215"/>
        <v>0.85569046269414017</v>
      </c>
      <c r="BM1297" s="146">
        <f t="shared" si="216"/>
        <v>6.4762333651080528E-4</v>
      </c>
      <c r="BN1297" s="146" t="str">
        <f t="shared" si="217"/>
        <v/>
      </c>
      <c r="BO1297" s="146" t="str">
        <f t="shared" si="213"/>
        <v/>
      </c>
    </row>
    <row r="1298" spans="3:67" ht="20.100000000000001" customHeight="1" x14ac:dyDescent="0.25">
      <c r="C1298" s="12"/>
      <c r="E1298" s="130"/>
      <c r="F1298" s="130"/>
      <c r="R1298" s="12"/>
      <c r="T1298" s="130"/>
      <c r="U1298" s="130"/>
      <c r="AE1298" s="146">
        <v>541</v>
      </c>
      <c r="AF1298" s="146">
        <f t="shared" si="204"/>
        <v>-1.8359999999999999</v>
      </c>
      <c r="AJ1298" s="146">
        <f t="shared" si="205"/>
        <v>7.3948488227550416E-2</v>
      </c>
      <c r="AK1298" s="146">
        <f t="shared" si="206"/>
        <v>3.3178828326262726E-2</v>
      </c>
      <c r="AL1298" s="146">
        <f t="shared" si="211"/>
        <v>7.3948488227550416E-2</v>
      </c>
      <c r="AM1298" s="146" t="str">
        <f t="shared" si="212"/>
        <v/>
      </c>
      <c r="AN1298" s="146" t="str">
        <f t="shared" si="207"/>
        <v/>
      </c>
      <c r="AO1298" s="146">
        <f t="shared" si="208"/>
        <v>0</v>
      </c>
      <c r="AP1298" s="146" t="str">
        <f t="shared" si="209"/>
        <v/>
      </c>
      <c r="AQ1298" s="146" t="str">
        <f t="shared" si="210"/>
        <v/>
      </c>
      <c r="AY1298" s="155"/>
      <c r="AZ1298" s="150"/>
      <c r="BA1298" s="155"/>
      <c r="BB1298" s="162"/>
      <c r="BC1298" s="162"/>
      <c r="BD1298" s="162"/>
      <c r="BE1298" s="162"/>
      <c r="BF1298" s="156"/>
      <c r="BG1298" s="156"/>
      <c r="BH1298" s="156"/>
      <c r="BJ1298" s="146">
        <v>518</v>
      </c>
      <c r="BK1298" s="146">
        <f t="shared" si="214"/>
        <v>3.3088000000000291</v>
      </c>
      <c r="BL1298" s="146">
        <f t="shared" si="215"/>
        <v>0.85504283935762937</v>
      </c>
      <c r="BM1298" s="146">
        <f t="shared" si="216"/>
        <v>6.4868345057389476E-4</v>
      </c>
      <c r="BN1298" s="146" t="str">
        <f t="shared" si="217"/>
        <v/>
      </c>
      <c r="BO1298" s="146" t="str">
        <f t="shared" si="213"/>
        <v/>
      </c>
    </row>
    <row r="1299" spans="3:67" ht="20.100000000000001" customHeight="1" x14ac:dyDescent="0.25">
      <c r="C1299" s="12"/>
      <c r="E1299" s="130"/>
      <c r="F1299" s="130"/>
      <c r="R1299" s="12"/>
      <c r="T1299" s="130"/>
      <c r="U1299" s="130"/>
      <c r="AE1299" s="146">
        <v>542</v>
      </c>
      <c r="AF1299" s="146">
        <f t="shared" si="204"/>
        <v>-1.8319999999999999</v>
      </c>
      <c r="AJ1299" s="146">
        <f t="shared" si="205"/>
        <v>7.4492969050994659E-2</v>
      </c>
      <c r="AK1299" s="146">
        <f t="shared" si="206"/>
        <v>3.3475710305225947E-2</v>
      </c>
      <c r="AL1299" s="146">
        <f t="shared" si="211"/>
        <v>7.4492969050994659E-2</v>
      </c>
      <c r="AM1299" s="146" t="str">
        <f t="shared" si="212"/>
        <v/>
      </c>
      <c r="AN1299" s="146" t="str">
        <f t="shared" si="207"/>
        <v/>
      </c>
      <c r="AO1299" s="146">
        <f t="shared" si="208"/>
        <v>0</v>
      </c>
      <c r="AP1299" s="146" t="str">
        <f t="shared" si="209"/>
        <v/>
      </c>
      <c r="AQ1299" s="146" t="str">
        <f t="shared" si="210"/>
        <v/>
      </c>
      <c r="AY1299" s="155"/>
      <c r="AZ1299" s="150"/>
      <c r="BA1299" s="155"/>
      <c r="BB1299" s="162"/>
      <c r="BC1299" s="162"/>
      <c r="BD1299" s="162"/>
      <c r="BE1299" s="162"/>
      <c r="BF1299" s="156"/>
      <c r="BG1299" s="156"/>
      <c r="BH1299" s="156"/>
      <c r="BJ1299" s="146">
        <v>519</v>
      </c>
      <c r="BK1299" s="146">
        <f t="shared" si="214"/>
        <v>3.3152000000000292</v>
      </c>
      <c r="BL1299" s="146">
        <f t="shared" si="215"/>
        <v>0.85439415590705547</v>
      </c>
      <c r="BM1299" s="146">
        <f t="shared" si="216"/>
        <v>6.4973923454669791E-4</v>
      </c>
      <c r="BN1299" s="146" t="str">
        <f t="shared" si="217"/>
        <v/>
      </c>
      <c r="BO1299" s="146" t="str">
        <f t="shared" si="213"/>
        <v/>
      </c>
    </row>
    <row r="1300" spans="3:67" ht="20.100000000000001" customHeight="1" x14ac:dyDescent="0.25">
      <c r="C1300" s="12"/>
      <c r="E1300" s="130"/>
      <c r="F1300" s="130"/>
      <c r="R1300" s="12"/>
      <c r="T1300" s="130"/>
      <c r="U1300" s="130"/>
      <c r="AE1300" s="146">
        <v>543</v>
      </c>
      <c r="AF1300" s="146">
        <f t="shared" si="204"/>
        <v>-1.8279999999999998</v>
      </c>
      <c r="AJ1300" s="146">
        <f t="shared" si="205"/>
        <v>7.5040258219049624E-2</v>
      </c>
      <c r="AK1300" s="146">
        <f t="shared" si="206"/>
        <v>3.3774775823135136E-2</v>
      </c>
      <c r="AL1300" s="146">
        <f t="shared" si="211"/>
        <v>7.5040258219049624E-2</v>
      </c>
      <c r="AM1300" s="146" t="str">
        <f t="shared" si="212"/>
        <v/>
      </c>
      <c r="AN1300" s="146" t="str">
        <f t="shared" si="207"/>
        <v/>
      </c>
      <c r="AO1300" s="146">
        <f t="shared" si="208"/>
        <v>0</v>
      </c>
      <c r="AP1300" s="146" t="str">
        <f t="shared" si="209"/>
        <v/>
      </c>
      <c r="AQ1300" s="146" t="str">
        <f t="shared" si="210"/>
        <v/>
      </c>
      <c r="AY1300" s="155"/>
      <c r="AZ1300" s="150"/>
      <c r="BA1300" s="155"/>
      <c r="BB1300" s="162"/>
      <c r="BC1300" s="162"/>
      <c r="BD1300" s="162"/>
      <c r="BE1300" s="162"/>
      <c r="BF1300" s="156"/>
      <c r="BG1300" s="156"/>
      <c r="BH1300" s="156"/>
      <c r="BJ1300" s="146">
        <v>520</v>
      </c>
      <c r="BK1300" s="146">
        <f t="shared" si="214"/>
        <v>3.3216000000000294</v>
      </c>
      <c r="BL1300" s="146">
        <f t="shared" si="215"/>
        <v>0.85374441667250878</v>
      </c>
      <c r="BM1300" s="146">
        <f t="shared" si="216"/>
        <v>6.5079068506523896E-4</v>
      </c>
      <c r="BN1300" s="146" t="str">
        <f t="shared" si="217"/>
        <v/>
      </c>
      <c r="BO1300" s="146" t="str">
        <f t="shared" si="213"/>
        <v/>
      </c>
    </row>
    <row r="1301" spans="3:67" ht="20.100000000000001" customHeight="1" x14ac:dyDescent="0.25">
      <c r="C1301" s="12"/>
      <c r="E1301" s="130"/>
      <c r="F1301" s="130"/>
      <c r="R1301" s="12"/>
      <c r="T1301" s="130"/>
      <c r="U1301" s="130"/>
      <c r="AE1301" s="146">
        <v>544</v>
      </c>
      <c r="AF1301" s="146">
        <f t="shared" si="204"/>
        <v>-1.8239999999999998</v>
      </c>
      <c r="AJ1301" s="146">
        <f t="shared" si="205"/>
        <v>7.5590358786774225E-2</v>
      </c>
      <c r="AK1301" s="146">
        <f t="shared" si="206"/>
        <v>3.4076036119516297E-2</v>
      </c>
      <c r="AL1301" s="146">
        <f t="shared" si="211"/>
        <v>7.5590358786774225E-2</v>
      </c>
      <c r="AM1301" s="146" t="str">
        <f t="shared" si="212"/>
        <v/>
      </c>
      <c r="AN1301" s="146" t="str">
        <f t="shared" si="207"/>
        <v/>
      </c>
      <c r="AO1301" s="146">
        <f t="shared" si="208"/>
        <v>0</v>
      </c>
      <c r="AP1301" s="146" t="str">
        <f t="shared" si="209"/>
        <v/>
      </c>
      <c r="AQ1301" s="146" t="str">
        <f t="shared" si="210"/>
        <v/>
      </c>
      <c r="AY1301" s="155"/>
      <c r="AZ1301" s="150"/>
      <c r="BA1301" s="155"/>
      <c r="BB1301" s="162"/>
      <c r="BC1301" s="162"/>
      <c r="BD1301" s="162"/>
      <c r="BE1301" s="162"/>
      <c r="BF1301" s="156"/>
      <c r="BG1301" s="156"/>
      <c r="BH1301" s="156"/>
      <c r="BJ1301" s="146">
        <v>521</v>
      </c>
      <c r="BK1301" s="146">
        <f t="shared" si="214"/>
        <v>3.3280000000000296</v>
      </c>
      <c r="BL1301" s="146">
        <f t="shared" si="215"/>
        <v>0.85309362598744354</v>
      </c>
      <c r="BM1301" s="146">
        <f t="shared" si="216"/>
        <v>6.5183779885980009E-4</v>
      </c>
      <c r="BN1301" s="146" t="str">
        <f t="shared" si="217"/>
        <v/>
      </c>
      <c r="BO1301" s="146" t="str">
        <f t="shared" si="213"/>
        <v/>
      </c>
    </row>
    <row r="1302" spans="3:67" ht="20.100000000000001" customHeight="1" x14ac:dyDescent="0.25">
      <c r="C1302" s="12"/>
      <c r="E1302" s="130"/>
      <c r="F1302" s="130"/>
      <c r="R1302" s="12"/>
      <c r="T1302" s="130"/>
      <c r="U1302" s="130"/>
      <c r="AE1302" s="146">
        <v>545</v>
      </c>
      <c r="AF1302" s="146">
        <f t="shared" si="204"/>
        <v>-1.8199999999999998</v>
      </c>
      <c r="AJ1302" s="146">
        <f t="shared" si="205"/>
        <v>7.6143273696207353E-2</v>
      </c>
      <c r="AK1302" s="146">
        <f t="shared" si="206"/>
        <v>3.4379502445890005E-2</v>
      </c>
      <c r="AL1302" s="146">
        <f t="shared" si="211"/>
        <v>7.6143273696207353E-2</v>
      </c>
      <c r="AM1302" s="146" t="str">
        <f t="shared" si="212"/>
        <v/>
      </c>
      <c r="AN1302" s="146" t="str">
        <f t="shared" si="207"/>
        <v/>
      </c>
      <c r="AO1302" s="146">
        <f t="shared" si="208"/>
        <v>0</v>
      </c>
      <c r="AP1302" s="146" t="str">
        <f t="shared" si="209"/>
        <v/>
      </c>
      <c r="AQ1302" s="146" t="str">
        <f t="shared" si="210"/>
        <v/>
      </c>
      <c r="AY1302" s="155"/>
      <c r="AZ1302" s="150"/>
      <c r="BA1302" s="155"/>
      <c r="BB1302" s="162"/>
      <c r="BC1302" s="162"/>
      <c r="BD1302" s="162"/>
      <c r="BE1302" s="162"/>
      <c r="BF1302" s="156"/>
      <c r="BG1302" s="156"/>
      <c r="BH1302" s="156"/>
      <c r="BJ1302" s="146">
        <v>522</v>
      </c>
      <c r="BK1302" s="146">
        <f t="shared" si="214"/>
        <v>3.3344000000000298</v>
      </c>
      <c r="BL1302" s="146">
        <f t="shared" si="215"/>
        <v>0.85244178818858374</v>
      </c>
      <c r="BM1302" s="146">
        <f t="shared" si="216"/>
        <v>6.5288057275370015E-4</v>
      </c>
      <c r="BN1302" s="146" t="str">
        <f t="shared" si="217"/>
        <v/>
      </c>
      <c r="BO1302" s="146" t="str">
        <f t="shared" si="213"/>
        <v/>
      </c>
    </row>
    <row r="1303" spans="3:67" ht="20.100000000000001" customHeight="1" x14ac:dyDescent="0.25">
      <c r="C1303" s="12"/>
      <c r="E1303" s="130"/>
      <c r="F1303" s="130"/>
      <c r="R1303" s="12"/>
      <c r="T1303" s="130"/>
      <c r="U1303" s="130"/>
      <c r="AE1303" s="146">
        <v>546</v>
      </c>
      <c r="AF1303" s="146">
        <f t="shared" si="204"/>
        <v>-1.8159999999999998</v>
      </c>
      <c r="AJ1303" s="146">
        <f t="shared" si="205"/>
        <v>7.6699005775350174E-2</v>
      </c>
      <c r="AK1303" s="146">
        <f t="shared" si="206"/>
        <v>3.4685186065317328E-2</v>
      </c>
      <c r="AL1303" s="146">
        <f t="shared" si="211"/>
        <v>7.6699005775350174E-2</v>
      </c>
      <c r="AM1303" s="146" t="str">
        <f t="shared" si="212"/>
        <v/>
      </c>
      <c r="AN1303" s="146" t="str">
        <f t="shared" si="207"/>
        <v/>
      </c>
      <c r="AO1303" s="146">
        <f t="shared" si="208"/>
        <v>0</v>
      </c>
      <c r="AP1303" s="146" t="str">
        <f t="shared" si="209"/>
        <v/>
      </c>
      <c r="AQ1303" s="146" t="str">
        <f t="shared" si="210"/>
        <v/>
      </c>
      <c r="AY1303" s="155"/>
      <c r="AZ1303" s="150"/>
      <c r="BA1303" s="155"/>
      <c r="BB1303" s="162"/>
      <c r="BC1303" s="162"/>
      <c r="BD1303" s="162"/>
      <c r="BE1303" s="162"/>
      <c r="BF1303" s="156"/>
      <c r="BG1303" s="156"/>
      <c r="BH1303" s="156"/>
      <c r="BJ1303" s="146">
        <v>523</v>
      </c>
      <c r="BK1303" s="146">
        <f t="shared" si="214"/>
        <v>3.34080000000003</v>
      </c>
      <c r="BL1303" s="146">
        <f t="shared" si="215"/>
        <v>0.85178890761583004</v>
      </c>
      <c r="BM1303" s="146">
        <f t="shared" si="216"/>
        <v>6.5391900366340572E-4</v>
      </c>
      <c r="BN1303" s="146" t="str">
        <f t="shared" si="217"/>
        <v/>
      </c>
      <c r="BO1303" s="146" t="str">
        <f t="shared" si="213"/>
        <v/>
      </c>
    </row>
    <row r="1304" spans="3:67" ht="20.100000000000001" customHeight="1" x14ac:dyDescent="0.25">
      <c r="C1304" s="12"/>
      <c r="E1304" s="130"/>
      <c r="F1304" s="130"/>
      <c r="R1304" s="12"/>
      <c r="T1304" s="130"/>
      <c r="U1304" s="130"/>
      <c r="AE1304" s="146">
        <v>547</v>
      </c>
      <c r="AF1304" s="146">
        <f t="shared" si="204"/>
        <v>-1.8119999999999998</v>
      </c>
      <c r="AJ1304" s="146">
        <f t="shared" si="205"/>
        <v>7.725755773715054E-2</v>
      </c>
      <c r="AK1304" s="146">
        <f t="shared" si="206"/>
        <v>3.4993098251941503E-2</v>
      </c>
      <c r="AL1304" s="146">
        <f t="shared" si="211"/>
        <v>7.725755773715054E-2</v>
      </c>
      <c r="AM1304" s="146" t="str">
        <f t="shared" si="212"/>
        <v/>
      </c>
      <c r="AN1304" s="146" t="str">
        <f t="shared" si="207"/>
        <v/>
      </c>
      <c r="AO1304" s="146">
        <f t="shared" si="208"/>
        <v>0</v>
      </c>
      <c r="AP1304" s="146" t="str">
        <f t="shared" si="209"/>
        <v/>
      </c>
      <c r="AQ1304" s="146" t="str">
        <f t="shared" si="210"/>
        <v/>
      </c>
      <c r="AY1304" s="155"/>
      <c r="AZ1304" s="150"/>
      <c r="BA1304" s="155"/>
      <c r="BB1304" s="162"/>
      <c r="BC1304" s="162"/>
      <c r="BD1304" s="162"/>
      <c r="BE1304" s="162"/>
      <c r="BF1304" s="156"/>
      <c r="BG1304" s="156"/>
      <c r="BH1304" s="156"/>
      <c r="BJ1304" s="146">
        <v>524</v>
      </c>
      <c r="BK1304" s="146">
        <f t="shared" si="214"/>
        <v>3.3472000000000302</v>
      </c>
      <c r="BL1304" s="146">
        <f t="shared" si="215"/>
        <v>0.85113498861216663</v>
      </c>
      <c r="BM1304" s="146">
        <f t="shared" si="216"/>
        <v>6.5495308859830903E-4</v>
      </c>
      <c r="BN1304" s="146" t="str">
        <f t="shared" si="217"/>
        <v/>
      </c>
      <c r="BO1304" s="146" t="str">
        <f t="shared" si="213"/>
        <v/>
      </c>
    </row>
    <row r="1305" spans="3:67" ht="20.100000000000001" customHeight="1" x14ac:dyDescent="0.25">
      <c r="C1305" s="12"/>
      <c r="E1305" s="130"/>
      <c r="F1305" s="130"/>
      <c r="R1305" s="12"/>
      <c r="T1305" s="130"/>
      <c r="U1305" s="130"/>
      <c r="AE1305" s="146">
        <v>548</v>
      </c>
      <c r="AF1305" s="146">
        <f t="shared" si="204"/>
        <v>-1.8079999999999998</v>
      </c>
      <c r="AJ1305" s="146">
        <f t="shared" si="205"/>
        <v>7.7818932178488898E-2</v>
      </c>
      <c r="AK1305" s="146">
        <f t="shared" si="206"/>
        <v>3.5303250290525799E-2</v>
      </c>
      <c r="AL1305" s="146">
        <f t="shared" si="211"/>
        <v>7.7818932178488898E-2</v>
      </c>
      <c r="AM1305" s="146" t="str">
        <f t="shared" si="212"/>
        <v/>
      </c>
      <c r="AN1305" s="146" t="str">
        <f t="shared" si="207"/>
        <v/>
      </c>
      <c r="AO1305" s="146">
        <f t="shared" si="208"/>
        <v>0</v>
      </c>
      <c r="AP1305" s="146" t="str">
        <f t="shared" si="209"/>
        <v/>
      </c>
      <c r="AQ1305" s="146" t="str">
        <f t="shared" si="210"/>
        <v/>
      </c>
      <c r="AY1305" s="155"/>
      <c r="AZ1305" s="150"/>
      <c r="BA1305" s="155"/>
      <c r="BB1305" s="162"/>
      <c r="BC1305" s="162"/>
      <c r="BD1305" s="162"/>
      <c r="BE1305" s="162"/>
      <c r="BF1305" s="156"/>
      <c r="BG1305" s="156"/>
      <c r="BH1305" s="156"/>
      <c r="BJ1305" s="146">
        <v>525</v>
      </c>
      <c r="BK1305" s="146">
        <f t="shared" si="214"/>
        <v>3.3536000000000303</v>
      </c>
      <c r="BL1305" s="146">
        <f t="shared" si="215"/>
        <v>0.85048003552356832</v>
      </c>
      <c r="BM1305" s="146">
        <f t="shared" si="216"/>
        <v>6.5598282465972879E-4</v>
      </c>
      <c r="BN1305" s="146" t="str">
        <f t="shared" si="217"/>
        <v/>
      </c>
      <c r="BO1305" s="146" t="str">
        <f t="shared" si="213"/>
        <v/>
      </c>
    </row>
    <row r="1306" spans="3:67" ht="20.100000000000001" customHeight="1" x14ac:dyDescent="0.25">
      <c r="C1306" s="12"/>
      <c r="E1306" s="130"/>
      <c r="F1306" s="130"/>
      <c r="R1306" s="12"/>
      <c r="T1306" s="130"/>
      <c r="U1306" s="130"/>
      <c r="AE1306" s="146">
        <v>549</v>
      </c>
      <c r="AF1306" s="146">
        <f t="shared" si="204"/>
        <v>-1.8039999999999998</v>
      </c>
      <c r="AJ1306" s="146">
        <f t="shared" si="205"/>
        <v>7.8383131579166238E-2</v>
      </c>
      <c r="AK1306" s="146">
        <f t="shared" si="206"/>
        <v>3.5615653475987115E-2</v>
      </c>
      <c r="AL1306" s="146">
        <f t="shared" si="211"/>
        <v>7.8383131579166238E-2</v>
      </c>
      <c r="AM1306" s="146" t="str">
        <f t="shared" si="212"/>
        <v/>
      </c>
      <c r="AN1306" s="146" t="str">
        <f t="shared" si="207"/>
        <v/>
      </c>
      <c r="AO1306" s="146">
        <f t="shared" si="208"/>
        <v>0</v>
      </c>
      <c r="AP1306" s="146" t="str">
        <f t="shared" si="209"/>
        <v/>
      </c>
      <c r="AQ1306" s="146" t="str">
        <f t="shared" si="210"/>
        <v/>
      </c>
      <c r="AY1306" s="155"/>
      <c r="AZ1306" s="150"/>
      <c r="BA1306" s="155"/>
      <c r="BB1306" s="162"/>
      <c r="BC1306" s="162"/>
      <c r="BD1306" s="162"/>
      <c r="BE1306" s="162"/>
      <c r="BF1306" s="156"/>
      <c r="BG1306" s="156"/>
      <c r="BH1306" s="156"/>
      <c r="BJ1306" s="146">
        <v>526</v>
      </c>
      <c r="BK1306" s="146">
        <f t="shared" si="214"/>
        <v>3.3600000000000305</v>
      </c>
      <c r="BL1306" s="146">
        <f t="shared" si="215"/>
        <v>0.84982405269890859</v>
      </c>
      <c r="BM1306" s="146">
        <f t="shared" si="216"/>
        <v>6.5700820904046608E-4</v>
      </c>
      <c r="BN1306" s="146" t="str">
        <f t="shared" si="217"/>
        <v/>
      </c>
      <c r="BO1306" s="146" t="str">
        <f t="shared" si="213"/>
        <v/>
      </c>
    </row>
    <row r="1307" spans="3:67" ht="20.100000000000001" customHeight="1" x14ac:dyDescent="0.25">
      <c r="C1307" s="12"/>
      <c r="E1307" s="130"/>
      <c r="F1307" s="130"/>
      <c r="R1307" s="12"/>
      <c r="T1307" s="130"/>
      <c r="U1307" s="130"/>
      <c r="AE1307" s="146">
        <v>550</v>
      </c>
      <c r="AF1307" s="146">
        <f t="shared" si="204"/>
        <v>-1.7999999999999998</v>
      </c>
      <c r="AJ1307" s="146">
        <f t="shared" si="205"/>
        <v>7.8950158300894177E-2</v>
      </c>
      <c r="AK1307" s="146">
        <f t="shared" si="206"/>
        <v>3.593031911292581E-2</v>
      </c>
      <c r="AL1307" s="146">
        <f t="shared" si="211"/>
        <v>7.8950158300894177E-2</v>
      </c>
      <c r="AM1307" s="146" t="str">
        <f t="shared" si="212"/>
        <v/>
      </c>
      <c r="AN1307" s="146" t="str">
        <f t="shared" si="207"/>
        <v/>
      </c>
      <c r="AO1307" s="146">
        <f t="shared" si="208"/>
        <v>0</v>
      </c>
      <c r="AP1307" s="146" t="str">
        <f t="shared" si="209"/>
        <v/>
      </c>
      <c r="AQ1307" s="146" t="str">
        <f t="shared" si="210"/>
        <v/>
      </c>
      <c r="AY1307" s="155"/>
      <c r="AZ1307" s="150"/>
      <c r="BA1307" s="155"/>
      <c r="BB1307" s="162"/>
      <c r="BC1307" s="162"/>
      <c r="BD1307" s="162"/>
      <c r="BE1307" s="162"/>
      <c r="BF1307" s="156"/>
      <c r="BG1307" s="156"/>
      <c r="BH1307" s="156"/>
      <c r="BJ1307" s="146">
        <v>527</v>
      </c>
      <c r="BK1307" s="146">
        <f t="shared" si="214"/>
        <v>3.3664000000000307</v>
      </c>
      <c r="BL1307" s="146">
        <f t="shared" si="215"/>
        <v>0.84916704448986813</v>
      </c>
      <c r="BM1307" s="146">
        <f t="shared" si="216"/>
        <v>6.5802923902458232E-4</v>
      </c>
      <c r="BN1307" s="146" t="str">
        <f t="shared" si="217"/>
        <v/>
      </c>
      <c r="BO1307" s="146" t="str">
        <f t="shared" si="213"/>
        <v/>
      </c>
    </row>
    <row r="1308" spans="3:67" ht="20.100000000000001" customHeight="1" x14ac:dyDescent="0.25">
      <c r="C1308" s="12"/>
      <c r="E1308" s="130"/>
      <c r="F1308" s="130"/>
      <c r="R1308" s="12"/>
      <c r="T1308" s="130"/>
      <c r="U1308" s="130"/>
      <c r="AE1308" s="146">
        <v>551</v>
      </c>
      <c r="AF1308" s="146">
        <f t="shared" si="204"/>
        <v>-1.7959999999999998</v>
      </c>
      <c r="AJ1308" s="146">
        <f t="shared" si="205"/>
        <v>7.9520014586287047E-2</v>
      </c>
      <c r="AK1308" s="146">
        <f t="shared" si="206"/>
        <v>3.6247258515151162E-2</v>
      </c>
      <c r="AL1308" s="146">
        <f t="shared" si="211"/>
        <v>7.9520014586287047E-2</v>
      </c>
      <c r="AM1308" s="146" t="str">
        <f t="shared" si="212"/>
        <v/>
      </c>
      <c r="AN1308" s="146" t="str">
        <f t="shared" si="207"/>
        <v/>
      </c>
      <c r="AO1308" s="146">
        <f t="shared" si="208"/>
        <v>0</v>
      </c>
      <c r="AP1308" s="146" t="str">
        <f t="shared" si="209"/>
        <v/>
      </c>
      <c r="AQ1308" s="146" t="str">
        <f t="shared" si="210"/>
        <v/>
      </c>
      <c r="AY1308" s="155"/>
      <c r="AZ1308" s="150"/>
      <c r="BA1308" s="155"/>
      <c r="BB1308" s="162"/>
      <c r="BC1308" s="162"/>
      <c r="BD1308" s="162"/>
      <c r="BE1308" s="162"/>
      <c r="BF1308" s="156"/>
      <c r="BG1308" s="156"/>
      <c r="BH1308" s="156"/>
      <c r="BJ1308" s="146">
        <v>528</v>
      </c>
      <c r="BK1308" s="146">
        <f t="shared" si="214"/>
        <v>3.3728000000000309</v>
      </c>
      <c r="BL1308" s="146">
        <f t="shared" si="215"/>
        <v>0.84850901525084355</v>
      </c>
      <c r="BM1308" s="146">
        <f t="shared" si="216"/>
        <v>6.5904591198695517E-4</v>
      </c>
      <c r="BN1308" s="146" t="str">
        <f t="shared" si="217"/>
        <v/>
      </c>
      <c r="BO1308" s="146" t="str">
        <f t="shared" si="213"/>
        <v/>
      </c>
    </row>
    <row r="1309" spans="3:67" ht="20.100000000000001" customHeight="1" x14ac:dyDescent="0.25">
      <c r="C1309" s="12"/>
      <c r="E1309" s="130"/>
      <c r="F1309" s="130"/>
      <c r="R1309" s="12"/>
      <c r="T1309" s="130"/>
      <c r="U1309" s="130"/>
      <c r="AE1309" s="146">
        <v>552</v>
      </c>
      <c r="AF1309" s="146">
        <f t="shared" si="204"/>
        <v>-1.7919999999999998</v>
      </c>
      <c r="AJ1309" s="146">
        <f t="shared" si="205"/>
        <v>8.0092702557856207E-2</v>
      </c>
      <c r="AK1309" s="146">
        <f t="shared" si="206"/>
        <v>3.6566483005203057E-2</v>
      </c>
      <c r="AL1309" s="146">
        <f t="shared" si="211"/>
        <v>8.0092702557856207E-2</v>
      </c>
      <c r="AM1309" s="146" t="str">
        <f t="shared" si="212"/>
        <v/>
      </c>
      <c r="AN1309" s="146" t="str">
        <f t="shared" si="207"/>
        <v/>
      </c>
      <c r="AO1309" s="146">
        <f t="shared" si="208"/>
        <v>0</v>
      </c>
      <c r="AP1309" s="146" t="str">
        <f t="shared" si="209"/>
        <v/>
      </c>
      <c r="AQ1309" s="146" t="str">
        <f t="shared" si="210"/>
        <v/>
      </c>
      <c r="AY1309" s="155"/>
      <c r="AZ1309" s="150"/>
      <c r="BA1309" s="155"/>
      <c r="BB1309" s="162"/>
      <c r="BC1309" s="162"/>
      <c r="BD1309" s="162"/>
      <c r="BE1309" s="162"/>
      <c r="BF1309" s="156"/>
      <c r="BG1309" s="156"/>
      <c r="BH1309" s="156"/>
      <c r="BJ1309" s="146">
        <v>529</v>
      </c>
      <c r="BK1309" s="146">
        <f t="shared" si="214"/>
        <v>3.3792000000000311</v>
      </c>
      <c r="BL1309" s="146">
        <f t="shared" si="215"/>
        <v>0.84784996933885659</v>
      </c>
      <c r="BM1309" s="146">
        <f t="shared" si="216"/>
        <v>6.6005822539205727E-4</v>
      </c>
      <c r="BN1309" s="146" t="str">
        <f t="shared" si="217"/>
        <v/>
      </c>
      <c r="BO1309" s="146" t="str">
        <f t="shared" si="213"/>
        <v/>
      </c>
    </row>
    <row r="1310" spans="3:67" ht="20.100000000000001" customHeight="1" x14ac:dyDescent="0.25">
      <c r="C1310" s="12"/>
      <c r="E1310" s="130"/>
      <c r="F1310" s="130"/>
      <c r="R1310" s="12"/>
      <c r="T1310" s="130"/>
      <c r="U1310" s="130"/>
      <c r="AE1310" s="146">
        <v>553</v>
      </c>
      <c r="AF1310" s="146">
        <f t="shared" si="204"/>
        <v>-1.7879999999999998</v>
      </c>
      <c r="AJ1310" s="146">
        <f t="shared" si="205"/>
        <v>8.0668224217007062E-2</v>
      </c>
      <c r="AK1310" s="146">
        <f t="shared" si="206"/>
        <v>3.6888003913869559E-2</v>
      </c>
      <c r="AL1310" s="146">
        <f t="shared" si="211"/>
        <v>8.0668224217007062E-2</v>
      </c>
      <c r="AM1310" s="146" t="str">
        <f t="shared" si="212"/>
        <v/>
      </c>
      <c r="AN1310" s="146" t="str">
        <f t="shared" si="207"/>
        <v/>
      </c>
      <c r="AO1310" s="146">
        <f t="shared" si="208"/>
        <v>0</v>
      </c>
      <c r="AP1310" s="146" t="str">
        <f t="shared" si="209"/>
        <v/>
      </c>
      <c r="AQ1310" s="146" t="str">
        <f t="shared" si="210"/>
        <v/>
      </c>
      <c r="AY1310" s="155"/>
      <c r="AZ1310" s="150"/>
      <c r="BA1310" s="155"/>
      <c r="BB1310" s="162"/>
      <c r="BC1310" s="162"/>
      <c r="BD1310" s="162"/>
      <c r="BE1310" s="162"/>
      <c r="BF1310" s="156"/>
      <c r="BG1310" s="156"/>
      <c r="BH1310" s="156"/>
      <c r="BJ1310" s="146">
        <v>530</v>
      </c>
      <c r="BK1310" s="146">
        <f t="shared" si="214"/>
        <v>3.3856000000000313</v>
      </c>
      <c r="BL1310" s="146">
        <f t="shared" si="215"/>
        <v>0.84718991111346453</v>
      </c>
      <c r="BM1310" s="146">
        <f t="shared" si="216"/>
        <v>6.6106617679428936E-4</v>
      </c>
      <c r="BN1310" s="146" t="str">
        <f t="shared" si="217"/>
        <v/>
      </c>
      <c r="BO1310" s="146" t="str">
        <f t="shared" si="213"/>
        <v/>
      </c>
    </row>
    <row r="1311" spans="3:67" ht="20.100000000000001" customHeight="1" x14ac:dyDescent="0.25">
      <c r="C1311" s="12"/>
      <c r="E1311" s="130"/>
      <c r="F1311" s="130"/>
      <c r="R1311" s="12"/>
      <c r="T1311" s="130"/>
      <c r="U1311" s="130"/>
      <c r="AE1311" s="146">
        <v>554</v>
      </c>
      <c r="AF1311" s="146">
        <f t="shared" si="204"/>
        <v>-1.7839999999999998</v>
      </c>
      <c r="AJ1311" s="146">
        <f t="shared" si="205"/>
        <v>8.1246581443038091E-2</v>
      </c>
      <c r="AK1311" s="146">
        <f t="shared" si="206"/>
        <v>3.7211832579700434E-2</v>
      </c>
      <c r="AL1311" s="146">
        <f t="shared" si="211"/>
        <v>8.1246581443038091E-2</v>
      </c>
      <c r="AM1311" s="146" t="str">
        <f t="shared" si="212"/>
        <v/>
      </c>
      <c r="AN1311" s="146" t="str">
        <f t="shared" si="207"/>
        <v/>
      </c>
      <c r="AO1311" s="146">
        <f t="shared" si="208"/>
        <v>0</v>
      </c>
      <c r="AP1311" s="146" t="str">
        <f t="shared" si="209"/>
        <v/>
      </c>
      <c r="AQ1311" s="146" t="str">
        <f t="shared" si="210"/>
        <v/>
      </c>
      <c r="AY1311" s="155"/>
      <c r="AZ1311" s="150"/>
      <c r="BA1311" s="155"/>
      <c r="BB1311" s="162"/>
      <c r="BC1311" s="162"/>
      <c r="BD1311" s="162"/>
      <c r="BE1311" s="162"/>
      <c r="BF1311" s="156"/>
      <c r="BG1311" s="156"/>
      <c r="BH1311" s="156"/>
      <c r="BJ1311" s="146">
        <v>531</v>
      </c>
      <c r="BK1311" s="146">
        <f t="shared" si="214"/>
        <v>3.3920000000000314</v>
      </c>
      <c r="BL1311" s="146">
        <f t="shared" si="215"/>
        <v>0.84652884493667024</v>
      </c>
      <c r="BM1311" s="146">
        <f t="shared" si="216"/>
        <v>6.6206976383753613E-4</v>
      </c>
      <c r="BN1311" s="146" t="str">
        <f t="shared" si="217"/>
        <v/>
      </c>
      <c r="BO1311" s="146" t="str">
        <f t="shared" si="213"/>
        <v/>
      </c>
    </row>
    <row r="1312" spans="3:67" ht="20.100000000000001" customHeight="1" x14ac:dyDescent="0.25">
      <c r="C1312" s="12"/>
      <c r="E1312" s="130"/>
      <c r="F1312" s="130"/>
      <c r="R1312" s="12"/>
      <c r="T1312" s="130"/>
      <c r="U1312" s="130"/>
      <c r="AE1312" s="146">
        <v>555</v>
      </c>
      <c r="AF1312" s="146">
        <f t="shared" si="204"/>
        <v>-1.7799999999999998</v>
      </c>
      <c r="AJ1312" s="146">
        <f t="shared" si="205"/>
        <v>8.1827775992142845E-2</v>
      </c>
      <c r="AK1312" s="146">
        <f t="shared" si="206"/>
        <v>3.7537980348516818E-2</v>
      </c>
      <c r="AL1312" s="146">
        <f t="shared" si="211"/>
        <v>8.1827775992142845E-2</v>
      </c>
      <c r="AM1312" s="146" t="str">
        <f t="shared" si="212"/>
        <v/>
      </c>
      <c r="AN1312" s="146" t="str">
        <f t="shared" si="207"/>
        <v/>
      </c>
      <c r="AO1312" s="146">
        <f t="shared" si="208"/>
        <v>0</v>
      </c>
      <c r="AP1312" s="146" t="str">
        <f t="shared" si="209"/>
        <v/>
      </c>
      <c r="AQ1312" s="146" t="str">
        <f t="shared" si="210"/>
        <v/>
      </c>
      <c r="AY1312" s="155"/>
      <c r="AZ1312" s="150"/>
      <c r="BA1312" s="155"/>
      <c r="BB1312" s="162"/>
      <c r="BC1312" s="162"/>
      <c r="BD1312" s="162"/>
      <c r="BE1312" s="162"/>
      <c r="BF1312" s="156"/>
      <c r="BG1312" s="156"/>
      <c r="BH1312" s="156"/>
      <c r="BJ1312" s="146">
        <v>532</v>
      </c>
      <c r="BK1312" s="146">
        <f t="shared" si="214"/>
        <v>3.3984000000000316</v>
      </c>
      <c r="BL1312" s="146">
        <f t="shared" si="215"/>
        <v>0.84586677517283271</v>
      </c>
      <c r="BM1312" s="146">
        <f t="shared" si="216"/>
        <v>6.6306898425427807E-4</v>
      </c>
      <c r="BN1312" s="146" t="str">
        <f t="shared" si="217"/>
        <v/>
      </c>
      <c r="BO1312" s="146" t="str">
        <f t="shared" si="213"/>
        <v/>
      </c>
    </row>
    <row r="1313" spans="3:67" ht="20.100000000000001" customHeight="1" x14ac:dyDescent="0.25">
      <c r="C1313" s="12"/>
      <c r="E1313" s="130"/>
      <c r="F1313" s="130"/>
      <c r="R1313" s="12"/>
      <c r="T1313" s="130"/>
      <c r="U1313" s="130"/>
      <c r="AE1313" s="146">
        <v>556</v>
      </c>
      <c r="AF1313" s="146">
        <f t="shared" si="204"/>
        <v>-1.7759999999999998</v>
      </c>
      <c r="AJ1313" s="146">
        <f t="shared" si="205"/>
        <v>8.2411809496414523E-2</v>
      </c>
      <c r="AK1313" s="146">
        <f t="shared" si="206"/>
        <v>3.7866458572916685E-2</v>
      </c>
      <c r="AL1313" s="146">
        <f t="shared" si="211"/>
        <v>8.2411809496414523E-2</v>
      </c>
      <c r="AM1313" s="146" t="str">
        <f t="shared" si="212"/>
        <v/>
      </c>
      <c r="AN1313" s="146" t="str">
        <f t="shared" si="207"/>
        <v/>
      </c>
      <c r="AO1313" s="146">
        <f t="shared" si="208"/>
        <v>0</v>
      </c>
      <c r="AP1313" s="146" t="str">
        <f t="shared" si="209"/>
        <v/>
      </c>
      <c r="AQ1313" s="146" t="str">
        <f t="shared" si="210"/>
        <v/>
      </c>
      <c r="AY1313" s="155"/>
      <c r="AZ1313" s="150"/>
      <c r="BA1313" s="155"/>
      <c r="BB1313" s="162"/>
      <c r="BC1313" s="162"/>
      <c r="BD1313" s="162"/>
      <c r="BE1313" s="162"/>
      <c r="BF1313" s="156"/>
      <c r="BG1313" s="156"/>
      <c r="BH1313" s="156"/>
      <c r="BJ1313" s="146">
        <v>533</v>
      </c>
      <c r="BK1313" s="146">
        <f t="shared" si="214"/>
        <v>3.4048000000000318</v>
      </c>
      <c r="BL1313" s="146">
        <f t="shared" si="215"/>
        <v>0.84520370618857843</v>
      </c>
      <c r="BM1313" s="146">
        <f t="shared" si="216"/>
        <v>6.6406383586481432E-4</v>
      </c>
      <c r="BN1313" s="146" t="str">
        <f t="shared" si="217"/>
        <v/>
      </c>
      <c r="BO1313" s="146" t="str">
        <f t="shared" si="213"/>
        <v/>
      </c>
    </row>
    <row r="1314" spans="3:67" ht="20.100000000000001" customHeight="1" x14ac:dyDescent="0.25">
      <c r="C1314" s="12"/>
      <c r="E1314" s="130"/>
      <c r="F1314" s="130"/>
      <c r="R1314" s="12"/>
      <c r="T1314" s="130"/>
      <c r="U1314" s="130"/>
      <c r="AE1314" s="146">
        <v>557</v>
      </c>
      <c r="AF1314" s="146">
        <f t="shared" si="204"/>
        <v>-1.7719999999999998</v>
      </c>
      <c r="AJ1314" s="146">
        <f t="shared" si="205"/>
        <v>8.299868346285344E-2</v>
      </c>
      <c r="AK1314" s="146">
        <f t="shared" si="206"/>
        <v>3.8197278611776603E-2</v>
      </c>
      <c r="AL1314" s="146">
        <f t="shared" si="211"/>
        <v>8.299868346285344E-2</v>
      </c>
      <c r="AM1314" s="146" t="str">
        <f t="shared" si="212"/>
        <v/>
      </c>
      <c r="AN1314" s="146" t="str">
        <f t="shared" si="207"/>
        <v/>
      </c>
      <c r="AO1314" s="146">
        <f t="shared" si="208"/>
        <v>0</v>
      </c>
      <c r="AP1314" s="146" t="str">
        <f t="shared" si="209"/>
        <v/>
      </c>
      <c r="AQ1314" s="146" t="str">
        <f t="shared" si="210"/>
        <v/>
      </c>
      <c r="AY1314" s="155"/>
      <c r="AZ1314" s="150"/>
      <c r="BA1314" s="155"/>
      <c r="BB1314" s="162"/>
      <c r="BC1314" s="162"/>
      <c r="BD1314" s="162"/>
      <c r="BE1314" s="162"/>
      <c r="BF1314" s="156"/>
      <c r="BG1314" s="156"/>
      <c r="BH1314" s="156"/>
      <c r="BJ1314" s="146">
        <v>534</v>
      </c>
      <c r="BK1314" s="146">
        <f t="shared" si="214"/>
        <v>3.411200000000032</v>
      </c>
      <c r="BL1314" s="146">
        <f t="shared" si="215"/>
        <v>0.84453964235271362</v>
      </c>
      <c r="BM1314" s="146">
        <f t="shared" si="216"/>
        <v>6.6505431657781777E-4</v>
      </c>
      <c r="BN1314" s="146" t="str">
        <f t="shared" si="217"/>
        <v/>
      </c>
      <c r="BO1314" s="146" t="str">
        <f t="shared" si="213"/>
        <v/>
      </c>
    </row>
    <row r="1315" spans="3:67" ht="20.100000000000001" customHeight="1" x14ac:dyDescent="0.25">
      <c r="C1315" s="12"/>
      <c r="E1315" s="130"/>
      <c r="F1315" s="130"/>
      <c r="R1315" s="12"/>
      <c r="T1315" s="130"/>
      <c r="U1315" s="130"/>
      <c r="AE1315" s="146">
        <v>558</v>
      </c>
      <c r="AF1315" s="146">
        <f t="shared" si="204"/>
        <v>-1.7679999999999998</v>
      </c>
      <c r="AJ1315" s="146">
        <f t="shared" si="205"/>
        <v>8.3588399272377337E-2</v>
      </c>
      <c r="AK1315" s="146">
        <f t="shared" si="206"/>
        <v>3.8530451829749263E-2</v>
      </c>
      <c r="AL1315" s="146">
        <f t="shared" si="211"/>
        <v>8.3588399272377337E-2</v>
      </c>
      <c r="AM1315" s="146" t="str">
        <f t="shared" si="212"/>
        <v/>
      </c>
      <c r="AN1315" s="146" t="str">
        <f t="shared" si="207"/>
        <v/>
      </c>
      <c r="AO1315" s="146">
        <f t="shared" si="208"/>
        <v>0</v>
      </c>
      <c r="AP1315" s="146" t="str">
        <f t="shared" si="209"/>
        <v/>
      </c>
      <c r="AQ1315" s="146" t="str">
        <f t="shared" si="210"/>
        <v/>
      </c>
      <c r="AY1315" s="155"/>
      <c r="AZ1315" s="150"/>
      <c r="BA1315" s="155"/>
      <c r="BB1315" s="162"/>
      <c r="BC1315" s="162"/>
      <c r="BD1315" s="162"/>
      <c r="BE1315" s="162"/>
      <c r="BF1315" s="156"/>
      <c r="BG1315" s="156"/>
      <c r="BH1315" s="156"/>
      <c r="BJ1315" s="146">
        <v>535</v>
      </c>
      <c r="BK1315" s="146">
        <f t="shared" si="214"/>
        <v>3.4176000000000322</v>
      </c>
      <c r="BL1315" s="146">
        <f t="shared" si="215"/>
        <v>0.8438745880361358</v>
      </c>
      <c r="BM1315" s="146">
        <f t="shared" si="216"/>
        <v>6.6604042438855871E-4</v>
      </c>
      <c r="BN1315" s="146" t="str">
        <f t="shared" si="217"/>
        <v/>
      </c>
      <c r="BO1315" s="146" t="str">
        <f t="shared" si="213"/>
        <v/>
      </c>
    </row>
    <row r="1316" spans="3:67" ht="20.100000000000001" customHeight="1" x14ac:dyDescent="0.25">
      <c r="C1316" s="12"/>
      <c r="E1316" s="130"/>
      <c r="F1316" s="130"/>
      <c r="R1316" s="12"/>
      <c r="T1316" s="130"/>
      <c r="U1316" s="130"/>
      <c r="AE1316" s="146">
        <v>559</v>
      </c>
      <c r="AF1316" s="146">
        <f t="shared" si="204"/>
        <v>-1.7639999999999998</v>
      </c>
      <c r="AJ1316" s="146">
        <f t="shared" si="205"/>
        <v>8.4180958178834878E-2</v>
      </c>
      <c r="AK1316" s="146">
        <f t="shared" si="206"/>
        <v>3.8865989596757237E-2</v>
      </c>
      <c r="AL1316" s="146">
        <f t="shared" si="211"/>
        <v>8.4180958178834878E-2</v>
      </c>
      <c r="AM1316" s="146" t="str">
        <f t="shared" si="212"/>
        <v/>
      </c>
      <c r="AN1316" s="146" t="str">
        <f t="shared" si="207"/>
        <v/>
      </c>
      <c r="AO1316" s="146">
        <f t="shared" si="208"/>
        <v>0</v>
      </c>
      <c r="AP1316" s="146" t="str">
        <f t="shared" si="209"/>
        <v/>
      </c>
      <c r="AQ1316" s="146" t="str">
        <f t="shared" si="210"/>
        <v/>
      </c>
      <c r="AY1316" s="155"/>
      <c r="AZ1316" s="150"/>
      <c r="BA1316" s="155"/>
      <c r="BB1316" s="162"/>
      <c r="BC1316" s="162"/>
      <c r="BD1316" s="162"/>
      <c r="BE1316" s="162"/>
      <c r="BF1316" s="156"/>
      <c r="BG1316" s="156"/>
      <c r="BH1316" s="156"/>
      <c r="BJ1316" s="146">
        <v>536</v>
      </c>
      <c r="BK1316" s="146">
        <f t="shared" si="214"/>
        <v>3.4240000000000324</v>
      </c>
      <c r="BL1316" s="146">
        <f t="shared" si="215"/>
        <v>0.84320854761174724</v>
      </c>
      <c r="BM1316" s="146">
        <f t="shared" si="216"/>
        <v>6.6702215737979298E-4</v>
      </c>
      <c r="BN1316" s="146" t="str">
        <f t="shared" si="217"/>
        <v/>
      </c>
      <c r="BO1316" s="146" t="str">
        <f t="shared" si="213"/>
        <v/>
      </c>
    </row>
    <row r="1317" spans="3:67" ht="20.100000000000001" customHeight="1" x14ac:dyDescent="0.25">
      <c r="C1317" s="12"/>
      <c r="E1317" s="130"/>
      <c r="F1317" s="130"/>
      <c r="R1317" s="12"/>
      <c r="T1317" s="130"/>
      <c r="U1317" s="130"/>
      <c r="AE1317" s="146">
        <v>560</v>
      </c>
      <c r="AF1317" s="146">
        <f t="shared" si="204"/>
        <v>-1.7599999999999998</v>
      </c>
      <c r="AJ1317" s="146">
        <f t="shared" si="205"/>
        <v>8.4776361308022255E-2</v>
      </c>
      <c r="AK1317" s="146">
        <f t="shared" si="206"/>
        <v>3.9203903287482647E-2</v>
      </c>
      <c r="AL1317" s="146">
        <f t="shared" si="211"/>
        <v>8.4776361308022255E-2</v>
      </c>
      <c r="AM1317" s="146" t="str">
        <f t="shared" si="212"/>
        <v/>
      </c>
      <c r="AN1317" s="146" t="str">
        <f t="shared" si="207"/>
        <v/>
      </c>
      <c r="AO1317" s="146">
        <f t="shared" si="208"/>
        <v>0</v>
      </c>
      <c r="AP1317" s="146" t="str">
        <f t="shared" si="209"/>
        <v/>
      </c>
      <c r="AQ1317" s="146" t="str">
        <f t="shared" si="210"/>
        <v/>
      </c>
      <c r="AY1317" s="155"/>
      <c r="AZ1317" s="150"/>
      <c r="BA1317" s="155"/>
      <c r="BB1317" s="162"/>
      <c r="BC1317" s="162"/>
      <c r="BD1317" s="162"/>
      <c r="BE1317" s="162"/>
      <c r="BF1317" s="156"/>
      <c r="BG1317" s="156"/>
      <c r="BH1317" s="156"/>
      <c r="BJ1317" s="146">
        <v>537</v>
      </c>
      <c r="BK1317" s="146">
        <f t="shared" si="214"/>
        <v>3.4304000000000325</v>
      </c>
      <c r="BL1317" s="146">
        <f t="shared" si="215"/>
        <v>0.84254152545436745</v>
      </c>
      <c r="BM1317" s="146">
        <f t="shared" si="216"/>
        <v>6.6799951371987465E-4</v>
      </c>
      <c r="BN1317" s="146" t="str">
        <f t="shared" si="217"/>
        <v/>
      </c>
      <c r="BO1317" s="146" t="str">
        <f t="shared" si="213"/>
        <v/>
      </c>
    </row>
    <row r="1318" spans="3:67" ht="20.100000000000001" customHeight="1" x14ac:dyDescent="0.25">
      <c r="C1318" s="12"/>
      <c r="E1318" s="130"/>
      <c r="F1318" s="130"/>
      <c r="R1318" s="12"/>
      <c r="T1318" s="130"/>
      <c r="U1318" s="130"/>
      <c r="AE1318" s="146">
        <v>561</v>
      </c>
      <c r="AF1318" s="146">
        <f t="shared" si="204"/>
        <v>-1.7559999999999998</v>
      </c>
      <c r="AJ1318" s="146">
        <f t="shared" si="205"/>
        <v>8.5374609656703196E-2</v>
      </c>
      <c r="AK1318" s="146">
        <f t="shared" si="206"/>
        <v>3.9544204280853187E-2</v>
      </c>
      <c r="AL1318" s="146">
        <f t="shared" si="211"/>
        <v>8.5374609656703196E-2</v>
      </c>
      <c r="AM1318" s="146" t="str">
        <f t="shared" si="212"/>
        <v/>
      </c>
      <c r="AN1318" s="146" t="str">
        <f t="shared" si="207"/>
        <v/>
      </c>
      <c r="AO1318" s="146">
        <f t="shared" si="208"/>
        <v>0</v>
      </c>
      <c r="AP1318" s="146" t="str">
        <f t="shared" si="209"/>
        <v/>
      </c>
      <c r="AQ1318" s="146" t="str">
        <f t="shared" si="210"/>
        <v/>
      </c>
      <c r="AY1318" s="155"/>
      <c r="AZ1318" s="150"/>
      <c r="BA1318" s="155"/>
      <c r="BB1318" s="162"/>
      <c r="BC1318" s="162"/>
      <c r="BD1318" s="162"/>
      <c r="BE1318" s="162"/>
      <c r="BF1318" s="156"/>
      <c r="BG1318" s="156"/>
      <c r="BH1318" s="156"/>
      <c r="BJ1318" s="146">
        <v>538</v>
      </c>
      <c r="BK1318" s="146">
        <f t="shared" si="214"/>
        <v>3.4368000000000327</v>
      </c>
      <c r="BL1318" s="146">
        <f t="shared" si="215"/>
        <v>0.84187352594064757</v>
      </c>
      <c r="BM1318" s="146">
        <f t="shared" si="216"/>
        <v>6.6897249166375516E-4</v>
      </c>
      <c r="BN1318" s="146" t="str">
        <f t="shared" si="217"/>
        <v/>
      </c>
      <c r="BO1318" s="146" t="str">
        <f t="shared" si="213"/>
        <v/>
      </c>
    </row>
    <row r="1319" spans="3:67" ht="20.100000000000001" customHeight="1" x14ac:dyDescent="0.25">
      <c r="C1319" s="12"/>
      <c r="E1319" s="130"/>
      <c r="F1319" s="130"/>
      <c r="R1319" s="12"/>
      <c r="T1319" s="130"/>
      <c r="U1319" s="130"/>
      <c r="AE1319" s="146">
        <v>562</v>
      </c>
      <c r="AF1319" s="146">
        <f t="shared" si="204"/>
        <v>-1.7519999999999998</v>
      </c>
      <c r="AJ1319" s="146">
        <f t="shared" si="205"/>
        <v>8.5975704091632174E-2</v>
      </c>
      <c r="AK1319" s="146">
        <f t="shared" si="206"/>
        <v>3.9886903959523781E-2</v>
      </c>
      <c r="AL1319" s="146">
        <f t="shared" si="211"/>
        <v>8.5975704091632174E-2</v>
      </c>
      <c r="AM1319" s="146" t="str">
        <f t="shared" si="212"/>
        <v/>
      </c>
      <c r="AN1319" s="146" t="str">
        <f t="shared" si="207"/>
        <v/>
      </c>
      <c r="AO1319" s="146">
        <f t="shared" si="208"/>
        <v>0</v>
      </c>
      <c r="AP1319" s="146" t="str">
        <f t="shared" si="209"/>
        <v/>
      </c>
      <c r="AQ1319" s="146" t="str">
        <f t="shared" si="210"/>
        <v/>
      </c>
      <c r="AY1319" s="155"/>
      <c r="AZ1319" s="150"/>
      <c r="BA1319" s="155"/>
      <c r="BB1319" s="162"/>
      <c r="BC1319" s="162"/>
      <c r="BD1319" s="162"/>
      <c r="BE1319" s="162"/>
      <c r="BF1319" s="156"/>
      <c r="BG1319" s="156"/>
      <c r="BH1319" s="156"/>
      <c r="BJ1319" s="146">
        <v>539</v>
      </c>
      <c r="BK1319" s="146">
        <f t="shared" si="214"/>
        <v>3.4432000000000329</v>
      </c>
      <c r="BL1319" s="146">
        <f t="shared" si="215"/>
        <v>0.84120455344898382</v>
      </c>
      <c r="BM1319" s="146">
        <f t="shared" si="216"/>
        <v>6.6994108955142906E-4</v>
      </c>
      <c r="BN1319" s="146" t="str">
        <f t="shared" si="217"/>
        <v/>
      </c>
      <c r="BO1319" s="146" t="str">
        <f t="shared" si="213"/>
        <v/>
      </c>
    </row>
    <row r="1320" spans="3:67" ht="20.100000000000001" customHeight="1" x14ac:dyDescent="0.25">
      <c r="C1320" s="12"/>
      <c r="E1320" s="130"/>
      <c r="F1320" s="130"/>
      <c r="R1320" s="12"/>
      <c r="T1320" s="130"/>
      <c r="U1320" s="130"/>
      <c r="AE1320" s="146">
        <v>563</v>
      </c>
      <c r="AF1320" s="146">
        <f t="shared" si="204"/>
        <v>-1.7479999999999998</v>
      </c>
      <c r="AJ1320" s="146">
        <f t="shared" si="205"/>
        <v>8.657964534858148E-2</v>
      </c>
      <c r="AK1320" s="146">
        <f t="shared" si="206"/>
        <v>4.0232013709354801E-2</v>
      </c>
      <c r="AL1320" s="146">
        <f t="shared" si="211"/>
        <v>8.657964534858148E-2</v>
      </c>
      <c r="AM1320" s="146" t="str">
        <f t="shared" si="212"/>
        <v/>
      </c>
      <c r="AN1320" s="146" t="str">
        <f t="shared" si="207"/>
        <v/>
      </c>
      <c r="AO1320" s="146">
        <f t="shared" si="208"/>
        <v>0</v>
      </c>
      <c r="AP1320" s="146" t="str">
        <f t="shared" si="209"/>
        <v/>
      </c>
      <c r="AQ1320" s="146" t="str">
        <f t="shared" si="210"/>
        <v/>
      </c>
      <c r="AY1320" s="155"/>
      <c r="AZ1320" s="150"/>
      <c r="BA1320" s="155"/>
      <c r="BB1320" s="162"/>
      <c r="BC1320" s="162"/>
      <c r="BD1320" s="162"/>
      <c r="BE1320" s="162"/>
      <c r="BF1320" s="156"/>
      <c r="BG1320" s="156"/>
      <c r="BH1320" s="156"/>
      <c r="BJ1320" s="146">
        <v>540</v>
      </c>
      <c r="BK1320" s="146">
        <f t="shared" si="214"/>
        <v>3.4496000000000331</v>
      </c>
      <c r="BL1320" s="146">
        <f t="shared" si="215"/>
        <v>0.84053461235943239</v>
      </c>
      <c r="BM1320" s="146">
        <f t="shared" si="216"/>
        <v>6.7090530580782293E-4</v>
      </c>
      <c r="BN1320" s="146" t="str">
        <f t="shared" si="217"/>
        <v/>
      </c>
      <c r="BO1320" s="146" t="str">
        <f t="shared" si="213"/>
        <v/>
      </c>
    </row>
    <row r="1321" spans="3:67" ht="20.100000000000001" customHeight="1" x14ac:dyDescent="0.25">
      <c r="C1321" s="12"/>
      <c r="E1321" s="130"/>
      <c r="F1321" s="130"/>
      <c r="R1321" s="12"/>
      <c r="T1321" s="130"/>
      <c r="U1321" s="130"/>
      <c r="AE1321" s="146">
        <v>564</v>
      </c>
      <c r="AF1321" s="146">
        <f t="shared" si="204"/>
        <v>-1.7439999999999998</v>
      </c>
      <c r="AJ1321" s="146">
        <f t="shared" si="205"/>
        <v>8.7186434031371593E-2</v>
      </c>
      <c r="AK1321" s="146">
        <f t="shared" si="206"/>
        <v>4.0579544918886129E-2</v>
      </c>
      <c r="AL1321" s="146">
        <f t="shared" si="211"/>
        <v>8.7186434031371593E-2</v>
      </c>
      <c r="AM1321" s="146" t="str">
        <f t="shared" si="212"/>
        <v/>
      </c>
      <c r="AN1321" s="146" t="str">
        <f t="shared" si="207"/>
        <v/>
      </c>
      <c r="AO1321" s="146">
        <f t="shared" si="208"/>
        <v>0</v>
      </c>
      <c r="AP1321" s="146" t="str">
        <f t="shared" si="209"/>
        <v/>
      </c>
      <c r="AQ1321" s="146" t="str">
        <f t="shared" si="210"/>
        <v/>
      </c>
      <c r="AY1321" s="155"/>
      <c r="AZ1321" s="150"/>
      <c r="BA1321" s="155"/>
      <c r="BB1321" s="162"/>
      <c r="BC1321" s="162"/>
      <c r="BD1321" s="162"/>
      <c r="BE1321" s="162"/>
      <c r="BF1321" s="156"/>
      <c r="BG1321" s="156"/>
      <c r="BH1321" s="156"/>
      <c r="BJ1321" s="146">
        <v>541</v>
      </c>
      <c r="BK1321" s="146">
        <f t="shared" si="214"/>
        <v>3.4560000000000333</v>
      </c>
      <c r="BL1321" s="146">
        <f t="shared" si="215"/>
        <v>0.83986370705362456</v>
      </c>
      <c r="BM1321" s="146">
        <f t="shared" si="216"/>
        <v>6.718651389416852E-4</v>
      </c>
      <c r="BN1321" s="146" t="str">
        <f t="shared" si="217"/>
        <v/>
      </c>
      <c r="BO1321" s="146" t="str">
        <f t="shared" si="213"/>
        <v/>
      </c>
    </row>
    <row r="1322" spans="3:67" ht="20.100000000000001" customHeight="1" x14ac:dyDescent="0.25">
      <c r="C1322" s="12"/>
      <c r="E1322" s="130"/>
      <c r="F1322" s="130"/>
      <c r="R1322" s="12"/>
      <c r="T1322" s="130"/>
      <c r="U1322" s="130"/>
      <c r="AE1322" s="146">
        <v>565</v>
      </c>
      <c r="AF1322" s="146">
        <f t="shared" si="204"/>
        <v>-1.7399999999999998</v>
      </c>
      <c r="AJ1322" s="146">
        <f t="shared" si="205"/>
        <v>8.7796070610905663E-2</v>
      </c>
      <c r="AK1322" s="146">
        <f t="shared" si="206"/>
        <v>4.0929508978807365E-2</v>
      </c>
      <c r="AL1322" s="146">
        <f t="shared" si="211"/>
        <v>8.7796070610905663E-2</v>
      </c>
      <c r="AM1322" s="146" t="str">
        <f t="shared" si="212"/>
        <v/>
      </c>
      <c r="AN1322" s="146" t="str">
        <f t="shared" si="207"/>
        <v/>
      </c>
      <c r="AO1322" s="146">
        <f t="shared" si="208"/>
        <v>0</v>
      </c>
      <c r="AP1322" s="146" t="str">
        <f t="shared" si="209"/>
        <v/>
      </c>
      <c r="AQ1322" s="146" t="str">
        <f t="shared" si="210"/>
        <v/>
      </c>
      <c r="AY1322" s="155"/>
      <c r="AZ1322" s="150"/>
      <c r="BA1322" s="155"/>
      <c r="BB1322" s="162"/>
      <c r="BC1322" s="162"/>
      <c r="BD1322" s="162"/>
      <c r="BE1322" s="162"/>
      <c r="BF1322" s="156"/>
      <c r="BG1322" s="156"/>
      <c r="BH1322" s="156"/>
      <c r="BJ1322" s="146">
        <v>542</v>
      </c>
      <c r="BK1322" s="146">
        <f t="shared" si="214"/>
        <v>3.4624000000000335</v>
      </c>
      <c r="BL1322" s="146">
        <f t="shared" si="215"/>
        <v>0.83919184191468288</v>
      </c>
      <c r="BM1322" s="146">
        <f t="shared" si="216"/>
        <v>6.7282058754725149E-4</v>
      </c>
      <c r="BN1322" s="146" t="str">
        <f t="shared" si="217"/>
        <v/>
      </c>
      <c r="BO1322" s="146" t="str">
        <f t="shared" si="213"/>
        <v/>
      </c>
    </row>
    <row r="1323" spans="3:67" ht="20.100000000000001" customHeight="1" x14ac:dyDescent="0.25">
      <c r="C1323" s="12"/>
      <c r="E1323" s="130"/>
      <c r="F1323" s="130"/>
      <c r="R1323" s="12"/>
      <c r="T1323" s="130"/>
      <c r="U1323" s="130"/>
      <c r="AE1323" s="146">
        <v>566</v>
      </c>
      <c r="AF1323" s="146">
        <f t="shared" si="204"/>
        <v>-1.7359999999999998</v>
      </c>
      <c r="AJ1323" s="146">
        <f t="shared" si="205"/>
        <v>8.8408555424207613E-2</v>
      </c>
      <c r="AK1323" s="146">
        <f t="shared" si="206"/>
        <v>4.1281917281424371E-2</v>
      </c>
      <c r="AL1323" s="146">
        <f t="shared" si="211"/>
        <v>8.8408555424207613E-2</v>
      </c>
      <c r="AM1323" s="146" t="str">
        <f t="shared" si="212"/>
        <v/>
      </c>
      <c r="AN1323" s="146" t="str">
        <f t="shared" si="207"/>
        <v/>
      </c>
      <c r="AO1323" s="146">
        <f t="shared" si="208"/>
        <v>0</v>
      </c>
      <c r="AP1323" s="146" t="str">
        <f t="shared" si="209"/>
        <v/>
      </c>
      <c r="AQ1323" s="146" t="str">
        <f t="shared" si="210"/>
        <v/>
      </c>
      <c r="AY1323" s="155"/>
      <c r="AZ1323" s="150"/>
      <c r="BA1323" s="155"/>
      <c r="BB1323" s="162"/>
      <c r="BC1323" s="162"/>
      <c r="BD1323" s="162"/>
      <c r="BE1323" s="162"/>
      <c r="BF1323" s="156"/>
      <c r="BG1323" s="156"/>
      <c r="BH1323" s="156"/>
      <c r="BJ1323" s="146">
        <v>543</v>
      </c>
      <c r="BK1323" s="146">
        <f t="shared" si="214"/>
        <v>3.4688000000000336</v>
      </c>
      <c r="BL1323" s="146">
        <f t="shared" si="215"/>
        <v>0.83851902132713563</v>
      </c>
      <c r="BM1323" s="146">
        <f t="shared" si="216"/>
        <v>6.7377165030046982E-4</v>
      </c>
      <c r="BN1323" s="146" t="str">
        <f t="shared" si="217"/>
        <v/>
      </c>
      <c r="BO1323" s="146" t="str">
        <f t="shared" si="213"/>
        <v/>
      </c>
    </row>
    <row r="1324" spans="3:67" ht="20.100000000000001" customHeight="1" x14ac:dyDescent="0.25">
      <c r="C1324" s="12"/>
      <c r="E1324" s="130"/>
      <c r="F1324" s="130"/>
      <c r="R1324" s="12"/>
      <c r="T1324" s="130"/>
      <c r="U1324" s="130"/>
      <c r="AE1324" s="146">
        <v>567</v>
      </c>
      <c r="AF1324" s="146">
        <f t="shared" si="204"/>
        <v>-1.7319999999999998</v>
      </c>
      <c r="AJ1324" s="146">
        <f t="shared" si="205"/>
        <v>8.9023888673464391E-2</v>
      </c>
      <c r="AK1324" s="146">
        <f t="shared" si="206"/>
        <v>4.1636781220121676E-2</v>
      </c>
      <c r="AL1324" s="146">
        <f t="shared" si="211"/>
        <v>8.9023888673464391E-2</v>
      </c>
      <c r="AM1324" s="146" t="str">
        <f t="shared" si="212"/>
        <v/>
      </c>
      <c r="AN1324" s="146" t="str">
        <f t="shared" si="207"/>
        <v/>
      </c>
      <c r="AO1324" s="146">
        <f t="shared" si="208"/>
        <v>0</v>
      </c>
      <c r="AP1324" s="146" t="str">
        <f t="shared" si="209"/>
        <v/>
      </c>
      <c r="AQ1324" s="146" t="str">
        <f t="shared" si="210"/>
        <v/>
      </c>
      <c r="AY1324" s="155"/>
      <c r="AZ1324" s="150"/>
      <c r="BA1324" s="155"/>
      <c r="BB1324" s="162"/>
      <c r="BC1324" s="162"/>
      <c r="BD1324" s="162"/>
      <c r="BE1324" s="162"/>
      <c r="BF1324" s="156"/>
      <c r="BG1324" s="156"/>
      <c r="BH1324" s="156"/>
      <c r="BJ1324" s="146">
        <v>544</v>
      </c>
      <c r="BK1324" s="146">
        <f t="shared" si="214"/>
        <v>3.4752000000000338</v>
      </c>
      <c r="BL1324" s="146">
        <f t="shared" si="215"/>
        <v>0.83784524967683516</v>
      </c>
      <c r="BM1324" s="146">
        <f t="shared" si="216"/>
        <v>6.7471832596222026E-4</v>
      </c>
      <c r="BN1324" s="146" t="str">
        <f t="shared" si="217"/>
        <v/>
      </c>
      <c r="BO1324" s="146" t="str">
        <f t="shared" si="213"/>
        <v/>
      </c>
    </row>
    <row r="1325" spans="3:67" ht="20.100000000000001" customHeight="1" x14ac:dyDescent="0.25">
      <c r="C1325" s="12"/>
      <c r="E1325" s="130"/>
      <c r="F1325" s="130"/>
      <c r="R1325" s="12"/>
      <c r="T1325" s="130"/>
      <c r="U1325" s="130"/>
      <c r="AE1325" s="146">
        <v>568</v>
      </c>
      <c r="AF1325" s="146">
        <f t="shared" si="204"/>
        <v>-1.7279999999999998</v>
      </c>
      <c r="AJ1325" s="146">
        <f t="shared" si="205"/>
        <v>8.9642070425072398E-2</v>
      </c>
      <c r="AK1325" s="146">
        <f t="shared" si="206"/>
        <v>4.1994112188821313E-2</v>
      </c>
      <c r="AL1325" s="146">
        <f t="shared" si="211"/>
        <v>8.9642070425072398E-2</v>
      </c>
      <c r="AM1325" s="146" t="str">
        <f t="shared" si="212"/>
        <v/>
      </c>
      <c r="AN1325" s="146" t="str">
        <f t="shared" si="207"/>
        <v/>
      </c>
      <c r="AO1325" s="146">
        <f t="shared" si="208"/>
        <v>0</v>
      </c>
      <c r="AP1325" s="146" t="str">
        <f t="shared" si="209"/>
        <v/>
      </c>
      <c r="AQ1325" s="146" t="str">
        <f t="shared" si="210"/>
        <v/>
      </c>
      <c r="AY1325" s="155"/>
      <c r="AZ1325" s="150"/>
      <c r="BA1325" s="155"/>
      <c r="BB1325" s="162"/>
      <c r="BC1325" s="162"/>
      <c r="BD1325" s="162"/>
      <c r="BE1325" s="162"/>
      <c r="BF1325" s="156"/>
      <c r="BG1325" s="156"/>
      <c r="BH1325" s="156"/>
      <c r="BJ1325" s="146">
        <v>545</v>
      </c>
      <c r="BK1325" s="146">
        <f t="shared" si="214"/>
        <v>3.481600000000034</v>
      </c>
      <c r="BL1325" s="146">
        <f t="shared" si="215"/>
        <v>0.83717053135087294</v>
      </c>
      <c r="BM1325" s="146">
        <f t="shared" si="216"/>
        <v>6.7566061337342997E-4</v>
      </c>
      <c r="BN1325" s="146" t="str">
        <f t="shared" si="217"/>
        <v/>
      </c>
      <c r="BO1325" s="146" t="str">
        <f t="shared" si="213"/>
        <v/>
      </c>
    </row>
    <row r="1326" spans="3:67" ht="20.100000000000001" customHeight="1" x14ac:dyDescent="0.25">
      <c r="C1326" s="12"/>
      <c r="E1326" s="130"/>
      <c r="F1326" s="130"/>
      <c r="R1326" s="12"/>
      <c r="T1326" s="130"/>
      <c r="U1326" s="130"/>
      <c r="AE1326" s="146">
        <v>569</v>
      </c>
      <c r="AF1326" s="146">
        <f t="shared" si="204"/>
        <v>-1.7239999999999998</v>
      </c>
      <c r="AJ1326" s="146">
        <f t="shared" si="205"/>
        <v>9.0263100608688085E-2</v>
      </c>
      <c r="AK1326" s="146">
        <f t="shared" si="206"/>
        <v>4.2353921581437699E-2</v>
      </c>
      <c r="AL1326" s="146">
        <f t="shared" si="211"/>
        <v>9.0263100608688085E-2</v>
      </c>
      <c r="AM1326" s="146" t="str">
        <f t="shared" si="212"/>
        <v/>
      </c>
      <c r="AN1326" s="146" t="str">
        <f t="shared" si="207"/>
        <v/>
      </c>
      <c r="AO1326" s="146">
        <f t="shared" si="208"/>
        <v>0</v>
      </c>
      <c r="AP1326" s="146" t="str">
        <f t="shared" si="209"/>
        <v/>
      </c>
      <c r="AQ1326" s="146" t="str">
        <f t="shared" si="210"/>
        <v/>
      </c>
      <c r="AY1326" s="155"/>
      <c r="AZ1326" s="150"/>
      <c r="BA1326" s="155"/>
      <c r="BB1326" s="162"/>
      <c r="BC1326" s="162"/>
      <c r="BD1326" s="162"/>
      <c r="BE1326" s="162"/>
      <c r="BF1326" s="156"/>
      <c r="BG1326" s="156"/>
      <c r="BH1326" s="156"/>
      <c r="BJ1326" s="146">
        <v>546</v>
      </c>
      <c r="BK1326" s="146">
        <f t="shared" si="214"/>
        <v>3.4880000000000342</v>
      </c>
      <c r="BL1326" s="146">
        <f t="shared" si="215"/>
        <v>0.83649487073749951</v>
      </c>
      <c r="BM1326" s="146">
        <f t="shared" si="216"/>
        <v>6.7659851146018024E-4</v>
      </c>
      <c r="BN1326" s="146" t="str">
        <f t="shared" si="217"/>
        <v/>
      </c>
      <c r="BO1326" s="146" t="str">
        <f t="shared" si="213"/>
        <v/>
      </c>
    </row>
    <row r="1327" spans="3:67" ht="20.100000000000001" customHeight="1" x14ac:dyDescent="0.25">
      <c r="C1327" s="12"/>
      <c r="E1327" s="130"/>
      <c r="F1327" s="130"/>
      <c r="R1327" s="12"/>
      <c r="T1327" s="130"/>
      <c r="U1327" s="130"/>
      <c r="AE1327" s="146">
        <v>570</v>
      </c>
      <c r="AF1327" s="146">
        <f t="shared" si="204"/>
        <v>-1.7199999999999998</v>
      </c>
      <c r="AJ1327" s="146">
        <f t="shared" si="205"/>
        <v>9.0886979016282898E-2</v>
      </c>
      <c r="AK1327" s="146">
        <f t="shared" si="206"/>
        <v>4.2716220791328946E-2</v>
      </c>
      <c r="AL1327" s="146">
        <f t="shared" si="211"/>
        <v>9.0886979016282898E-2</v>
      </c>
      <c r="AM1327" s="146" t="str">
        <f t="shared" si="212"/>
        <v/>
      </c>
      <c r="AN1327" s="146" t="str">
        <f t="shared" si="207"/>
        <v/>
      </c>
      <c r="AO1327" s="146">
        <f t="shared" si="208"/>
        <v>0</v>
      </c>
      <c r="AP1327" s="146" t="str">
        <f t="shared" si="209"/>
        <v/>
      </c>
      <c r="AQ1327" s="146" t="str">
        <f t="shared" si="210"/>
        <v/>
      </c>
      <c r="AY1327" s="155"/>
      <c r="AZ1327" s="150"/>
      <c r="BA1327" s="155"/>
      <c r="BB1327" s="162"/>
      <c r="BC1327" s="162"/>
      <c r="BD1327" s="162"/>
      <c r="BE1327" s="162"/>
      <c r="BF1327" s="156"/>
      <c r="BG1327" s="156"/>
      <c r="BH1327" s="156"/>
      <c r="BJ1327" s="146">
        <v>547</v>
      </c>
      <c r="BK1327" s="146">
        <f t="shared" si="214"/>
        <v>3.4944000000000344</v>
      </c>
      <c r="BL1327" s="146">
        <f t="shared" si="215"/>
        <v>0.83581827222603933</v>
      </c>
      <c r="BM1327" s="146">
        <f t="shared" si="216"/>
        <v>6.7753201922771122E-4</v>
      </c>
      <c r="BN1327" s="146" t="str">
        <f t="shared" si="217"/>
        <v/>
      </c>
      <c r="BO1327" s="146" t="str">
        <f t="shared" si="213"/>
        <v/>
      </c>
    </row>
    <row r="1328" spans="3:67" ht="20.100000000000001" customHeight="1" x14ac:dyDescent="0.25">
      <c r="C1328" s="12"/>
      <c r="E1328" s="130"/>
      <c r="F1328" s="130"/>
      <c r="R1328" s="12"/>
      <c r="T1328" s="130"/>
      <c r="U1328" s="130"/>
      <c r="AE1328" s="146">
        <v>571</v>
      </c>
      <c r="AF1328" s="146">
        <f t="shared" si="204"/>
        <v>-1.7159999999999997</v>
      </c>
      <c r="AJ1328" s="146">
        <f t="shared" si="205"/>
        <v>9.1513705301202827E-2</v>
      </c>
      <c r="AK1328" s="146">
        <f t="shared" si="206"/>
        <v>4.3081021210743968E-2</v>
      </c>
      <c r="AL1328" s="146">
        <f t="shared" si="211"/>
        <v>9.1513705301202827E-2</v>
      </c>
      <c r="AM1328" s="146" t="str">
        <f t="shared" si="212"/>
        <v/>
      </c>
      <c r="AN1328" s="146" t="str">
        <f t="shared" si="207"/>
        <v/>
      </c>
      <c r="AO1328" s="146">
        <f t="shared" si="208"/>
        <v>0</v>
      </c>
      <c r="AP1328" s="146" t="str">
        <f t="shared" si="209"/>
        <v/>
      </c>
      <c r="AQ1328" s="146" t="str">
        <f t="shared" si="210"/>
        <v/>
      </c>
      <c r="AY1328" s="155"/>
      <c r="AZ1328" s="150"/>
      <c r="BA1328" s="155"/>
      <c r="BB1328" s="162"/>
      <c r="BC1328" s="162"/>
      <c r="BD1328" s="162"/>
      <c r="BE1328" s="162"/>
      <c r="BF1328" s="156"/>
      <c r="BG1328" s="156"/>
      <c r="BH1328" s="156"/>
      <c r="BJ1328" s="146">
        <v>548</v>
      </c>
      <c r="BK1328" s="146">
        <f t="shared" si="214"/>
        <v>3.5008000000000346</v>
      </c>
      <c r="BL1328" s="146">
        <f t="shared" si="215"/>
        <v>0.83514074020681162</v>
      </c>
      <c r="BM1328" s="146">
        <f t="shared" si="216"/>
        <v>6.7846113576397471E-4</v>
      </c>
      <c r="BN1328" s="146" t="str">
        <f t="shared" si="217"/>
        <v/>
      </c>
      <c r="BO1328" s="146" t="str">
        <f t="shared" si="213"/>
        <v/>
      </c>
    </row>
    <row r="1329" spans="3:67" ht="20.100000000000001" customHeight="1" x14ac:dyDescent="0.25">
      <c r="C1329" s="12"/>
      <c r="E1329" s="130"/>
      <c r="F1329" s="130"/>
      <c r="R1329" s="12"/>
      <c r="T1329" s="130"/>
      <c r="U1329" s="130"/>
      <c r="AE1329" s="146">
        <v>572</v>
      </c>
      <c r="AF1329" s="146">
        <f t="shared" si="204"/>
        <v>-1.7119999999999997</v>
      </c>
      <c r="AJ1329" s="146">
        <f t="shared" si="205"/>
        <v>9.2143278977232526E-2</v>
      </c>
      <c r="AK1329" s="146">
        <f t="shared" si="206"/>
        <v>4.344833423026629E-2</v>
      </c>
      <c r="AL1329" s="146">
        <f t="shared" si="211"/>
        <v>9.2143278977232526E-2</v>
      </c>
      <c r="AM1329" s="146" t="str">
        <f t="shared" si="212"/>
        <v/>
      </c>
      <c r="AN1329" s="146" t="str">
        <f t="shared" si="207"/>
        <v/>
      </c>
      <c r="AO1329" s="146">
        <f t="shared" si="208"/>
        <v>0</v>
      </c>
      <c r="AP1329" s="146" t="str">
        <f t="shared" si="209"/>
        <v/>
      </c>
      <c r="AQ1329" s="146" t="str">
        <f t="shared" si="210"/>
        <v/>
      </c>
      <c r="AY1329" s="155"/>
      <c r="AZ1329" s="150"/>
      <c r="BA1329" s="155"/>
      <c r="BB1329" s="162"/>
      <c r="BC1329" s="162"/>
      <c r="BD1329" s="162"/>
      <c r="BE1329" s="162"/>
      <c r="BF1329" s="156"/>
      <c r="BG1329" s="156"/>
      <c r="BH1329" s="156"/>
      <c r="BJ1329" s="146">
        <v>549</v>
      </c>
      <c r="BK1329" s="146">
        <f t="shared" si="214"/>
        <v>3.5072000000000347</v>
      </c>
      <c r="BL1329" s="146">
        <f t="shared" si="215"/>
        <v>0.83446227907104764</v>
      </c>
      <c r="BM1329" s="146">
        <f t="shared" si="216"/>
        <v>6.7938586023652547E-4</v>
      </c>
      <c r="BN1329" s="146" t="str">
        <f t="shared" si="217"/>
        <v/>
      </c>
      <c r="BO1329" s="146" t="str">
        <f t="shared" si="213"/>
        <v/>
      </c>
    </row>
    <row r="1330" spans="3:67" ht="20.100000000000001" customHeight="1" x14ac:dyDescent="0.25">
      <c r="C1330" s="12"/>
      <c r="E1330" s="130"/>
      <c r="F1330" s="130"/>
      <c r="R1330" s="12"/>
      <c r="T1330" s="130"/>
      <c r="U1330" s="130"/>
      <c r="AE1330" s="146">
        <v>573</v>
      </c>
      <c r="AF1330" s="146">
        <f t="shared" si="204"/>
        <v>-1.7079999999999997</v>
      </c>
      <c r="AJ1330" s="146">
        <f t="shared" si="205"/>
        <v>9.2775699417664198E-2</v>
      </c>
      <c r="AK1330" s="146">
        <f t="shared" si="206"/>
        <v>4.3818171238253989E-2</v>
      </c>
      <c r="AL1330" s="146">
        <f t="shared" si="211"/>
        <v>9.2775699417664198E-2</v>
      </c>
      <c r="AM1330" s="146" t="str">
        <f t="shared" si="212"/>
        <v/>
      </c>
      <c r="AN1330" s="146" t="str">
        <f t="shared" si="207"/>
        <v/>
      </c>
      <c r="AO1330" s="146">
        <f t="shared" si="208"/>
        <v>0</v>
      </c>
      <c r="AP1330" s="146" t="str">
        <f t="shared" si="209"/>
        <v/>
      </c>
      <c r="AQ1330" s="146" t="str">
        <f t="shared" si="210"/>
        <v/>
      </c>
      <c r="AY1330" s="155"/>
      <c r="AZ1330" s="150"/>
      <c r="BA1330" s="155"/>
      <c r="BB1330" s="162"/>
      <c r="BC1330" s="162"/>
      <c r="BD1330" s="162"/>
      <c r="BE1330" s="162"/>
      <c r="BF1330" s="156"/>
      <c r="BG1330" s="156"/>
      <c r="BH1330" s="156"/>
      <c r="BJ1330" s="146">
        <v>550</v>
      </c>
      <c r="BK1330" s="146">
        <f t="shared" si="214"/>
        <v>3.5136000000000349</v>
      </c>
      <c r="BL1330" s="146">
        <f t="shared" si="215"/>
        <v>0.83378289321081112</v>
      </c>
      <c r="BM1330" s="146">
        <f t="shared" si="216"/>
        <v>6.803061918940756E-4</v>
      </c>
      <c r="BN1330" s="146" t="str">
        <f t="shared" si="217"/>
        <v/>
      </c>
      <c r="BO1330" s="146" t="str">
        <f t="shared" si="213"/>
        <v/>
      </c>
    </row>
    <row r="1331" spans="3:67" ht="20.100000000000001" customHeight="1" x14ac:dyDescent="0.25">
      <c r="C1331" s="12"/>
      <c r="E1331" s="130"/>
      <c r="F1331" s="130"/>
      <c r="R1331" s="12"/>
      <c r="T1331" s="130"/>
      <c r="U1331" s="130"/>
      <c r="AE1331" s="146">
        <v>574</v>
      </c>
      <c r="AF1331" s="146">
        <f t="shared" si="204"/>
        <v>-1.7039999999999997</v>
      </c>
      <c r="AJ1331" s="146">
        <f t="shared" si="205"/>
        <v>9.3410965854371211E-2</v>
      </c>
      <c r="AK1331" s="146">
        <f t="shared" si="206"/>
        <v>4.4190543620275628E-2</v>
      </c>
      <c r="AL1331" s="146">
        <f t="shared" si="211"/>
        <v>9.3410965854371211E-2</v>
      </c>
      <c r="AM1331" s="146" t="str">
        <f t="shared" si="212"/>
        <v/>
      </c>
      <c r="AN1331" s="146" t="str">
        <f t="shared" si="207"/>
        <v/>
      </c>
      <c r="AO1331" s="146">
        <f t="shared" si="208"/>
        <v>0</v>
      </c>
      <c r="AP1331" s="146" t="str">
        <f t="shared" si="209"/>
        <v/>
      </c>
      <c r="AQ1331" s="146" t="str">
        <f t="shared" si="210"/>
        <v/>
      </c>
      <c r="AY1331" s="155"/>
      <c r="AZ1331" s="150"/>
      <c r="BA1331" s="155"/>
      <c r="BB1331" s="162"/>
      <c r="BC1331" s="162"/>
      <c r="BD1331" s="162"/>
      <c r="BE1331" s="162"/>
      <c r="BF1331" s="156"/>
      <c r="BG1331" s="156"/>
      <c r="BH1331" s="156"/>
      <c r="BJ1331" s="146">
        <v>551</v>
      </c>
      <c r="BK1331" s="146">
        <f t="shared" si="214"/>
        <v>3.5200000000000351</v>
      </c>
      <c r="BL1331" s="146">
        <f t="shared" si="215"/>
        <v>0.83310258701891704</v>
      </c>
      <c r="BM1331" s="146">
        <f t="shared" si="216"/>
        <v>6.812221300647181E-4</v>
      </c>
      <c r="BN1331" s="146" t="str">
        <f t="shared" si="217"/>
        <v/>
      </c>
      <c r="BO1331" s="146" t="str">
        <f t="shared" si="213"/>
        <v/>
      </c>
    </row>
    <row r="1332" spans="3:67" ht="20.100000000000001" customHeight="1" x14ac:dyDescent="0.25">
      <c r="C1332" s="12"/>
      <c r="E1332" s="130"/>
      <c r="F1332" s="130"/>
      <c r="R1332" s="12"/>
      <c r="T1332" s="130"/>
      <c r="U1332" s="130"/>
      <c r="AE1332" s="146">
        <v>575</v>
      </c>
      <c r="AF1332" s="146">
        <f t="shared" si="204"/>
        <v>-1.6999999999999997</v>
      </c>
      <c r="AJ1332" s="146">
        <f t="shared" si="205"/>
        <v>9.4049077376886975E-2</v>
      </c>
      <c r="AK1332" s="146">
        <f t="shared" si="206"/>
        <v>4.4565462758543076E-2</v>
      </c>
      <c r="AL1332" s="146">
        <f t="shared" si="211"/>
        <v>9.4049077376886975E-2</v>
      </c>
      <c r="AM1332" s="146" t="str">
        <f t="shared" si="212"/>
        <v/>
      </c>
      <c r="AN1332" s="146" t="str">
        <f t="shared" si="207"/>
        <v/>
      </c>
      <c r="AO1332" s="146">
        <f t="shared" si="208"/>
        <v>0</v>
      </c>
      <c r="AP1332" s="146" t="str">
        <f t="shared" si="209"/>
        <v/>
      </c>
      <c r="AQ1332" s="146" t="str">
        <f t="shared" si="210"/>
        <v/>
      </c>
      <c r="AY1332" s="155"/>
      <c r="AZ1332" s="150"/>
      <c r="BA1332" s="155"/>
      <c r="BB1332" s="162"/>
      <c r="BC1332" s="162"/>
      <c r="BD1332" s="162"/>
      <c r="BE1332" s="162"/>
      <c r="BF1332" s="156"/>
      <c r="BG1332" s="156"/>
      <c r="BH1332" s="156"/>
      <c r="BJ1332" s="146">
        <v>552</v>
      </c>
      <c r="BK1332" s="146">
        <f t="shared" si="214"/>
        <v>3.5264000000000353</v>
      </c>
      <c r="BL1332" s="146">
        <f t="shared" si="215"/>
        <v>0.83242136488885232</v>
      </c>
      <c r="BM1332" s="146">
        <f t="shared" si="216"/>
        <v>6.8213367415603798E-4</v>
      </c>
      <c r="BN1332" s="146" t="str">
        <f t="shared" si="217"/>
        <v/>
      </c>
      <c r="BO1332" s="146" t="str">
        <f t="shared" si="213"/>
        <v/>
      </c>
    </row>
    <row r="1333" spans="3:67" ht="20.100000000000001" customHeight="1" x14ac:dyDescent="0.25">
      <c r="C1333" s="12"/>
      <c r="E1333" s="130"/>
      <c r="F1333" s="130"/>
      <c r="R1333" s="12"/>
      <c r="T1333" s="130"/>
      <c r="U1333" s="130"/>
      <c r="AE1333" s="146">
        <v>576</v>
      </c>
      <c r="AF1333" s="146">
        <f t="shared" ref="AF1333:AF1396" si="218">AF$751+(AE1333*AF$754)</f>
        <v>-1.6959999999999997</v>
      </c>
      <c r="AJ1333" s="146">
        <f t="shared" ref="AJ1333:AJ1396" si="219">_xlfn.NORM.DIST(AF1333,AF$748,AF$749,0)</f>
        <v>9.4690032931488616E-2</v>
      </c>
      <c r="AK1333" s="146">
        <f t="shared" ref="AK1333:AK1396" si="220">_xlfn.NORM.DIST(AF1333,AF$748,AF$749,1)</f>
        <v>4.4942940031339911E-2</v>
      </c>
      <c r="AL1333" s="146">
        <f t="shared" si="211"/>
        <v>9.4690032931488616E-2</v>
      </c>
      <c r="AM1333" s="146" t="str">
        <f t="shared" si="212"/>
        <v/>
      </c>
      <c r="AN1333" s="146" t="str">
        <f t="shared" ref="AN1333:AN1396" si="221">IF(AJ1333=MAX(AJ$757:AJ$2757),AJ1333,"")</f>
        <v/>
      </c>
      <c r="AO1333" s="146">
        <f t="shared" ref="AO1333:AO1396" si="222">_xlfn.NORM.DIST(AE1333,AM$749,AM$750,0)</f>
        <v>0</v>
      </c>
      <c r="AP1333" s="146" t="str">
        <f t="shared" ref="AP1333:AP1396" si="223">IF(AO1333=MAX(AO$757:AO$2757),AJ1333,"")</f>
        <v/>
      </c>
      <c r="AQ1333" s="146" t="str">
        <f t="shared" ref="AQ1333:AQ1396" si="224">IF(AP1333=MIN(AP$757:AP$2757),AP1333,"")</f>
        <v/>
      </c>
      <c r="AY1333" s="155"/>
      <c r="AZ1333" s="150"/>
      <c r="BA1333" s="155"/>
      <c r="BB1333" s="162"/>
      <c r="BC1333" s="162"/>
      <c r="BD1333" s="162"/>
      <c r="BE1333" s="162"/>
      <c r="BF1333" s="156"/>
      <c r="BG1333" s="156"/>
      <c r="BH1333" s="156"/>
      <c r="BJ1333" s="146">
        <v>553</v>
      </c>
      <c r="BK1333" s="146">
        <f t="shared" si="214"/>
        <v>3.5328000000000355</v>
      </c>
      <c r="BL1333" s="146">
        <f t="shared" si="215"/>
        <v>0.83173923121469628</v>
      </c>
      <c r="BM1333" s="146">
        <f t="shared" si="216"/>
        <v>6.8304082365455709E-4</v>
      </c>
      <c r="BN1333" s="146" t="str">
        <f t="shared" si="217"/>
        <v/>
      </c>
      <c r="BO1333" s="146" t="str">
        <f t="shared" si="213"/>
        <v/>
      </c>
    </row>
    <row r="1334" spans="3:67" ht="20.100000000000001" customHeight="1" x14ac:dyDescent="0.25">
      <c r="C1334" s="12"/>
      <c r="E1334" s="130"/>
      <c r="F1334" s="130"/>
      <c r="R1334" s="12"/>
      <c r="T1334" s="130"/>
      <c r="U1334" s="130"/>
      <c r="AE1334" s="146">
        <v>577</v>
      </c>
      <c r="AF1334" s="146">
        <f t="shared" si="218"/>
        <v>-1.6920000000000002</v>
      </c>
      <c r="AJ1334" s="146">
        <f t="shared" si="219"/>
        <v>9.5333831320286069E-2</v>
      </c>
      <c r="AK1334" s="146">
        <f t="shared" si="220"/>
        <v>4.532298681244696E-2</v>
      </c>
      <c r="AL1334" s="146">
        <f t="shared" ref="AL1334:AL1397" si="225">IF(OR(AK1334&lt;$AM$753,AK1334&gt;$AM$754),AJ1334,"")</f>
        <v>9.5333831320286069E-2</v>
      </c>
      <c r="AM1334" s="146" t="str">
        <f t="shared" ref="AM1334:AM1397" si="226">IF(AND(AK1334&gt;$AM$753,AK1334&lt;$AM$754),AJ1334,"")</f>
        <v/>
      </c>
      <c r="AN1334" s="146" t="str">
        <f t="shared" si="221"/>
        <v/>
      </c>
      <c r="AO1334" s="146">
        <f t="shared" si="222"/>
        <v>0</v>
      </c>
      <c r="AP1334" s="146" t="str">
        <f t="shared" si="223"/>
        <v/>
      </c>
      <c r="AQ1334" s="146" t="str">
        <f t="shared" si="224"/>
        <v/>
      </c>
      <c r="AY1334" s="155"/>
      <c r="AZ1334" s="150"/>
      <c r="BA1334" s="155"/>
      <c r="BB1334" s="162"/>
      <c r="BC1334" s="162"/>
      <c r="BD1334" s="162"/>
      <c r="BE1334" s="162"/>
      <c r="BF1334" s="156"/>
      <c r="BG1334" s="156"/>
      <c r="BH1334" s="156"/>
      <c r="BJ1334" s="146">
        <v>554</v>
      </c>
      <c r="BK1334" s="146">
        <f t="shared" si="214"/>
        <v>3.5392000000000357</v>
      </c>
      <c r="BL1334" s="146">
        <f t="shared" si="215"/>
        <v>0.83105619039104173</v>
      </c>
      <c r="BM1334" s="146">
        <f t="shared" si="216"/>
        <v>6.8394357812484596E-4</v>
      </c>
      <c r="BN1334" s="146" t="str">
        <f t="shared" si="217"/>
        <v/>
      </c>
      <c r="BO1334" s="146" t="str">
        <f t="shared" si="213"/>
        <v/>
      </c>
    </row>
    <row r="1335" spans="3:67" ht="20.100000000000001" customHeight="1" x14ac:dyDescent="0.25">
      <c r="C1335" s="12"/>
      <c r="E1335" s="130"/>
      <c r="F1335" s="130"/>
      <c r="R1335" s="12"/>
      <c r="T1335" s="130"/>
      <c r="U1335" s="130"/>
      <c r="AE1335" s="146">
        <v>578</v>
      </c>
      <c r="AF1335" s="146">
        <f t="shared" si="218"/>
        <v>-1.6880000000000002</v>
      </c>
      <c r="AJ1335" s="146">
        <f t="shared" si="219"/>
        <v>9.5980471200316692E-2</v>
      </c>
      <c r="AK1335" s="146">
        <f t="shared" si="220"/>
        <v>4.5705614470563628E-2</v>
      </c>
      <c r="AL1335" s="146">
        <f t="shared" si="225"/>
        <v>9.5980471200316692E-2</v>
      </c>
      <c r="AM1335" s="146" t="str">
        <f t="shared" si="226"/>
        <v/>
      </c>
      <c r="AN1335" s="146" t="str">
        <f t="shared" si="221"/>
        <v/>
      </c>
      <c r="AO1335" s="146">
        <f t="shared" si="222"/>
        <v>0</v>
      </c>
      <c r="AP1335" s="146" t="str">
        <f t="shared" si="223"/>
        <v/>
      </c>
      <c r="AQ1335" s="146" t="str">
        <f t="shared" si="224"/>
        <v/>
      </c>
      <c r="AY1335" s="155"/>
      <c r="AZ1335" s="150"/>
      <c r="BA1335" s="155"/>
      <c r="BB1335" s="162"/>
      <c r="BC1335" s="162"/>
      <c r="BD1335" s="162"/>
      <c r="BE1335" s="162"/>
      <c r="BF1335" s="156"/>
      <c r="BG1335" s="156"/>
      <c r="BH1335" s="156"/>
      <c r="BJ1335" s="146">
        <v>555</v>
      </c>
      <c r="BK1335" s="146">
        <f t="shared" si="214"/>
        <v>3.5456000000000358</v>
      </c>
      <c r="BL1335" s="146">
        <f t="shared" si="215"/>
        <v>0.83037224681291688</v>
      </c>
      <c r="BM1335" s="146">
        <f t="shared" si="216"/>
        <v>6.8484193721030096E-4</v>
      </c>
      <c r="BN1335" s="146" t="str">
        <f t="shared" si="217"/>
        <v/>
      </c>
      <c r="BO1335" s="146" t="str">
        <f t="shared" si="213"/>
        <v/>
      </c>
    </row>
    <row r="1336" spans="3:67" ht="20.100000000000001" customHeight="1" x14ac:dyDescent="0.25">
      <c r="C1336" s="12"/>
      <c r="E1336" s="130"/>
      <c r="F1336" s="130"/>
      <c r="R1336" s="12"/>
      <c r="T1336" s="130"/>
      <c r="U1336" s="130"/>
      <c r="AE1336" s="146">
        <v>579</v>
      </c>
      <c r="AF1336" s="146">
        <f t="shared" si="218"/>
        <v>-1.6840000000000002</v>
      </c>
      <c r="AJ1336" s="146">
        <f t="shared" si="219"/>
        <v>9.6629951082644813E-2</v>
      </c>
      <c r="AK1336" s="146">
        <f t="shared" si="220"/>
        <v>4.6090834368725755E-2</v>
      </c>
      <c r="AL1336" s="146">
        <f t="shared" si="225"/>
        <v>9.6629951082644813E-2</v>
      </c>
      <c r="AM1336" s="146" t="str">
        <f t="shared" si="226"/>
        <v/>
      </c>
      <c r="AN1336" s="146" t="str">
        <f t="shared" si="221"/>
        <v/>
      </c>
      <c r="AO1336" s="146">
        <f t="shared" si="222"/>
        <v>0</v>
      </c>
      <c r="AP1336" s="146" t="str">
        <f t="shared" si="223"/>
        <v/>
      </c>
      <c r="AQ1336" s="146" t="str">
        <f t="shared" si="224"/>
        <v/>
      </c>
      <c r="AY1336" s="155"/>
      <c r="AZ1336" s="150"/>
      <c r="BA1336" s="155"/>
      <c r="BB1336" s="162"/>
      <c r="BC1336" s="162"/>
      <c r="BD1336" s="162"/>
      <c r="BE1336" s="162"/>
      <c r="BF1336" s="156"/>
      <c r="BG1336" s="156"/>
      <c r="BH1336" s="156"/>
      <c r="BJ1336" s="146">
        <v>556</v>
      </c>
      <c r="BK1336" s="146">
        <f t="shared" si="214"/>
        <v>3.552000000000036</v>
      </c>
      <c r="BL1336" s="146">
        <f t="shared" si="215"/>
        <v>0.82968740487570658</v>
      </c>
      <c r="BM1336" s="146">
        <f t="shared" si="216"/>
        <v>6.8573590063047973E-4</v>
      </c>
      <c r="BN1336" s="146" t="str">
        <f t="shared" si="217"/>
        <v/>
      </c>
      <c r="BO1336" s="146" t="str">
        <f t="shared" si="213"/>
        <v/>
      </c>
    </row>
    <row r="1337" spans="3:67" ht="20.100000000000001" customHeight="1" x14ac:dyDescent="0.25">
      <c r="C1337" s="12"/>
      <c r="E1337" s="130"/>
      <c r="F1337" s="130"/>
      <c r="R1337" s="12"/>
      <c r="T1337" s="130"/>
      <c r="U1337" s="130"/>
      <c r="AE1337" s="146">
        <v>580</v>
      </c>
      <c r="AF1337" s="146">
        <f t="shared" si="218"/>
        <v>-1.6800000000000002</v>
      </c>
      <c r="AJ1337" s="146">
        <f t="shared" si="219"/>
        <v>9.7282269331467469E-2</v>
      </c>
      <c r="AK1337" s="146">
        <f t="shared" si="220"/>
        <v>4.6478657863720019E-2</v>
      </c>
      <c r="AL1337" s="146">
        <f t="shared" si="225"/>
        <v>9.7282269331467469E-2</v>
      </c>
      <c r="AM1337" s="146" t="str">
        <f t="shared" si="226"/>
        <v/>
      </c>
      <c r="AN1337" s="146" t="str">
        <f t="shared" si="221"/>
        <v/>
      </c>
      <c r="AO1337" s="146">
        <f t="shared" si="222"/>
        <v>0</v>
      </c>
      <c r="AP1337" s="146" t="str">
        <f t="shared" si="223"/>
        <v/>
      </c>
      <c r="AQ1337" s="146" t="str">
        <f t="shared" si="224"/>
        <v/>
      </c>
      <c r="AY1337" s="155"/>
      <c r="AZ1337" s="150"/>
      <c r="BA1337" s="155"/>
      <c r="BB1337" s="162"/>
      <c r="BC1337" s="162"/>
      <c r="BD1337" s="162"/>
      <c r="BE1337" s="162"/>
      <c r="BF1337" s="156"/>
      <c r="BG1337" s="156"/>
      <c r="BH1337" s="156"/>
      <c r="BJ1337" s="146">
        <v>557</v>
      </c>
      <c r="BK1337" s="146">
        <f t="shared" si="214"/>
        <v>3.5584000000000362</v>
      </c>
      <c r="BL1337" s="146">
        <f t="shared" si="215"/>
        <v>0.8290016689750761</v>
      </c>
      <c r="BM1337" s="146">
        <f t="shared" si="216"/>
        <v>6.866254681837658E-4</v>
      </c>
      <c r="BN1337" s="146" t="str">
        <f t="shared" si="217"/>
        <v/>
      </c>
      <c r="BO1337" s="146" t="str">
        <f t="shared" si="213"/>
        <v/>
      </c>
    </row>
    <row r="1338" spans="3:67" ht="20.100000000000001" customHeight="1" x14ac:dyDescent="0.25">
      <c r="C1338" s="12"/>
      <c r="E1338" s="130"/>
      <c r="F1338" s="130"/>
      <c r="R1338" s="12"/>
      <c r="T1338" s="130"/>
      <c r="U1338" s="130"/>
      <c r="AE1338" s="146">
        <v>581</v>
      </c>
      <c r="AF1338" s="146">
        <f t="shared" si="218"/>
        <v>-1.6760000000000002</v>
      </c>
      <c r="AJ1338" s="146">
        <f t="shared" si="219"/>
        <v>9.7937424163225553E-2</v>
      </c>
      <c r="AK1338" s="146">
        <f t="shared" si="220"/>
        <v>4.6869096305494684E-2</v>
      </c>
      <c r="AL1338" s="146">
        <f t="shared" si="225"/>
        <v>9.7937424163225553E-2</v>
      </c>
      <c r="AM1338" s="146" t="str">
        <f t="shared" si="226"/>
        <v/>
      </c>
      <c r="AN1338" s="146" t="str">
        <f t="shared" si="221"/>
        <v/>
      </c>
      <c r="AO1338" s="146">
        <f t="shared" si="222"/>
        <v>0</v>
      </c>
      <c r="AP1338" s="146" t="str">
        <f t="shared" si="223"/>
        <v/>
      </c>
      <c r="AQ1338" s="146" t="str">
        <f t="shared" si="224"/>
        <v/>
      </c>
      <c r="AY1338" s="155"/>
      <c r="AZ1338" s="150"/>
      <c r="BA1338" s="155"/>
      <c r="BB1338" s="162"/>
      <c r="BC1338" s="162"/>
      <c r="BD1338" s="162"/>
      <c r="BE1338" s="162"/>
      <c r="BF1338" s="156"/>
      <c r="BG1338" s="156"/>
      <c r="BH1338" s="156"/>
      <c r="BJ1338" s="146">
        <v>558</v>
      </c>
      <c r="BK1338" s="146">
        <f t="shared" si="214"/>
        <v>3.5648000000000364</v>
      </c>
      <c r="BL1338" s="146">
        <f t="shared" si="215"/>
        <v>0.82831504350689233</v>
      </c>
      <c r="BM1338" s="146">
        <f t="shared" si="216"/>
        <v>6.8751063974392679E-4</v>
      </c>
      <c r="BN1338" s="146" t="str">
        <f t="shared" si="217"/>
        <v/>
      </c>
      <c r="BO1338" s="146" t="str">
        <f t="shared" si="213"/>
        <v/>
      </c>
    </row>
    <row r="1339" spans="3:67" ht="20.100000000000001" customHeight="1" x14ac:dyDescent="0.25">
      <c r="C1339" s="12"/>
      <c r="E1339" s="130"/>
      <c r="F1339" s="130"/>
      <c r="R1339" s="12"/>
      <c r="T1339" s="130"/>
      <c r="U1339" s="130"/>
      <c r="AE1339" s="146">
        <v>582</v>
      </c>
      <c r="AF1339" s="146">
        <f t="shared" si="218"/>
        <v>-1.6720000000000002</v>
      </c>
      <c r="AJ1339" s="146">
        <f t="shared" si="219"/>
        <v>9.85954136457209E-2</v>
      </c>
      <c r="AK1339" s="146">
        <f t="shared" si="220"/>
        <v>4.7262161036566781E-2</v>
      </c>
      <c r="AL1339" s="146">
        <f t="shared" si="225"/>
        <v>9.85954136457209E-2</v>
      </c>
      <c r="AM1339" s="146" t="str">
        <f t="shared" si="226"/>
        <v/>
      </c>
      <c r="AN1339" s="146" t="str">
        <f t="shared" si="221"/>
        <v/>
      </c>
      <c r="AO1339" s="146">
        <f t="shared" si="222"/>
        <v>0</v>
      </c>
      <c r="AP1339" s="146" t="str">
        <f t="shared" si="223"/>
        <v/>
      </c>
      <c r="AQ1339" s="146" t="str">
        <f t="shared" si="224"/>
        <v/>
      </c>
      <c r="AY1339" s="155"/>
      <c r="AZ1339" s="150"/>
      <c r="BA1339" s="155"/>
      <c r="BB1339" s="162"/>
      <c r="BC1339" s="162"/>
      <c r="BD1339" s="162"/>
      <c r="BE1339" s="162"/>
      <c r="BF1339" s="156"/>
      <c r="BG1339" s="156"/>
      <c r="BH1339" s="156"/>
      <c r="BJ1339" s="146">
        <v>559</v>
      </c>
      <c r="BK1339" s="146">
        <f t="shared" si="214"/>
        <v>3.5712000000000366</v>
      </c>
      <c r="BL1339" s="146">
        <f t="shared" si="215"/>
        <v>0.82762753286714841</v>
      </c>
      <c r="BM1339" s="146">
        <f t="shared" si="216"/>
        <v>6.8839141526122472E-4</v>
      </c>
      <c r="BN1339" s="146" t="str">
        <f t="shared" si="217"/>
        <v/>
      </c>
      <c r="BO1339" s="146" t="str">
        <f t="shared" si="213"/>
        <v/>
      </c>
    </row>
    <row r="1340" spans="3:67" ht="20.100000000000001" customHeight="1" x14ac:dyDescent="0.25">
      <c r="C1340" s="12"/>
      <c r="E1340" s="130"/>
      <c r="F1340" s="130"/>
      <c r="R1340" s="12"/>
      <c r="T1340" s="130"/>
      <c r="U1340" s="130"/>
      <c r="AE1340" s="146">
        <v>583</v>
      </c>
      <c r="AF1340" s="146">
        <f t="shared" si="218"/>
        <v>-1.6680000000000001</v>
      </c>
      <c r="AJ1340" s="146">
        <f t="shared" si="219"/>
        <v>9.9256235697239362E-2</v>
      </c>
      <c r="AK1340" s="146">
        <f t="shared" si="220"/>
        <v>4.7657863391425838E-2</v>
      </c>
      <c r="AL1340" s="146">
        <f t="shared" si="225"/>
        <v>9.9256235697239362E-2</v>
      </c>
      <c r="AM1340" s="146" t="str">
        <f t="shared" si="226"/>
        <v/>
      </c>
      <c r="AN1340" s="146" t="str">
        <f t="shared" si="221"/>
        <v/>
      </c>
      <c r="AO1340" s="146">
        <f t="shared" si="222"/>
        <v>0</v>
      </c>
      <c r="AP1340" s="146" t="str">
        <f t="shared" si="223"/>
        <v/>
      </c>
      <c r="AQ1340" s="146" t="str">
        <f t="shared" si="224"/>
        <v/>
      </c>
      <c r="AY1340" s="155"/>
      <c r="AZ1340" s="150"/>
      <c r="BA1340" s="155"/>
      <c r="BB1340" s="162"/>
      <c r="BC1340" s="162"/>
      <c r="BD1340" s="162"/>
      <c r="BE1340" s="162"/>
      <c r="BF1340" s="156"/>
      <c r="BG1340" s="156"/>
      <c r="BH1340" s="156"/>
      <c r="BJ1340" s="146">
        <v>560</v>
      </c>
      <c r="BK1340" s="146">
        <f t="shared" si="214"/>
        <v>3.5776000000000368</v>
      </c>
      <c r="BL1340" s="146">
        <f t="shared" si="215"/>
        <v>0.82693914145188718</v>
      </c>
      <c r="BM1340" s="146">
        <f t="shared" si="216"/>
        <v>6.8926779476208289E-4</v>
      </c>
      <c r="BN1340" s="146" t="str">
        <f t="shared" si="217"/>
        <v/>
      </c>
      <c r="BO1340" s="146" t="str">
        <f t="shared" si="213"/>
        <v/>
      </c>
    </row>
    <row r="1341" spans="3:67" ht="20.100000000000001" customHeight="1" x14ac:dyDescent="0.25">
      <c r="C1341" s="12"/>
      <c r="E1341" s="130"/>
      <c r="F1341" s="130"/>
      <c r="R1341" s="12"/>
      <c r="T1341" s="130"/>
      <c r="U1341" s="130"/>
      <c r="AE1341" s="146">
        <v>584</v>
      </c>
      <c r="AF1341" s="146">
        <f t="shared" si="218"/>
        <v>-1.6640000000000001</v>
      </c>
      <c r="AJ1341" s="146">
        <f t="shared" si="219"/>
        <v>9.9919888085680031E-2</v>
      </c>
      <c r="AK1341" s="146">
        <f t="shared" si="220"/>
        <v>4.8056214695933984E-2</v>
      </c>
      <c r="AL1341" s="146">
        <f t="shared" si="225"/>
        <v>9.9919888085680031E-2</v>
      </c>
      <c r="AM1341" s="146" t="str">
        <f t="shared" si="226"/>
        <v/>
      </c>
      <c r="AN1341" s="146" t="str">
        <f t="shared" si="221"/>
        <v/>
      </c>
      <c r="AO1341" s="146">
        <f t="shared" si="222"/>
        <v>0</v>
      </c>
      <c r="AP1341" s="146" t="str">
        <f t="shared" si="223"/>
        <v/>
      </c>
      <c r="AQ1341" s="146" t="str">
        <f t="shared" si="224"/>
        <v/>
      </c>
      <c r="AY1341" s="155"/>
      <c r="AZ1341" s="150"/>
      <c r="BA1341" s="155"/>
      <c r="BB1341" s="162"/>
      <c r="BC1341" s="162"/>
      <c r="BD1341" s="162"/>
      <c r="BE1341" s="162"/>
      <c r="BF1341" s="156"/>
      <c r="BG1341" s="156"/>
      <c r="BH1341" s="156"/>
      <c r="BJ1341" s="146">
        <v>561</v>
      </c>
      <c r="BK1341" s="146">
        <f t="shared" si="214"/>
        <v>3.5840000000000369</v>
      </c>
      <c r="BL1341" s="146">
        <f t="shared" si="215"/>
        <v>0.8262498736571251</v>
      </c>
      <c r="BM1341" s="146">
        <f t="shared" si="216"/>
        <v>6.9013977834730955E-4</v>
      </c>
      <c r="BN1341" s="146" t="str">
        <f t="shared" si="217"/>
        <v/>
      </c>
      <c r="BO1341" s="146" t="str">
        <f t="shared" si="213"/>
        <v/>
      </c>
    </row>
    <row r="1342" spans="3:67" ht="20.100000000000001" customHeight="1" x14ac:dyDescent="0.25">
      <c r="C1342" s="12"/>
      <c r="E1342" s="130"/>
      <c r="F1342" s="130"/>
      <c r="R1342" s="12"/>
      <c r="T1342" s="130"/>
      <c r="U1342" s="130"/>
      <c r="AE1342" s="146">
        <v>585</v>
      </c>
      <c r="AF1342" s="146">
        <f t="shared" si="218"/>
        <v>-1.6600000000000001</v>
      </c>
      <c r="AJ1342" s="146">
        <f t="shared" si="219"/>
        <v>0.10058636842769055</v>
      </c>
      <c r="AK1342" s="146">
        <f t="shared" si="220"/>
        <v>4.845722626672281E-2</v>
      </c>
      <c r="AL1342" s="146">
        <f t="shared" si="225"/>
        <v>0.10058636842769055</v>
      </c>
      <c r="AM1342" s="146" t="str">
        <f t="shared" si="226"/>
        <v/>
      </c>
      <c r="AN1342" s="146" t="str">
        <f t="shared" si="221"/>
        <v/>
      </c>
      <c r="AO1342" s="146">
        <f t="shared" si="222"/>
        <v>0</v>
      </c>
      <c r="AP1342" s="146" t="str">
        <f t="shared" si="223"/>
        <v/>
      </c>
      <c r="AQ1342" s="146" t="str">
        <f t="shared" si="224"/>
        <v/>
      </c>
      <c r="AY1342" s="155"/>
      <c r="AZ1342" s="150"/>
      <c r="BA1342" s="155"/>
      <c r="BB1342" s="162"/>
      <c r="BC1342" s="162"/>
      <c r="BD1342" s="162"/>
      <c r="BE1342" s="162"/>
      <c r="BF1342" s="156"/>
      <c r="BG1342" s="156"/>
      <c r="BH1342" s="156"/>
      <c r="BJ1342" s="146">
        <v>562</v>
      </c>
      <c r="BK1342" s="146">
        <f t="shared" si="214"/>
        <v>3.5904000000000371</v>
      </c>
      <c r="BL1342" s="146">
        <f t="shared" si="215"/>
        <v>0.82555973387877779</v>
      </c>
      <c r="BM1342" s="146">
        <f t="shared" si="216"/>
        <v>6.9100736619376324E-4</v>
      </c>
      <c r="BN1342" s="146" t="str">
        <f t="shared" si="217"/>
        <v/>
      </c>
      <c r="BO1342" s="146" t="str">
        <f t="shared" si="213"/>
        <v/>
      </c>
    </row>
    <row r="1343" spans="3:67" ht="20.100000000000001" customHeight="1" x14ac:dyDescent="0.25">
      <c r="C1343" s="12"/>
      <c r="E1343" s="130"/>
      <c r="F1343" s="130"/>
      <c r="R1343" s="12"/>
      <c r="T1343" s="130"/>
      <c r="U1343" s="130"/>
      <c r="AE1343" s="146">
        <v>586</v>
      </c>
      <c r="AF1343" s="146">
        <f t="shared" si="218"/>
        <v>-1.6560000000000001</v>
      </c>
      <c r="AJ1343" s="146">
        <f t="shared" si="219"/>
        <v>0.10125567418780876</v>
      </c>
      <c r="AK1343" s="146">
        <f t="shared" si="220"/>
        <v>4.8860909410586482E-2</v>
      </c>
      <c r="AL1343" s="146">
        <f t="shared" si="225"/>
        <v>0.10125567418780876</v>
      </c>
      <c r="AM1343" s="146" t="str">
        <f t="shared" si="226"/>
        <v/>
      </c>
      <c r="AN1343" s="146" t="str">
        <f t="shared" si="221"/>
        <v/>
      </c>
      <c r="AO1343" s="146">
        <f t="shared" si="222"/>
        <v>0</v>
      </c>
      <c r="AP1343" s="146" t="str">
        <f t="shared" si="223"/>
        <v/>
      </c>
      <c r="AQ1343" s="146" t="str">
        <f t="shared" si="224"/>
        <v/>
      </c>
      <c r="AY1343" s="155"/>
      <c r="AZ1343" s="150"/>
      <c r="BA1343" s="155"/>
      <c r="BB1343" s="162"/>
      <c r="BC1343" s="162"/>
      <c r="BD1343" s="162"/>
      <c r="BE1343" s="162"/>
      <c r="BF1343" s="156"/>
      <c r="BG1343" s="156"/>
      <c r="BH1343" s="156"/>
      <c r="BJ1343" s="146">
        <v>563</v>
      </c>
      <c r="BK1343" s="146">
        <f t="shared" si="214"/>
        <v>3.5968000000000373</v>
      </c>
      <c r="BL1343" s="146">
        <f t="shared" si="215"/>
        <v>0.82486872651258403</v>
      </c>
      <c r="BM1343" s="146">
        <f t="shared" si="216"/>
        <v>6.9187055855168822E-4</v>
      </c>
      <c r="BN1343" s="146" t="str">
        <f t="shared" si="217"/>
        <v/>
      </c>
      <c r="BO1343" s="146" t="str">
        <f t="shared" si="213"/>
        <v/>
      </c>
    </row>
    <row r="1344" spans="3:67" ht="20.100000000000001" customHeight="1" x14ac:dyDescent="0.25">
      <c r="C1344" s="12"/>
      <c r="E1344" s="130"/>
      <c r="F1344" s="130"/>
      <c r="R1344" s="12"/>
      <c r="T1344" s="130"/>
      <c r="U1344" s="130"/>
      <c r="AE1344" s="146">
        <v>587</v>
      </c>
      <c r="AF1344" s="146">
        <f t="shared" si="218"/>
        <v>-1.6520000000000001</v>
      </c>
      <c r="AJ1344" s="146">
        <f t="shared" si="219"/>
        <v>0.10192780267761112</v>
      </c>
      <c r="AK1344" s="146">
        <f t="shared" si="220"/>
        <v>4.926727542387168E-2</v>
      </c>
      <c r="AL1344" s="146">
        <f t="shared" si="225"/>
        <v>0.10192780267761112</v>
      </c>
      <c r="AM1344" s="146" t="str">
        <f t="shared" si="226"/>
        <v/>
      </c>
      <c r="AN1344" s="146" t="str">
        <f t="shared" si="221"/>
        <v/>
      </c>
      <c r="AO1344" s="146">
        <f t="shared" si="222"/>
        <v>0</v>
      </c>
      <c r="AP1344" s="146" t="str">
        <f t="shared" si="223"/>
        <v/>
      </c>
      <c r="AQ1344" s="146" t="str">
        <f t="shared" si="224"/>
        <v/>
      </c>
      <c r="AY1344" s="155"/>
      <c r="AZ1344" s="150"/>
      <c r="BA1344" s="155"/>
      <c r="BB1344" s="162"/>
      <c r="BC1344" s="162"/>
      <c r="BD1344" s="162"/>
      <c r="BE1344" s="162"/>
      <c r="BF1344" s="156"/>
      <c r="BG1344" s="156"/>
      <c r="BH1344" s="156"/>
      <c r="BJ1344" s="146">
        <v>564</v>
      </c>
      <c r="BK1344" s="146">
        <f t="shared" si="214"/>
        <v>3.6032000000000375</v>
      </c>
      <c r="BL1344" s="146">
        <f t="shared" si="215"/>
        <v>0.82417685595403234</v>
      </c>
      <c r="BM1344" s="146">
        <f t="shared" si="216"/>
        <v>6.9272935574560268E-4</v>
      </c>
      <c r="BN1344" s="146" t="str">
        <f t="shared" si="217"/>
        <v/>
      </c>
      <c r="BO1344" s="146" t="str">
        <f t="shared" si="213"/>
        <v/>
      </c>
    </row>
    <row r="1345" spans="3:67" ht="20.100000000000001" customHeight="1" x14ac:dyDescent="0.25">
      <c r="C1345" s="12"/>
      <c r="E1345" s="130"/>
      <c r="F1345" s="130"/>
      <c r="R1345" s="12"/>
      <c r="T1345" s="130"/>
      <c r="U1345" s="130"/>
      <c r="AE1345" s="146">
        <v>588</v>
      </c>
      <c r="AF1345" s="146">
        <f t="shared" si="218"/>
        <v>-1.6480000000000001</v>
      </c>
      <c r="AJ1345" s="146">
        <f t="shared" si="219"/>
        <v>0.10260275105486748</v>
      </c>
      <c r="AK1345" s="146">
        <f t="shared" si="220"/>
        <v>4.9676335591864164E-2</v>
      </c>
      <c r="AL1345" s="146">
        <f t="shared" si="225"/>
        <v>0.10260275105486748</v>
      </c>
      <c r="AM1345" s="146" t="str">
        <f t="shared" si="226"/>
        <v/>
      </c>
      <c r="AN1345" s="146" t="str">
        <f t="shared" si="221"/>
        <v/>
      </c>
      <c r="AO1345" s="146">
        <f t="shared" si="222"/>
        <v>0</v>
      </c>
      <c r="AP1345" s="146" t="str">
        <f t="shared" si="223"/>
        <v/>
      </c>
      <c r="AQ1345" s="146" t="str">
        <f t="shared" si="224"/>
        <v/>
      </c>
      <c r="AY1345" s="155"/>
      <c r="AZ1345" s="150"/>
      <c r="BA1345" s="155"/>
      <c r="BB1345" s="162"/>
      <c r="BC1345" s="162"/>
      <c r="BD1345" s="162"/>
      <c r="BE1345" s="162"/>
      <c r="BF1345" s="156"/>
      <c r="BG1345" s="156"/>
      <c r="BH1345" s="156"/>
      <c r="BJ1345" s="146">
        <v>565</v>
      </c>
      <c r="BK1345" s="146">
        <f t="shared" si="214"/>
        <v>3.6096000000000377</v>
      </c>
      <c r="BL1345" s="146">
        <f t="shared" si="215"/>
        <v>0.82348412659828674</v>
      </c>
      <c r="BM1345" s="146">
        <f t="shared" si="216"/>
        <v>6.9358375817452078E-4</v>
      </c>
      <c r="BN1345" s="146" t="str">
        <f t="shared" si="217"/>
        <v/>
      </c>
      <c r="BO1345" s="146" t="str">
        <f t="shared" si="213"/>
        <v/>
      </c>
    </row>
    <row r="1346" spans="3:67" ht="20.100000000000001" customHeight="1" x14ac:dyDescent="0.25">
      <c r="C1346" s="12"/>
      <c r="E1346" s="130"/>
      <c r="F1346" s="130"/>
      <c r="R1346" s="12"/>
      <c r="T1346" s="130"/>
      <c r="U1346" s="130"/>
      <c r="AE1346" s="146">
        <v>589</v>
      </c>
      <c r="AF1346" s="146">
        <f t="shared" si="218"/>
        <v>-1.6440000000000001</v>
      </c>
      <c r="AJ1346" s="146">
        <f t="shared" si="219"/>
        <v>0.10328051632270249</v>
      </c>
      <c r="AK1346" s="146">
        <f t="shared" si="220"/>
        <v>5.0088101188171627E-2</v>
      </c>
      <c r="AL1346" s="146">
        <f t="shared" si="225"/>
        <v>0.10328051632270249</v>
      </c>
      <c r="AM1346" s="146" t="str">
        <f t="shared" si="226"/>
        <v/>
      </c>
      <c r="AN1346" s="146" t="str">
        <f t="shared" si="221"/>
        <v/>
      </c>
      <c r="AO1346" s="146">
        <f t="shared" si="222"/>
        <v>0</v>
      </c>
      <c r="AP1346" s="146" t="str">
        <f t="shared" si="223"/>
        <v/>
      </c>
      <c r="AQ1346" s="146" t="str">
        <f t="shared" si="224"/>
        <v/>
      </c>
      <c r="AY1346" s="155"/>
      <c r="AZ1346" s="150"/>
      <c r="BA1346" s="155"/>
      <c r="BB1346" s="162"/>
      <c r="BC1346" s="162"/>
      <c r="BD1346" s="162"/>
      <c r="BE1346" s="162"/>
      <c r="BF1346" s="156"/>
      <c r="BG1346" s="156"/>
      <c r="BH1346" s="156"/>
      <c r="BJ1346" s="146">
        <v>566</v>
      </c>
      <c r="BK1346" s="146">
        <f t="shared" si="214"/>
        <v>3.6160000000000379</v>
      </c>
      <c r="BL1346" s="146">
        <f t="shared" si="215"/>
        <v>0.82279054284011222</v>
      </c>
      <c r="BM1346" s="146">
        <f t="shared" si="216"/>
        <v>6.9443376630873299E-4</v>
      </c>
      <c r="BN1346" s="146" t="str">
        <f t="shared" si="217"/>
        <v/>
      </c>
      <c r="BO1346" s="146" t="str">
        <f t="shared" si="213"/>
        <v/>
      </c>
    </row>
    <row r="1347" spans="3:67" ht="20.100000000000001" customHeight="1" x14ac:dyDescent="0.25">
      <c r="C1347" s="12"/>
      <c r="E1347" s="130"/>
      <c r="F1347" s="130"/>
      <c r="R1347" s="12"/>
      <c r="T1347" s="130"/>
      <c r="U1347" s="130"/>
      <c r="AE1347" s="146">
        <v>590</v>
      </c>
      <c r="AF1347" s="146">
        <f t="shared" si="218"/>
        <v>-1.6400000000000001</v>
      </c>
      <c r="AJ1347" s="146">
        <f t="shared" si="219"/>
        <v>0.10396109532876419</v>
      </c>
      <c r="AK1347" s="146">
        <f t="shared" si="220"/>
        <v>5.0502583474103704E-2</v>
      </c>
      <c r="AL1347" s="146">
        <f t="shared" si="225"/>
        <v>0.10396109532876419</v>
      </c>
      <c r="AM1347" s="146" t="str">
        <f t="shared" si="226"/>
        <v/>
      </c>
      <c r="AN1347" s="146" t="str">
        <f t="shared" si="221"/>
        <v/>
      </c>
      <c r="AO1347" s="146">
        <f t="shared" si="222"/>
        <v>0</v>
      </c>
      <c r="AP1347" s="146" t="str">
        <f t="shared" si="223"/>
        <v/>
      </c>
      <c r="AQ1347" s="146" t="str">
        <f t="shared" si="224"/>
        <v/>
      </c>
      <c r="AY1347" s="155"/>
      <c r="AZ1347" s="150"/>
      <c r="BA1347" s="155"/>
      <c r="BB1347" s="162"/>
      <c r="BC1347" s="162"/>
      <c r="BD1347" s="162"/>
      <c r="BE1347" s="162"/>
      <c r="BF1347" s="156"/>
      <c r="BG1347" s="156"/>
      <c r="BH1347" s="156"/>
      <c r="BJ1347" s="146">
        <v>567</v>
      </c>
      <c r="BK1347" s="146">
        <f t="shared" si="214"/>
        <v>3.622400000000038</v>
      </c>
      <c r="BL1347" s="146">
        <f t="shared" si="215"/>
        <v>0.82209610907380348</v>
      </c>
      <c r="BM1347" s="146">
        <f t="shared" si="216"/>
        <v>6.9527938069247064E-4</v>
      </c>
      <c r="BN1347" s="146" t="str">
        <f t="shared" si="217"/>
        <v/>
      </c>
      <c r="BO1347" s="146" t="str">
        <f t="shared" si="213"/>
        <v/>
      </c>
    </row>
    <row r="1348" spans="3:67" ht="20.100000000000001" customHeight="1" x14ac:dyDescent="0.25">
      <c r="C1348" s="12"/>
      <c r="E1348" s="130"/>
      <c r="F1348" s="130"/>
      <c r="R1348" s="12"/>
      <c r="T1348" s="130"/>
      <c r="U1348" s="130"/>
      <c r="AE1348" s="146">
        <v>591</v>
      </c>
      <c r="AF1348" s="146">
        <f t="shared" si="218"/>
        <v>-1.6360000000000001</v>
      </c>
      <c r="AJ1348" s="146">
        <f t="shared" si="219"/>
        <v>0.10464448476439925</v>
      </c>
      <c r="AK1348" s="146">
        <f t="shared" si="220"/>
        <v>5.0919793698048145E-2</v>
      </c>
      <c r="AL1348" s="146">
        <f t="shared" si="225"/>
        <v>0.10464448476439925</v>
      </c>
      <c r="AM1348" s="146" t="str">
        <f t="shared" si="226"/>
        <v/>
      </c>
      <c r="AN1348" s="146" t="str">
        <f t="shared" si="221"/>
        <v/>
      </c>
      <c r="AO1348" s="146">
        <f t="shared" si="222"/>
        <v>0</v>
      </c>
      <c r="AP1348" s="146" t="str">
        <f t="shared" si="223"/>
        <v/>
      </c>
      <c r="AQ1348" s="146" t="str">
        <f t="shared" si="224"/>
        <v/>
      </c>
      <c r="AY1348" s="155"/>
      <c r="AZ1348" s="150"/>
      <c r="BA1348" s="155"/>
      <c r="BB1348" s="162"/>
      <c r="BC1348" s="162"/>
      <c r="BD1348" s="162"/>
      <c r="BE1348" s="162"/>
      <c r="BF1348" s="156"/>
      <c r="BG1348" s="156"/>
      <c r="BH1348" s="156"/>
      <c r="BJ1348" s="146">
        <v>568</v>
      </c>
      <c r="BK1348" s="146">
        <f t="shared" si="214"/>
        <v>3.6288000000000382</v>
      </c>
      <c r="BL1348" s="146">
        <f t="shared" si="215"/>
        <v>0.82140082969311101</v>
      </c>
      <c r="BM1348" s="146">
        <f t="shared" si="216"/>
        <v>6.9612060194224057E-4</v>
      </c>
      <c r="BN1348" s="146" t="str">
        <f t="shared" si="217"/>
        <v/>
      </c>
      <c r="BO1348" s="146" t="str">
        <f t="shared" si="213"/>
        <v/>
      </c>
    </row>
    <row r="1349" spans="3:67" ht="20.100000000000001" customHeight="1" x14ac:dyDescent="0.25">
      <c r="C1349" s="12"/>
      <c r="E1349" s="130"/>
      <c r="F1349" s="130"/>
      <c r="R1349" s="12"/>
      <c r="T1349" s="130"/>
      <c r="U1349" s="130"/>
      <c r="AE1349" s="146">
        <v>592</v>
      </c>
      <c r="AF1349" s="146">
        <f t="shared" si="218"/>
        <v>-1.6320000000000001</v>
      </c>
      <c r="AJ1349" s="146">
        <f t="shared" si="219"/>
        <v>0.10533068116383551</v>
      </c>
      <c r="AK1349" s="146">
        <f t="shared" si="220"/>
        <v>5.1339743094844313E-2</v>
      </c>
      <c r="AL1349" s="146">
        <f t="shared" si="225"/>
        <v>0.10533068116383551</v>
      </c>
      <c r="AM1349" s="146" t="str">
        <f t="shared" si="226"/>
        <v/>
      </c>
      <c r="AN1349" s="146" t="str">
        <f t="shared" si="221"/>
        <v/>
      </c>
      <c r="AO1349" s="146">
        <f t="shared" si="222"/>
        <v>0</v>
      </c>
      <c r="AP1349" s="146" t="str">
        <f t="shared" si="223"/>
        <v/>
      </c>
      <c r="AQ1349" s="146" t="str">
        <f t="shared" si="224"/>
        <v/>
      </c>
      <c r="AY1349" s="155"/>
      <c r="AZ1349" s="150"/>
      <c r="BA1349" s="155"/>
      <c r="BB1349" s="162"/>
      <c r="BC1349" s="162"/>
      <c r="BD1349" s="162"/>
      <c r="BE1349" s="162"/>
      <c r="BF1349" s="156"/>
      <c r="BG1349" s="156"/>
      <c r="BH1349" s="156"/>
      <c r="BJ1349" s="146">
        <v>569</v>
      </c>
      <c r="BK1349" s="146">
        <f t="shared" si="214"/>
        <v>3.6352000000000384</v>
      </c>
      <c r="BL1349" s="146">
        <f t="shared" si="215"/>
        <v>0.82070470909116877</v>
      </c>
      <c r="BM1349" s="146">
        <f t="shared" si="216"/>
        <v>6.9695743074515981E-4</v>
      </c>
      <c r="BN1349" s="146" t="str">
        <f t="shared" si="217"/>
        <v/>
      </c>
      <c r="BO1349" s="146" t="str">
        <f t="shared" si="213"/>
        <v/>
      </c>
    </row>
    <row r="1350" spans="3:67" ht="20.100000000000001" customHeight="1" x14ac:dyDescent="0.25">
      <c r="C1350" s="12"/>
      <c r="E1350" s="130"/>
      <c r="F1350" s="130"/>
      <c r="R1350" s="12"/>
      <c r="T1350" s="130"/>
      <c r="U1350" s="130"/>
      <c r="AE1350" s="146">
        <v>593</v>
      </c>
      <c r="AF1350" s="146">
        <f t="shared" si="218"/>
        <v>-1.6280000000000001</v>
      </c>
      <c r="AJ1350" s="146">
        <f t="shared" si="219"/>
        <v>0.10601968090337181</v>
      </c>
      <c r="AK1350" s="146">
        <f t="shared" si="220"/>
        <v>5.1762442885152686E-2</v>
      </c>
      <c r="AL1350" s="146">
        <f t="shared" si="225"/>
        <v>0.10601968090337181</v>
      </c>
      <c r="AM1350" s="146" t="str">
        <f t="shared" si="226"/>
        <v/>
      </c>
      <c r="AN1350" s="146" t="str">
        <f t="shared" si="221"/>
        <v/>
      </c>
      <c r="AO1350" s="146">
        <f t="shared" si="222"/>
        <v>0</v>
      </c>
      <c r="AP1350" s="146" t="str">
        <f t="shared" si="223"/>
        <v/>
      </c>
      <c r="AQ1350" s="146" t="str">
        <f t="shared" si="224"/>
        <v/>
      </c>
      <c r="AY1350" s="155"/>
      <c r="AZ1350" s="150"/>
      <c r="BA1350" s="155"/>
      <c r="BB1350" s="162"/>
      <c r="BC1350" s="162"/>
      <c r="BD1350" s="162"/>
      <c r="BE1350" s="162"/>
      <c r="BF1350" s="156"/>
      <c r="BG1350" s="156"/>
      <c r="BH1350" s="156"/>
      <c r="BJ1350" s="146">
        <v>570</v>
      </c>
      <c r="BK1350" s="146">
        <f t="shared" si="214"/>
        <v>3.6416000000000386</v>
      </c>
      <c r="BL1350" s="146">
        <f t="shared" si="215"/>
        <v>0.82000775166042361</v>
      </c>
      <c r="BM1350" s="146">
        <f t="shared" si="216"/>
        <v>6.9778986786150909E-4</v>
      </c>
      <c r="BN1350" s="146" t="str">
        <f t="shared" si="217"/>
        <v/>
      </c>
      <c r="BO1350" s="146" t="str">
        <f t="shared" si="213"/>
        <v/>
      </c>
    </row>
    <row r="1351" spans="3:67" ht="20.100000000000001" customHeight="1" x14ac:dyDescent="0.25">
      <c r="C1351" s="12"/>
      <c r="E1351" s="130"/>
      <c r="F1351" s="130"/>
      <c r="R1351" s="12"/>
      <c r="T1351" s="130"/>
      <c r="U1351" s="130"/>
      <c r="AE1351" s="146">
        <v>594</v>
      </c>
      <c r="AF1351" s="146">
        <f t="shared" si="218"/>
        <v>-1.6240000000000001</v>
      </c>
      <c r="AJ1351" s="146">
        <f t="shared" si="219"/>
        <v>0.10671148020057482</v>
      </c>
      <c r="AK1351" s="146">
        <f t="shared" si="220"/>
        <v>5.2187904274821929E-2</v>
      </c>
      <c r="AL1351" s="146">
        <f t="shared" si="225"/>
        <v>0.10671148020057482</v>
      </c>
      <c r="AM1351" s="146" t="str">
        <f t="shared" si="226"/>
        <v/>
      </c>
      <c r="AN1351" s="146" t="str">
        <f t="shared" si="221"/>
        <v/>
      </c>
      <c r="AO1351" s="146">
        <f t="shared" si="222"/>
        <v>0</v>
      </c>
      <c r="AP1351" s="146" t="str">
        <f t="shared" si="223"/>
        <v/>
      </c>
      <c r="AQ1351" s="146" t="str">
        <f t="shared" si="224"/>
        <v/>
      </c>
      <c r="AY1351" s="155"/>
      <c r="AZ1351" s="150"/>
      <c r="BA1351" s="155"/>
      <c r="BB1351" s="162"/>
      <c r="BC1351" s="162"/>
      <c r="BD1351" s="162"/>
      <c r="BE1351" s="162"/>
      <c r="BF1351" s="156"/>
      <c r="BG1351" s="156"/>
      <c r="BH1351" s="156"/>
      <c r="BJ1351" s="146">
        <v>571</v>
      </c>
      <c r="BK1351" s="146">
        <f t="shared" si="214"/>
        <v>3.6480000000000388</v>
      </c>
      <c r="BL1351" s="146">
        <f t="shared" si="215"/>
        <v>0.8193099617925621</v>
      </c>
      <c r="BM1351" s="146">
        <f t="shared" si="216"/>
        <v>6.9861791412073604E-4</v>
      </c>
      <c r="BN1351" s="146" t="str">
        <f t="shared" si="217"/>
        <v/>
      </c>
      <c r="BO1351" s="146" t="str">
        <f t="shared" si="213"/>
        <v/>
      </c>
    </row>
    <row r="1352" spans="3:67" ht="20.100000000000001" customHeight="1" x14ac:dyDescent="0.25">
      <c r="C1352" s="12"/>
      <c r="E1352" s="130"/>
      <c r="F1352" s="130"/>
      <c r="R1352" s="12"/>
      <c r="T1352" s="130"/>
      <c r="U1352" s="130"/>
      <c r="AE1352" s="146">
        <v>595</v>
      </c>
      <c r="AF1352" s="146">
        <f t="shared" si="218"/>
        <v>-1.62</v>
      </c>
      <c r="AJ1352" s="146">
        <f t="shared" si="219"/>
        <v>0.1074060751134838</v>
      </c>
      <c r="AK1352" s="146">
        <f t="shared" si="220"/>
        <v>5.2616138454252052E-2</v>
      </c>
      <c r="AL1352" s="146">
        <f t="shared" si="225"/>
        <v>0.1074060751134838</v>
      </c>
      <c r="AM1352" s="146" t="str">
        <f t="shared" si="226"/>
        <v/>
      </c>
      <c r="AN1352" s="146" t="str">
        <f t="shared" si="221"/>
        <v/>
      </c>
      <c r="AO1352" s="146">
        <f t="shared" si="222"/>
        <v>0</v>
      </c>
      <c r="AP1352" s="146" t="str">
        <f t="shared" si="223"/>
        <v/>
      </c>
      <c r="AQ1352" s="146" t="str">
        <f t="shared" si="224"/>
        <v/>
      </c>
      <c r="AY1352" s="155"/>
      <c r="AZ1352" s="150"/>
      <c r="BA1352" s="155"/>
      <c r="BB1352" s="162"/>
      <c r="BC1352" s="162"/>
      <c r="BD1352" s="162"/>
      <c r="BE1352" s="162"/>
      <c r="BF1352" s="156"/>
      <c r="BG1352" s="156"/>
      <c r="BH1352" s="156"/>
      <c r="BJ1352" s="146">
        <v>572</v>
      </c>
      <c r="BK1352" s="146">
        <f t="shared" si="214"/>
        <v>3.654400000000039</v>
      </c>
      <c r="BL1352" s="146">
        <f t="shared" si="215"/>
        <v>0.81861134387844137</v>
      </c>
      <c r="BM1352" s="146">
        <f t="shared" si="216"/>
        <v>6.9944157042367561E-4</v>
      </c>
      <c r="BN1352" s="146" t="str">
        <f t="shared" si="217"/>
        <v/>
      </c>
      <c r="BO1352" s="146" t="str">
        <f t="shared" si="213"/>
        <v/>
      </c>
    </row>
    <row r="1353" spans="3:67" ht="20.100000000000001" customHeight="1" x14ac:dyDescent="0.25">
      <c r="C1353" s="12"/>
      <c r="E1353" s="130"/>
      <c r="F1353" s="130"/>
      <c r="R1353" s="12"/>
      <c r="T1353" s="130"/>
      <c r="U1353" s="130"/>
      <c r="AE1353" s="146">
        <v>596</v>
      </c>
      <c r="AF1353" s="146">
        <f t="shared" si="218"/>
        <v>-1.6160000000000001</v>
      </c>
      <c r="AJ1353" s="146">
        <f t="shared" si="219"/>
        <v>0.10810346153982271</v>
      </c>
      <c r="AK1353" s="146">
        <f t="shared" si="220"/>
        <v>5.3047156597754865E-2</v>
      </c>
      <c r="AL1353" s="146">
        <f t="shared" si="225"/>
        <v>0.10810346153982271</v>
      </c>
      <c r="AM1353" s="146" t="str">
        <f t="shared" si="226"/>
        <v/>
      </c>
      <c r="AN1353" s="146" t="str">
        <f t="shared" si="221"/>
        <v/>
      </c>
      <c r="AO1353" s="146">
        <f t="shared" si="222"/>
        <v>0</v>
      </c>
      <c r="AP1353" s="146" t="str">
        <f t="shared" si="223"/>
        <v/>
      </c>
      <c r="AQ1353" s="146" t="str">
        <f t="shared" si="224"/>
        <v/>
      </c>
      <c r="AY1353" s="155"/>
      <c r="AZ1353" s="150"/>
      <c r="BA1353" s="155"/>
      <c r="BB1353" s="162"/>
      <c r="BC1353" s="162"/>
      <c r="BD1353" s="162"/>
      <c r="BE1353" s="162"/>
      <c r="BF1353" s="156"/>
      <c r="BG1353" s="156"/>
      <c r="BH1353" s="156"/>
      <c r="BJ1353" s="146">
        <v>573</v>
      </c>
      <c r="BK1353" s="146">
        <f t="shared" si="214"/>
        <v>3.6608000000000391</v>
      </c>
      <c r="BL1353" s="146">
        <f t="shared" si="215"/>
        <v>0.81791190230801769</v>
      </c>
      <c r="BM1353" s="146">
        <f t="shared" si="216"/>
        <v>7.0026083774099579E-4</v>
      </c>
      <c r="BN1353" s="146" t="str">
        <f t="shared" si="217"/>
        <v/>
      </c>
      <c r="BO1353" s="146" t="str">
        <f t="shared" si="213"/>
        <v/>
      </c>
    </row>
    <row r="1354" spans="3:67" ht="20.100000000000001" customHeight="1" x14ac:dyDescent="0.25">
      <c r="C1354" s="12"/>
      <c r="E1354" s="130"/>
      <c r="F1354" s="130"/>
      <c r="R1354" s="12"/>
      <c r="T1354" s="130"/>
      <c r="U1354" s="130"/>
      <c r="AE1354" s="146">
        <v>597</v>
      </c>
      <c r="AF1354" s="146">
        <f t="shared" si="218"/>
        <v>-1.6120000000000001</v>
      </c>
      <c r="AJ1354" s="146">
        <f t="shared" si="219"/>
        <v>0.10880363521622008</v>
      </c>
      <c r="AK1354" s="146">
        <f t="shared" si="220"/>
        <v>5.3480969862911225E-2</v>
      </c>
      <c r="AL1354" s="146">
        <f t="shared" si="225"/>
        <v>0.10880363521622008</v>
      </c>
      <c r="AM1354" s="146" t="str">
        <f t="shared" si="226"/>
        <v/>
      </c>
      <c r="AN1354" s="146" t="str">
        <f t="shared" si="221"/>
        <v/>
      </c>
      <c r="AO1354" s="146">
        <f t="shared" si="222"/>
        <v>0</v>
      </c>
      <c r="AP1354" s="146" t="str">
        <f t="shared" si="223"/>
        <v/>
      </c>
      <c r="AQ1354" s="146" t="str">
        <f t="shared" si="224"/>
        <v/>
      </c>
      <c r="AY1354" s="155"/>
      <c r="AZ1354" s="150"/>
      <c r="BA1354" s="155"/>
      <c r="BB1354" s="162"/>
      <c r="BC1354" s="162"/>
      <c r="BD1354" s="162"/>
      <c r="BE1354" s="162"/>
      <c r="BF1354" s="156"/>
      <c r="BG1354" s="156"/>
      <c r="BH1354" s="156"/>
      <c r="BJ1354" s="146">
        <v>574</v>
      </c>
      <c r="BK1354" s="146">
        <f t="shared" si="214"/>
        <v>3.6672000000000393</v>
      </c>
      <c r="BL1354" s="146">
        <f t="shared" si="215"/>
        <v>0.8172116414702767</v>
      </c>
      <c r="BM1354" s="146">
        <f t="shared" si="216"/>
        <v>7.0107571711341965E-4</v>
      </c>
      <c r="BN1354" s="146" t="str">
        <f t="shared" si="217"/>
        <v/>
      </c>
      <c r="BO1354" s="146" t="str">
        <f t="shared" si="213"/>
        <v/>
      </c>
    </row>
    <row r="1355" spans="3:67" ht="20.100000000000001" customHeight="1" x14ac:dyDescent="0.25">
      <c r="C1355" s="12"/>
      <c r="E1355" s="130"/>
      <c r="F1355" s="130"/>
      <c r="R1355" s="12"/>
      <c r="T1355" s="130"/>
      <c r="U1355" s="130"/>
      <c r="AE1355" s="146">
        <v>598</v>
      </c>
      <c r="AF1355" s="146">
        <f t="shared" si="218"/>
        <v>-1.6080000000000001</v>
      </c>
      <c r="AJ1355" s="146">
        <f t="shared" si="219"/>
        <v>0.10950659171743674</v>
      </c>
      <c r="AK1355" s="146">
        <f t="shared" si="220"/>
        <v>5.3917589389924941E-2</v>
      </c>
      <c r="AL1355" s="146">
        <f t="shared" si="225"/>
        <v>0.10950659171743674</v>
      </c>
      <c r="AM1355" s="146" t="str">
        <f t="shared" si="226"/>
        <v/>
      </c>
      <c r="AN1355" s="146" t="str">
        <f t="shared" si="221"/>
        <v/>
      </c>
      <c r="AO1355" s="146">
        <f t="shared" si="222"/>
        <v>0</v>
      </c>
      <c r="AP1355" s="146" t="str">
        <f t="shared" si="223"/>
        <v/>
      </c>
      <c r="AQ1355" s="146" t="str">
        <f t="shared" si="224"/>
        <v/>
      </c>
      <c r="AY1355" s="155"/>
      <c r="AZ1355" s="150"/>
      <c r="BA1355" s="155"/>
      <c r="BB1355" s="162"/>
      <c r="BC1355" s="162"/>
      <c r="BD1355" s="162"/>
      <c r="BE1355" s="162"/>
      <c r="BF1355" s="156"/>
      <c r="BG1355" s="156"/>
      <c r="BH1355" s="156"/>
      <c r="BJ1355" s="146">
        <v>575</v>
      </c>
      <c r="BK1355" s="146">
        <f t="shared" si="214"/>
        <v>3.6736000000000395</v>
      </c>
      <c r="BL1355" s="146">
        <f t="shared" si="215"/>
        <v>0.81651056575316328</v>
      </c>
      <c r="BM1355" s="146">
        <f t="shared" si="216"/>
        <v>7.0188620965039306E-4</v>
      </c>
      <c r="BN1355" s="146" t="str">
        <f t="shared" si="217"/>
        <v/>
      </c>
      <c r="BO1355" s="146" t="str">
        <f t="shared" si="213"/>
        <v/>
      </c>
    </row>
    <row r="1356" spans="3:67" ht="20.100000000000001" customHeight="1" x14ac:dyDescent="0.25">
      <c r="C1356" s="12"/>
      <c r="E1356" s="130"/>
      <c r="F1356" s="130"/>
      <c r="R1356" s="12"/>
      <c r="T1356" s="130"/>
      <c r="U1356" s="130"/>
      <c r="AE1356" s="146">
        <v>599</v>
      </c>
      <c r="AF1356" s="146">
        <f t="shared" si="218"/>
        <v>-1.6040000000000001</v>
      </c>
      <c r="AJ1356" s="146">
        <f t="shared" si="219"/>
        <v>0.11021232645560161</v>
      </c>
      <c r="AK1356" s="146">
        <f t="shared" si="220"/>
        <v>5.4357026300973915E-2</v>
      </c>
      <c r="AL1356" s="146">
        <f t="shared" si="225"/>
        <v>0.11021232645560161</v>
      </c>
      <c r="AM1356" s="146" t="str">
        <f t="shared" si="226"/>
        <v/>
      </c>
      <c r="AN1356" s="146" t="str">
        <f t="shared" si="221"/>
        <v/>
      </c>
      <c r="AO1356" s="146">
        <f t="shared" si="222"/>
        <v>0</v>
      </c>
      <c r="AP1356" s="146" t="str">
        <f t="shared" si="223"/>
        <v/>
      </c>
      <c r="AQ1356" s="146" t="str">
        <f t="shared" si="224"/>
        <v/>
      </c>
      <c r="AY1356" s="155"/>
      <c r="AZ1356" s="150"/>
      <c r="BA1356" s="155"/>
      <c r="BB1356" s="162"/>
      <c r="BC1356" s="162"/>
      <c r="BD1356" s="162"/>
      <c r="BE1356" s="162"/>
      <c r="BF1356" s="156"/>
      <c r="BG1356" s="156"/>
      <c r="BH1356" s="156"/>
      <c r="BJ1356" s="146">
        <v>576</v>
      </c>
      <c r="BK1356" s="146">
        <f t="shared" si="214"/>
        <v>3.6800000000000397</v>
      </c>
      <c r="BL1356" s="146">
        <f t="shared" si="215"/>
        <v>0.81580867954351288</v>
      </c>
      <c r="BM1356" s="146">
        <f t="shared" si="216"/>
        <v>7.0269231652964059E-4</v>
      </c>
      <c r="BN1356" s="146" t="str">
        <f t="shared" si="217"/>
        <v/>
      </c>
      <c r="BO1356" s="146" t="str">
        <f t="shared" si="213"/>
        <v/>
      </c>
    </row>
    <row r="1357" spans="3:67" ht="20.100000000000001" customHeight="1" x14ac:dyDescent="0.25">
      <c r="C1357" s="12"/>
      <c r="E1357" s="130"/>
      <c r="F1357" s="130"/>
      <c r="R1357" s="12"/>
      <c r="T1357" s="130"/>
      <c r="U1357" s="130"/>
      <c r="AE1357" s="146">
        <v>600</v>
      </c>
      <c r="AF1357" s="146">
        <f t="shared" si="218"/>
        <v>-1.6</v>
      </c>
      <c r="AJ1357" s="146">
        <f t="shared" si="219"/>
        <v>0.11092083467945554</v>
      </c>
      <c r="AK1357" s="146">
        <f t="shared" si="220"/>
        <v>5.4799291699557967E-2</v>
      </c>
      <c r="AL1357" s="146">
        <f t="shared" si="225"/>
        <v>0.11092083467945554</v>
      </c>
      <c r="AM1357" s="146" t="str">
        <f t="shared" si="226"/>
        <v/>
      </c>
      <c r="AN1357" s="146" t="str">
        <f t="shared" si="221"/>
        <v/>
      </c>
      <c r="AO1357" s="146">
        <f t="shared" si="222"/>
        <v>0</v>
      </c>
      <c r="AP1357" s="146" t="str">
        <f t="shared" si="223"/>
        <v/>
      </c>
      <c r="AQ1357" s="146" t="str">
        <f t="shared" si="224"/>
        <v/>
      </c>
      <c r="AY1357" s="155"/>
      <c r="AZ1357" s="150"/>
      <c r="BA1357" s="155"/>
      <c r="BB1357" s="162"/>
      <c r="BC1357" s="162"/>
      <c r="BD1357" s="162"/>
      <c r="BE1357" s="162"/>
      <c r="BF1357" s="156"/>
      <c r="BG1357" s="156"/>
      <c r="BH1357" s="156"/>
      <c r="BJ1357" s="146">
        <v>577</v>
      </c>
      <c r="BK1357" s="146">
        <f t="shared" si="214"/>
        <v>3.6864000000000399</v>
      </c>
      <c r="BL1357" s="146">
        <f t="shared" si="215"/>
        <v>0.81510598722698324</v>
      </c>
      <c r="BM1357" s="146">
        <f t="shared" si="216"/>
        <v>7.034940389988309E-4</v>
      </c>
      <c r="BN1357" s="146" t="str">
        <f t="shared" si="217"/>
        <v/>
      </c>
      <c r="BO1357" s="146" t="str">
        <f t="shared" ref="BO1357:BO1420" si="227">IF($BL1357&lt;(1-$BH$793),$BM1357,"")</f>
        <v/>
      </c>
    </row>
    <row r="1358" spans="3:67" ht="20.100000000000001" customHeight="1" x14ac:dyDescent="0.25">
      <c r="C1358" s="12"/>
      <c r="E1358" s="130"/>
      <c r="F1358" s="130"/>
      <c r="R1358" s="12"/>
      <c r="T1358" s="130"/>
      <c r="U1358" s="130"/>
      <c r="AE1358" s="146">
        <v>601</v>
      </c>
      <c r="AF1358" s="146">
        <f t="shared" si="218"/>
        <v>-1.5960000000000001</v>
      </c>
      <c r="AJ1358" s="146">
        <f t="shared" si="219"/>
        <v>0.11163211147360337</v>
      </c>
      <c r="AK1358" s="146">
        <f t="shared" si="220"/>
        <v>5.5244396669843952E-2</v>
      </c>
      <c r="AL1358" s="146">
        <f t="shared" si="225"/>
        <v>0.11163211147360337</v>
      </c>
      <c r="AM1358" s="146" t="str">
        <f t="shared" si="226"/>
        <v/>
      </c>
      <c r="AN1358" s="146" t="str">
        <f t="shared" si="221"/>
        <v/>
      </c>
      <c r="AO1358" s="146">
        <f t="shared" si="222"/>
        <v>0</v>
      </c>
      <c r="AP1358" s="146" t="str">
        <f t="shared" si="223"/>
        <v/>
      </c>
      <c r="AQ1358" s="146" t="str">
        <f t="shared" si="224"/>
        <v/>
      </c>
      <c r="AY1358" s="155"/>
      <c r="AZ1358" s="150"/>
      <c r="BA1358" s="155"/>
      <c r="BB1358" s="162"/>
      <c r="BC1358" s="162"/>
      <c r="BD1358" s="162"/>
      <c r="BE1358" s="162"/>
      <c r="BF1358" s="156"/>
      <c r="BG1358" s="156"/>
      <c r="BH1358" s="156"/>
      <c r="BJ1358" s="146">
        <v>578</v>
      </c>
      <c r="BK1358" s="146">
        <f t="shared" ref="BK1358:BK1421" si="228">BK1357+$BN$778</f>
        <v>3.6928000000000401</v>
      </c>
      <c r="BL1358" s="146">
        <f t="shared" ref="BL1358:BL1421" si="229">_xlfn.CHISQ.DIST.RT(BK1358,7)</f>
        <v>0.81440249318798441</v>
      </c>
      <c r="BM1358" s="146">
        <f t="shared" ref="BM1358:BM1421" si="230">BL1358-BL1359</f>
        <v>7.0429137837180189E-4</v>
      </c>
      <c r="BN1358" s="146" t="str">
        <f t="shared" ref="BN1358:BN1421" si="231">IF(BL1358&lt;(1-$BH$785),BM1358,"")</f>
        <v/>
      </c>
      <c r="BO1358" s="146" t="str">
        <f t="shared" si="227"/>
        <v/>
      </c>
    </row>
    <row r="1359" spans="3:67" ht="20.100000000000001" customHeight="1" x14ac:dyDescent="0.25">
      <c r="C1359" s="12"/>
      <c r="E1359" s="130"/>
      <c r="F1359" s="130"/>
      <c r="R1359" s="12"/>
      <c r="T1359" s="130"/>
      <c r="U1359" s="130"/>
      <c r="AE1359" s="146">
        <v>602</v>
      </c>
      <c r="AF1359" s="146">
        <f t="shared" si="218"/>
        <v>-1.5920000000000001</v>
      </c>
      <c r="AJ1359" s="146">
        <f t="shared" si="219"/>
        <v>0.11234615175777428</v>
      </c>
      <c r="AK1359" s="146">
        <f t="shared" si="220"/>
        <v>5.5692352276007509E-2</v>
      </c>
      <c r="AL1359" s="146">
        <f t="shared" si="225"/>
        <v>0.11234615175777428</v>
      </c>
      <c r="AM1359" s="146" t="str">
        <f t="shared" si="226"/>
        <v/>
      </c>
      <c r="AN1359" s="146" t="str">
        <f t="shared" si="221"/>
        <v/>
      </c>
      <c r="AO1359" s="146">
        <f t="shared" si="222"/>
        <v>0</v>
      </c>
      <c r="AP1359" s="146" t="str">
        <f t="shared" si="223"/>
        <v/>
      </c>
      <c r="AQ1359" s="146" t="str">
        <f t="shared" si="224"/>
        <v/>
      </c>
      <c r="AY1359" s="155"/>
      <c r="AZ1359" s="150"/>
      <c r="BA1359" s="155"/>
      <c r="BB1359" s="162"/>
      <c r="BC1359" s="162"/>
      <c r="BD1359" s="162"/>
      <c r="BE1359" s="162"/>
      <c r="BF1359" s="156"/>
      <c r="BG1359" s="156"/>
      <c r="BH1359" s="156"/>
      <c r="BJ1359" s="146">
        <v>579</v>
      </c>
      <c r="BK1359" s="146">
        <f t="shared" si="228"/>
        <v>3.6992000000000402</v>
      </c>
      <c r="BL1359" s="146">
        <f t="shared" si="229"/>
        <v>0.81369820180961261</v>
      </c>
      <c r="BM1359" s="146">
        <f t="shared" si="230"/>
        <v>7.0508433603100329E-4</v>
      </c>
      <c r="BN1359" s="146" t="str">
        <f t="shared" si="231"/>
        <v/>
      </c>
      <c r="BO1359" s="146" t="str">
        <f t="shared" si="227"/>
        <v/>
      </c>
    </row>
    <row r="1360" spans="3:67" ht="20.100000000000001" customHeight="1" x14ac:dyDescent="0.25">
      <c r="C1360" s="12"/>
      <c r="E1360" s="130"/>
      <c r="F1360" s="130"/>
      <c r="R1360" s="12"/>
      <c r="T1360" s="130"/>
      <c r="U1360" s="130"/>
      <c r="AE1360" s="146">
        <v>603</v>
      </c>
      <c r="AF1360" s="146">
        <f t="shared" si="218"/>
        <v>-1.5880000000000001</v>
      </c>
      <c r="AJ1360" s="146">
        <f t="shared" si="219"/>
        <v>0.1130629502860909</v>
      </c>
      <c r="AK1360" s="146">
        <f t="shared" si="220"/>
        <v>5.6143169561572386E-2</v>
      </c>
      <c r="AL1360" s="146">
        <f t="shared" si="225"/>
        <v>0.1130629502860909</v>
      </c>
      <c r="AM1360" s="146" t="str">
        <f t="shared" si="226"/>
        <v/>
      </c>
      <c r="AN1360" s="146" t="str">
        <f t="shared" si="221"/>
        <v/>
      </c>
      <c r="AO1360" s="146">
        <f t="shared" si="222"/>
        <v>0</v>
      </c>
      <c r="AP1360" s="146" t="str">
        <f t="shared" si="223"/>
        <v/>
      </c>
      <c r="AQ1360" s="146" t="str">
        <f t="shared" si="224"/>
        <v/>
      </c>
      <c r="AY1360" s="155"/>
      <c r="AZ1360" s="150"/>
      <c r="BA1360" s="155"/>
      <c r="BB1360" s="162"/>
      <c r="BC1360" s="162"/>
      <c r="BD1360" s="162"/>
      <c r="BE1360" s="162"/>
      <c r="BF1360" s="156"/>
      <c r="BG1360" s="156"/>
      <c r="BH1360" s="156"/>
      <c r="BJ1360" s="146">
        <v>580</v>
      </c>
      <c r="BK1360" s="146">
        <f t="shared" si="228"/>
        <v>3.7056000000000404</v>
      </c>
      <c r="BL1360" s="146">
        <f t="shared" si="229"/>
        <v>0.81299311747358161</v>
      </c>
      <c r="BM1360" s="146">
        <f t="shared" si="230"/>
        <v>7.0587291342572023E-4</v>
      </c>
      <c r="BN1360" s="146" t="str">
        <f t="shared" si="231"/>
        <v/>
      </c>
      <c r="BO1360" s="146" t="str">
        <f t="shared" si="227"/>
        <v/>
      </c>
    </row>
    <row r="1361" spans="3:67" ht="20.100000000000001" customHeight="1" x14ac:dyDescent="0.25">
      <c r="C1361" s="12"/>
      <c r="E1361" s="130"/>
      <c r="F1361" s="130"/>
      <c r="R1361" s="12"/>
      <c r="T1361" s="130"/>
      <c r="U1361" s="130"/>
      <c r="AE1361" s="146">
        <v>604</v>
      </c>
      <c r="AF1361" s="146">
        <f t="shared" si="218"/>
        <v>-1.5840000000000001</v>
      </c>
      <c r="AJ1361" s="146">
        <f t="shared" si="219"/>
        <v>0.11378250164634675</v>
      </c>
      <c r="AK1361" s="146">
        <f t="shared" si="220"/>
        <v>5.659685954874627E-2</v>
      </c>
      <c r="AL1361" s="146">
        <f t="shared" si="225"/>
        <v>0.11378250164634675</v>
      </c>
      <c r="AM1361" s="146" t="str">
        <f t="shared" si="226"/>
        <v/>
      </c>
      <c r="AN1361" s="146" t="str">
        <f t="shared" si="221"/>
        <v/>
      </c>
      <c r="AO1361" s="146">
        <f t="shared" si="222"/>
        <v>0</v>
      </c>
      <c r="AP1361" s="146" t="str">
        <f t="shared" si="223"/>
        <v/>
      </c>
      <c r="AQ1361" s="146" t="str">
        <f t="shared" si="224"/>
        <v/>
      </c>
      <c r="AY1361" s="155"/>
      <c r="AZ1361" s="150"/>
      <c r="BA1361" s="155"/>
      <c r="BB1361" s="162"/>
      <c r="BC1361" s="162"/>
      <c r="BD1361" s="162"/>
      <c r="BE1361" s="162"/>
      <c r="BF1361" s="156"/>
      <c r="BG1361" s="156"/>
      <c r="BH1361" s="156"/>
      <c r="BJ1361" s="146">
        <v>581</v>
      </c>
      <c r="BK1361" s="146">
        <f t="shared" si="228"/>
        <v>3.7120000000000406</v>
      </c>
      <c r="BL1361" s="146">
        <f t="shared" si="229"/>
        <v>0.81228724456015589</v>
      </c>
      <c r="BM1361" s="146">
        <f t="shared" si="230"/>
        <v>7.0665711207140713E-4</v>
      </c>
      <c r="BN1361" s="146" t="str">
        <f t="shared" si="231"/>
        <v/>
      </c>
      <c r="BO1361" s="146" t="str">
        <f t="shared" si="227"/>
        <v/>
      </c>
    </row>
    <row r="1362" spans="3:67" ht="20.100000000000001" customHeight="1" x14ac:dyDescent="0.25">
      <c r="C1362" s="12"/>
      <c r="E1362" s="130"/>
      <c r="F1362" s="130"/>
      <c r="R1362" s="12"/>
      <c r="T1362" s="130"/>
      <c r="U1362" s="130"/>
      <c r="AE1362" s="146">
        <v>605</v>
      </c>
      <c r="AF1362" s="146">
        <f t="shared" si="218"/>
        <v>-1.58</v>
      </c>
      <c r="AJ1362" s="146">
        <f t="shared" si="219"/>
        <v>0.11450480025929236</v>
      </c>
      <c r="AK1362" s="146">
        <f t="shared" si="220"/>
        <v>5.7053433237754192E-2</v>
      </c>
      <c r="AL1362" s="146">
        <f t="shared" si="225"/>
        <v>0.11450480025929236</v>
      </c>
      <c r="AM1362" s="146" t="str">
        <f t="shared" si="226"/>
        <v/>
      </c>
      <c r="AN1362" s="146" t="str">
        <f t="shared" si="221"/>
        <v/>
      </c>
      <c r="AO1362" s="146">
        <f t="shared" si="222"/>
        <v>0</v>
      </c>
      <c r="AP1362" s="146" t="str">
        <f t="shared" si="223"/>
        <v/>
      </c>
      <c r="AQ1362" s="146" t="str">
        <f t="shared" si="224"/>
        <v/>
      </c>
      <c r="AY1362" s="155"/>
      <c r="AZ1362" s="150"/>
      <c r="BA1362" s="155"/>
      <c r="BB1362" s="162"/>
      <c r="BC1362" s="162"/>
      <c r="BD1362" s="162"/>
      <c r="BE1362" s="162"/>
      <c r="BF1362" s="156"/>
      <c r="BG1362" s="156"/>
      <c r="BH1362" s="156"/>
      <c r="BJ1362" s="146">
        <v>582</v>
      </c>
      <c r="BK1362" s="146">
        <f t="shared" si="228"/>
        <v>3.7184000000000408</v>
      </c>
      <c r="BL1362" s="146">
        <f t="shared" si="229"/>
        <v>0.81158058744808448</v>
      </c>
      <c r="BM1362" s="146">
        <f t="shared" si="230"/>
        <v>7.0743693355057591E-4</v>
      </c>
      <c r="BN1362" s="146" t="str">
        <f t="shared" si="231"/>
        <v/>
      </c>
      <c r="BO1362" s="146" t="str">
        <f t="shared" si="227"/>
        <v/>
      </c>
    </row>
    <row r="1363" spans="3:67" ht="20.100000000000001" customHeight="1" x14ac:dyDescent="0.25">
      <c r="C1363" s="12"/>
      <c r="E1363" s="130"/>
      <c r="F1363" s="130"/>
      <c r="R1363" s="12"/>
      <c r="T1363" s="130"/>
      <c r="U1363" s="130"/>
      <c r="AE1363" s="146">
        <v>606</v>
      </c>
      <c r="AF1363" s="146">
        <f t="shared" si="218"/>
        <v>-1.5760000000000001</v>
      </c>
      <c r="AJ1363" s="146">
        <f t="shared" si="219"/>
        <v>0.11522984037793065</v>
      </c>
      <c r="AK1363" s="146">
        <f t="shared" si="220"/>
        <v>5.7512901606169016E-2</v>
      </c>
      <c r="AL1363" s="146">
        <f t="shared" si="225"/>
        <v>0.11522984037793065</v>
      </c>
      <c r="AM1363" s="146" t="str">
        <f t="shared" si="226"/>
        <v/>
      </c>
      <c r="AN1363" s="146" t="str">
        <f t="shared" si="221"/>
        <v/>
      </c>
      <c r="AO1363" s="146">
        <f t="shared" si="222"/>
        <v>0</v>
      </c>
      <c r="AP1363" s="146" t="str">
        <f t="shared" si="223"/>
        <v/>
      </c>
      <c r="AQ1363" s="146" t="str">
        <f t="shared" si="224"/>
        <v/>
      </c>
      <c r="AY1363" s="155"/>
      <c r="AZ1363" s="150"/>
      <c r="BA1363" s="155"/>
      <c r="BB1363" s="162"/>
      <c r="BC1363" s="162"/>
      <c r="BD1363" s="162"/>
      <c r="BE1363" s="162"/>
      <c r="BF1363" s="156"/>
      <c r="BG1363" s="156"/>
      <c r="BH1363" s="156"/>
      <c r="BJ1363" s="146">
        <v>583</v>
      </c>
      <c r="BK1363" s="146">
        <f t="shared" si="228"/>
        <v>3.724800000000041</v>
      </c>
      <c r="BL1363" s="146">
        <f t="shared" si="229"/>
        <v>0.8108731505145339</v>
      </c>
      <c r="BM1363" s="146">
        <f t="shared" si="230"/>
        <v>7.0821237951124161E-4</v>
      </c>
      <c r="BN1363" s="146" t="str">
        <f t="shared" si="231"/>
        <v/>
      </c>
      <c r="BO1363" s="146" t="str">
        <f t="shared" si="227"/>
        <v/>
      </c>
    </row>
    <row r="1364" spans="3:67" ht="20.100000000000001" customHeight="1" x14ac:dyDescent="0.25">
      <c r="C1364" s="12"/>
      <c r="E1364" s="130"/>
      <c r="F1364" s="130"/>
      <c r="R1364" s="12"/>
      <c r="T1364" s="130"/>
      <c r="U1364" s="130"/>
      <c r="AE1364" s="146">
        <v>607</v>
      </c>
      <c r="AF1364" s="146">
        <f t="shared" si="218"/>
        <v>-1.5720000000000001</v>
      </c>
      <c r="AJ1364" s="146">
        <f t="shared" si="219"/>
        <v>0.1159576160868208</v>
      </c>
      <c r="AK1364" s="146">
        <f t="shared" si="220"/>
        <v>5.7975275608238813E-2</v>
      </c>
      <c r="AL1364" s="146">
        <f t="shared" si="225"/>
        <v>0.1159576160868208</v>
      </c>
      <c r="AM1364" s="146" t="str">
        <f t="shared" si="226"/>
        <v/>
      </c>
      <c r="AN1364" s="146" t="str">
        <f t="shared" si="221"/>
        <v/>
      </c>
      <c r="AO1364" s="146">
        <f t="shared" si="222"/>
        <v>0</v>
      </c>
      <c r="AP1364" s="146" t="str">
        <f t="shared" si="223"/>
        <v/>
      </c>
      <c r="AQ1364" s="146" t="str">
        <f t="shared" si="224"/>
        <v/>
      </c>
      <c r="AY1364" s="155"/>
      <c r="AZ1364" s="150"/>
      <c r="BA1364" s="155"/>
      <c r="BB1364" s="162"/>
      <c r="BC1364" s="162"/>
      <c r="BD1364" s="162"/>
      <c r="BE1364" s="162"/>
      <c r="BF1364" s="156"/>
      <c r="BG1364" s="156"/>
      <c r="BH1364" s="156"/>
      <c r="BJ1364" s="146">
        <v>584</v>
      </c>
      <c r="BK1364" s="146">
        <f t="shared" si="228"/>
        <v>3.7312000000000412</v>
      </c>
      <c r="BL1364" s="146">
        <f t="shared" si="229"/>
        <v>0.81016493813502266</v>
      </c>
      <c r="BM1364" s="146">
        <f t="shared" si="230"/>
        <v>7.0898345166614529E-4</v>
      </c>
      <c r="BN1364" s="146" t="str">
        <f t="shared" si="231"/>
        <v/>
      </c>
      <c r="BO1364" s="146" t="str">
        <f t="shared" si="227"/>
        <v/>
      </c>
    </row>
    <row r="1365" spans="3:67" ht="20.100000000000001" customHeight="1" x14ac:dyDescent="0.25">
      <c r="C1365" s="12"/>
      <c r="E1365" s="130"/>
      <c r="F1365" s="130"/>
      <c r="R1365" s="12"/>
      <c r="T1365" s="130"/>
      <c r="U1365" s="130"/>
      <c r="AE1365" s="146">
        <v>608</v>
      </c>
      <c r="AF1365" s="146">
        <f t="shared" si="218"/>
        <v>-1.5680000000000001</v>
      </c>
      <c r="AJ1365" s="146">
        <f t="shared" si="219"/>
        <v>0.11668812130139163</v>
      </c>
      <c r="AK1365" s="146">
        <f t="shared" si="220"/>
        <v>5.8440566174212026E-2</v>
      </c>
      <c r="AL1365" s="146">
        <f t="shared" si="225"/>
        <v>0.11668812130139163</v>
      </c>
      <c r="AM1365" s="146" t="str">
        <f t="shared" si="226"/>
        <v/>
      </c>
      <c r="AN1365" s="146" t="str">
        <f t="shared" si="221"/>
        <v/>
      </c>
      <c r="AO1365" s="146">
        <f t="shared" si="222"/>
        <v>0</v>
      </c>
      <c r="AP1365" s="146" t="str">
        <f t="shared" si="223"/>
        <v/>
      </c>
      <c r="AQ1365" s="146" t="str">
        <f t="shared" si="224"/>
        <v/>
      </c>
      <c r="AY1365" s="155"/>
      <c r="AZ1365" s="150"/>
      <c r="BA1365" s="155"/>
      <c r="BB1365" s="162"/>
      <c r="BC1365" s="162"/>
      <c r="BD1365" s="162"/>
      <c r="BE1365" s="162"/>
      <c r="BF1365" s="156"/>
      <c r="BG1365" s="156"/>
      <c r="BH1365" s="156"/>
      <c r="BJ1365" s="146">
        <v>585</v>
      </c>
      <c r="BK1365" s="146">
        <f t="shared" si="228"/>
        <v>3.7376000000000413</v>
      </c>
      <c r="BL1365" s="146">
        <f t="shared" si="229"/>
        <v>0.80945595468335652</v>
      </c>
      <c r="BM1365" s="146">
        <f t="shared" si="230"/>
        <v>7.0975015179419731E-4</v>
      </c>
      <c r="BN1365" s="146" t="str">
        <f t="shared" si="231"/>
        <v/>
      </c>
      <c r="BO1365" s="146" t="str">
        <f t="shared" si="227"/>
        <v/>
      </c>
    </row>
    <row r="1366" spans="3:67" ht="20.100000000000001" customHeight="1" x14ac:dyDescent="0.25">
      <c r="C1366" s="12"/>
      <c r="E1366" s="130"/>
      <c r="F1366" s="130"/>
      <c r="R1366" s="12"/>
      <c r="T1366" s="130"/>
      <c r="U1366" s="130"/>
      <c r="AE1366" s="146">
        <v>609</v>
      </c>
      <c r="AF1366" s="146">
        <f t="shared" si="218"/>
        <v>-1.5640000000000001</v>
      </c>
      <c r="AJ1366" s="146">
        <f t="shared" si="219"/>
        <v>0.11742134976726393</v>
      </c>
      <c r="AK1366" s="146">
        <f t="shared" si="220"/>
        <v>5.8908784209659282E-2</v>
      </c>
      <c r="AL1366" s="146">
        <f t="shared" si="225"/>
        <v>0.11742134976726393</v>
      </c>
      <c r="AM1366" s="146" t="str">
        <f t="shared" si="226"/>
        <v/>
      </c>
      <c r="AN1366" s="146" t="str">
        <f t="shared" si="221"/>
        <v/>
      </c>
      <c r="AO1366" s="146">
        <f t="shared" si="222"/>
        <v>0</v>
      </c>
      <c r="AP1366" s="146" t="str">
        <f t="shared" si="223"/>
        <v/>
      </c>
      <c r="AQ1366" s="146" t="str">
        <f t="shared" si="224"/>
        <v/>
      </c>
      <c r="AY1366" s="155"/>
      <c r="AZ1366" s="150"/>
      <c r="BA1366" s="155"/>
      <c r="BB1366" s="162"/>
      <c r="BC1366" s="162"/>
      <c r="BD1366" s="162"/>
      <c r="BE1366" s="162"/>
      <c r="BF1366" s="156"/>
      <c r="BG1366" s="156"/>
      <c r="BH1366" s="156"/>
      <c r="BJ1366" s="146">
        <v>586</v>
      </c>
      <c r="BK1366" s="146">
        <f t="shared" si="228"/>
        <v>3.7440000000000415</v>
      </c>
      <c r="BL1366" s="146">
        <f t="shared" si="229"/>
        <v>0.80874620453156232</v>
      </c>
      <c r="BM1366" s="146">
        <f t="shared" si="230"/>
        <v>7.1051248173825687E-4</v>
      </c>
      <c r="BN1366" s="146" t="str">
        <f t="shared" si="231"/>
        <v/>
      </c>
      <c r="BO1366" s="146" t="str">
        <f t="shared" si="227"/>
        <v/>
      </c>
    </row>
    <row r="1367" spans="3:67" ht="20.100000000000001" customHeight="1" x14ac:dyDescent="0.25">
      <c r="C1367" s="12"/>
      <c r="E1367" s="130"/>
      <c r="F1367" s="130"/>
      <c r="R1367" s="12"/>
      <c r="T1367" s="130"/>
      <c r="U1367" s="130"/>
      <c r="AE1367" s="146">
        <v>610</v>
      </c>
      <c r="AF1367" s="146">
        <f t="shared" si="218"/>
        <v>-1.56</v>
      </c>
      <c r="AJ1367" s="146">
        <f t="shared" si="219"/>
        <v>0.11815729505958227</v>
      </c>
      <c r="AK1367" s="146">
        <f t="shared" si="220"/>
        <v>5.9379940594793013E-2</v>
      </c>
      <c r="AL1367" s="146">
        <f t="shared" si="225"/>
        <v>0.11815729505958227</v>
      </c>
      <c r="AM1367" s="146" t="str">
        <f t="shared" si="226"/>
        <v/>
      </c>
      <c r="AN1367" s="146" t="str">
        <f t="shared" si="221"/>
        <v/>
      </c>
      <c r="AO1367" s="146">
        <f t="shared" si="222"/>
        <v>0</v>
      </c>
      <c r="AP1367" s="146" t="str">
        <f t="shared" si="223"/>
        <v/>
      </c>
      <c r="AQ1367" s="146" t="str">
        <f t="shared" si="224"/>
        <v/>
      </c>
      <c r="AY1367" s="155"/>
      <c r="AZ1367" s="150"/>
      <c r="BA1367" s="155"/>
      <c r="BB1367" s="162"/>
      <c r="BC1367" s="162"/>
      <c r="BD1367" s="162"/>
      <c r="BE1367" s="162"/>
      <c r="BF1367" s="156"/>
      <c r="BG1367" s="156"/>
      <c r="BH1367" s="156"/>
      <c r="BJ1367" s="146">
        <v>587</v>
      </c>
      <c r="BK1367" s="146">
        <f t="shared" si="228"/>
        <v>3.7504000000000417</v>
      </c>
      <c r="BL1367" s="146">
        <f t="shared" si="229"/>
        <v>0.80803569204982406</v>
      </c>
      <c r="BM1367" s="146">
        <f t="shared" si="230"/>
        <v>7.1127044340513201E-4</v>
      </c>
      <c r="BN1367" s="146" t="str">
        <f t="shared" si="231"/>
        <v/>
      </c>
      <c r="BO1367" s="146" t="str">
        <f t="shared" si="227"/>
        <v/>
      </c>
    </row>
    <row r="1368" spans="3:67" ht="20.100000000000001" customHeight="1" x14ac:dyDescent="0.25">
      <c r="C1368" s="12"/>
      <c r="E1368" s="130"/>
      <c r="F1368" s="130"/>
      <c r="R1368" s="12"/>
      <c r="T1368" s="130"/>
      <c r="U1368" s="130"/>
      <c r="AE1368" s="146">
        <v>611</v>
      </c>
      <c r="AF1368" s="146">
        <f t="shared" si="218"/>
        <v>-1.556</v>
      </c>
      <c r="AJ1368" s="146">
        <f t="shared" si="219"/>
        <v>0.11889595058235634</v>
      </c>
      <c r="AK1368" s="146">
        <f t="shared" si="220"/>
        <v>5.9854046183784156E-2</v>
      </c>
      <c r="AL1368" s="146">
        <f t="shared" si="225"/>
        <v>0.11889595058235634</v>
      </c>
      <c r="AM1368" s="146" t="str">
        <f t="shared" si="226"/>
        <v/>
      </c>
      <c r="AN1368" s="146" t="str">
        <f t="shared" si="221"/>
        <v/>
      </c>
      <c r="AO1368" s="146">
        <f t="shared" si="222"/>
        <v>0</v>
      </c>
      <c r="AP1368" s="146" t="str">
        <f t="shared" si="223"/>
        <v/>
      </c>
      <c r="AQ1368" s="146" t="str">
        <f t="shared" si="224"/>
        <v/>
      </c>
      <c r="AY1368" s="155"/>
      <c r="AZ1368" s="150"/>
      <c r="BA1368" s="155"/>
      <c r="BB1368" s="162"/>
      <c r="BC1368" s="162"/>
      <c r="BD1368" s="162"/>
      <c r="BE1368" s="162"/>
      <c r="BF1368" s="156"/>
      <c r="BG1368" s="156"/>
      <c r="BH1368" s="156"/>
      <c r="BJ1368" s="146">
        <v>588</v>
      </c>
      <c r="BK1368" s="146">
        <f t="shared" si="228"/>
        <v>3.7568000000000419</v>
      </c>
      <c r="BL1368" s="146">
        <f t="shared" si="229"/>
        <v>0.80732442160641893</v>
      </c>
      <c r="BM1368" s="146">
        <f t="shared" si="230"/>
        <v>7.1202403876602371E-4</v>
      </c>
      <c r="BN1368" s="146" t="str">
        <f t="shared" si="231"/>
        <v/>
      </c>
      <c r="BO1368" s="146" t="str">
        <f t="shared" si="227"/>
        <v/>
      </c>
    </row>
    <row r="1369" spans="3:67" ht="20.100000000000001" customHeight="1" x14ac:dyDescent="0.25">
      <c r="C1369" s="12"/>
      <c r="E1369" s="130"/>
      <c r="F1369" s="130"/>
      <c r="R1369" s="12"/>
      <c r="T1369" s="130"/>
      <c r="U1369" s="130"/>
      <c r="AE1369" s="146">
        <v>612</v>
      </c>
      <c r="AF1369" s="146">
        <f t="shared" si="218"/>
        <v>-1.552</v>
      </c>
      <c r="AJ1369" s="146">
        <f t="shared" si="219"/>
        <v>0.1196373095678117</v>
      </c>
      <c r="AK1369" s="146">
        <f t="shared" si="220"/>
        <v>6.0331111804076423E-2</v>
      </c>
      <c r="AL1369" s="146">
        <f t="shared" si="225"/>
        <v>0.1196373095678117</v>
      </c>
      <c r="AM1369" s="146" t="str">
        <f t="shared" si="226"/>
        <v/>
      </c>
      <c r="AN1369" s="146" t="str">
        <f t="shared" si="221"/>
        <v/>
      </c>
      <c r="AO1369" s="146">
        <f t="shared" si="222"/>
        <v>0</v>
      </c>
      <c r="AP1369" s="146" t="str">
        <f t="shared" si="223"/>
        <v/>
      </c>
      <c r="AQ1369" s="146" t="str">
        <f t="shared" si="224"/>
        <v/>
      </c>
      <c r="AY1369" s="155"/>
      <c r="AZ1369" s="150"/>
      <c r="BA1369" s="155"/>
      <c r="BB1369" s="162"/>
      <c r="BC1369" s="162"/>
      <c r="BD1369" s="162"/>
      <c r="BE1369" s="162"/>
      <c r="BF1369" s="156"/>
      <c r="BG1369" s="156"/>
      <c r="BH1369" s="156"/>
      <c r="BJ1369" s="146">
        <v>589</v>
      </c>
      <c r="BK1369" s="146">
        <f t="shared" si="228"/>
        <v>3.7632000000000421</v>
      </c>
      <c r="BL1369" s="146">
        <f t="shared" si="229"/>
        <v>0.80661239756765291</v>
      </c>
      <c r="BM1369" s="146">
        <f t="shared" si="230"/>
        <v>7.127732698550826E-4</v>
      </c>
      <c r="BN1369" s="146" t="str">
        <f t="shared" si="231"/>
        <v/>
      </c>
      <c r="BO1369" s="146" t="str">
        <f t="shared" si="227"/>
        <v/>
      </c>
    </row>
    <row r="1370" spans="3:67" ht="20.100000000000001" customHeight="1" x14ac:dyDescent="0.25">
      <c r="C1370" s="12"/>
      <c r="E1370" s="130"/>
      <c r="F1370" s="130"/>
      <c r="R1370" s="12"/>
      <c r="T1370" s="130"/>
      <c r="U1370" s="130"/>
      <c r="AE1370" s="146">
        <v>613</v>
      </c>
      <c r="AF1370" s="146">
        <f t="shared" si="218"/>
        <v>-1.548</v>
      </c>
      <c r="AJ1370" s="146">
        <f t="shared" si="219"/>
        <v>0.12038136507575044</v>
      </c>
      <c r="AK1370" s="146">
        <f t="shared" si="220"/>
        <v>6.0811148255697681E-2</v>
      </c>
      <c r="AL1370" s="146">
        <f t="shared" si="225"/>
        <v>0.12038136507575044</v>
      </c>
      <c r="AM1370" s="146" t="str">
        <f t="shared" si="226"/>
        <v/>
      </c>
      <c r="AN1370" s="146" t="str">
        <f t="shared" si="221"/>
        <v/>
      </c>
      <c r="AO1370" s="146">
        <f t="shared" si="222"/>
        <v>0</v>
      </c>
      <c r="AP1370" s="146" t="str">
        <f t="shared" si="223"/>
        <v/>
      </c>
      <c r="AQ1370" s="146" t="str">
        <f t="shared" si="224"/>
        <v/>
      </c>
      <c r="AY1370" s="155"/>
      <c r="AZ1370" s="150"/>
      <c r="BA1370" s="155"/>
      <c r="BB1370" s="162"/>
      <c r="BC1370" s="162"/>
      <c r="BD1370" s="162"/>
      <c r="BE1370" s="162"/>
      <c r="BF1370" s="156"/>
      <c r="BG1370" s="156"/>
      <c r="BH1370" s="156"/>
      <c r="BJ1370" s="146">
        <v>590</v>
      </c>
      <c r="BK1370" s="146">
        <f t="shared" si="228"/>
        <v>3.7696000000000423</v>
      </c>
      <c r="BL1370" s="146">
        <f t="shared" si="229"/>
        <v>0.80589962429779782</v>
      </c>
      <c r="BM1370" s="146">
        <f t="shared" si="230"/>
        <v>7.1351813876896486E-4</v>
      </c>
      <c r="BN1370" s="146" t="str">
        <f t="shared" si="231"/>
        <v/>
      </c>
      <c r="BO1370" s="146" t="str">
        <f t="shared" si="227"/>
        <v/>
      </c>
    </row>
    <row r="1371" spans="3:67" ht="20.100000000000001" customHeight="1" x14ac:dyDescent="0.25">
      <c r="C1371" s="12"/>
      <c r="E1371" s="130"/>
      <c r="F1371" s="130"/>
      <c r="R1371" s="12"/>
      <c r="T1371" s="130"/>
      <c r="U1371" s="130"/>
      <c r="AE1371" s="146">
        <v>614</v>
      </c>
      <c r="AF1371" s="146">
        <f t="shared" si="218"/>
        <v>-1.544</v>
      </c>
      <c r="AJ1371" s="146">
        <f t="shared" si="219"/>
        <v>0.12112810999292166</v>
      </c>
      <c r="AK1371" s="146">
        <f t="shared" si="220"/>
        <v>6.1294166310569116E-2</v>
      </c>
      <c r="AL1371" s="146">
        <f t="shared" si="225"/>
        <v>0.12112810999292166</v>
      </c>
      <c r="AM1371" s="146" t="str">
        <f t="shared" si="226"/>
        <v/>
      </c>
      <c r="AN1371" s="146" t="str">
        <f t="shared" si="221"/>
        <v/>
      </c>
      <c r="AO1371" s="146">
        <f t="shared" si="222"/>
        <v>0</v>
      </c>
      <c r="AP1371" s="146" t="str">
        <f t="shared" si="223"/>
        <v/>
      </c>
      <c r="AQ1371" s="146" t="str">
        <f t="shared" si="224"/>
        <v/>
      </c>
      <c r="AY1371" s="155"/>
      <c r="AZ1371" s="150"/>
      <c r="BA1371" s="155"/>
      <c r="BB1371" s="162"/>
      <c r="BC1371" s="162"/>
      <c r="BD1371" s="162"/>
      <c r="BE1371" s="162"/>
      <c r="BF1371" s="156"/>
      <c r="BG1371" s="156"/>
      <c r="BH1371" s="156"/>
      <c r="BJ1371" s="146">
        <v>591</v>
      </c>
      <c r="BK1371" s="146">
        <f t="shared" si="228"/>
        <v>3.7760000000000424</v>
      </c>
      <c r="BL1371" s="146">
        <f t="shared" si="229"/>
        <v>0.80518610615902886</v>
      </c>
      <c r="BM1371" s="146">
        <f t="shared" si="230"/>
        <v>7.1425864766827551E-4</v>
      </c>
      <c r="BN1371" s="146" t="str">
        <f t="shared" si="231"/>
        <v/>
      </c>
      <c r="BO1371" s="146" t="str">
        <f t="shared" si="227"/>
        <v/>
      </c>
    </row>
    <row r="1372" spans="3:67" ht="20.100000000000001" customHeight="1" x14ac:dyDescent="0.25">
      <c r="C1372" s="12"/>
      <c r="E1372" s="130"/>
      <c r="F1372" s="130"/>
      <c r="R1372" s="12"/>
      <c r="T1372" s="130"/>
      <c r="U1372" s="130"/>
      <c r="AE1372" s="146">
        <v>615</v>
      </c>
      <c r="AF1372" s="146">
        <f t="shared" si="218"/>
        <v>-1.54</v>
      </c>
      <c r="AJ1372" s="146">
        <f t="shared" si="219"/>
        <v>0.12187753703240178</v>
      </c>
      <c r="AK1372" s="146">
        <f t="shared" si="220"/>
        <v>6.1780176711811879E-2</v>
      </c>
      <c r="AL1372" s="146">
        <f t="shared" si="225"/>
        <v>0.12187753703240178</v>
      </c>
      <c r="AM1372" s="146" t="str">
        <f t="shared" si="226"/>
        <v/>
      </c>
      <c r="AN1372" s="146" t="str">
        <f t="shared" si="221"/>
        <v/>
      </c>
      <c r="AO1372" s="146">
        <f t="shared" si="222"/>
        <v>0</v>
      </c>
      <c r="AP1372" s="146" t="str">
        <f t="shared" si="223"/>
        <v/>
      </c>
      <c r="AQ1372" s="146" t="str">
        <f t="shared" si="224"/>
        <v/>
      </c>
      <c r="AY1372" s="155"/>
      <c r="AZ1372" s="150"/>
      <c r="BA1372" s="155"/>
      <c r="BB1372" s="162"/>
      <c r="BC1372" s="162"/>
      <c r="BD1372" s="162"/>
      <c r="BE1372" s="162"/>
      <c r="BF1372" s="156"/>
      <c r="BG1372" s="156"/>
      <c r="BH1372" s="156"/>
      <c r="BJ1372" s="146">
        <v>592</v>
      </c>
      <c r="BK1372" s="146">
        <f t="shared" si="228"/>
        <v>3.7824000000000426</v>
      </c>
      <c r="BL1372" s="146">
        <f t="shared" si="229"/>
        <v>0.80447184751136058</v>
      </c>
      <c r="BM1372" s="146">
        <f t="shared" si="230"/>
        <v>7.1499479877423777E-4</v>
      </c>
      <c r="BN1372" s="146" t="str">
        <f t="shared" si="231"/>
        <v/>
      </c>
      <c r="BO1372" s="146" t="str">
        <f t="shared" si="227"/>
        <v/>
      </c>
    </row>
    <row r="1373" spans="3:67" ht="20.100000000000001" customHeight="1" x14ac:dyDescent="0.25">
      <c r="C1373" s="12"/>
      <c r="E1373" s="130"/>
      <c r="F1373" s="130"/>
      <c r="R1373" s="12"/>
      <c r="T1373" s="130"/>
      <c r="U1373" s="130"/>
      <c r="AE1373" s="146">
        <v>616</v>
      </c>
      <c r="AF1373" s="146">
        <f t="shared" si="218"/>
        <v>-1.536</v>
      </c>
      <c r="AJ1373" s="146">
        <f t="shared" si="219"/>
        <v>0.12262963873298499</v>
      </c>
      <c r="AK1373" s="146">
        <f t="shared" si="220"/>
        <v>6.226919017305093E-2</v>
      </c>
      <c r="AL1373" s="146">
        <f t="shared" si="225"/>
        <v>0.12262963873298499</v>
      </c>
      <c r="AM1373" s="146" t="str">
        <f t="shared" si="226"/>
        <v/>
      </c>
      <c r="AN1373" s="146" t="str">
        <f t="shared" si="221"/>
        <v/>
      </c>
      <c r="AO1373" s="146">
        <f t="shared" si="222"/>
        <v>0</v>
      </c>
      <c r="AP1373" s="146" t="str">
        <f t="shared" si="223"/>
        <v/>
      </c>
      <c r="AQ1373" s="146" t="str">
        <f t="shared" si="224"/>
        <v/>
      </c>
      <c r="AY1373" s="155"/>
      <c r="AZ1373" s="150"/>
      <c r="BA1373" s="155"/>
      <c r="BB1373" s="162"/>
      <c r="BC1373" s="162"/>
      <c r="BD1373" s="162"/>
      <c r="BE1373" s="162"/>
      <c r="BF1373" s="156"/>
      <c r="BG1373" s="156"/>
      <c r="BH1373" s="156"/>
      <c r="BJ1373" s="146">
        <v>593</v>
      </c>
      <c r="BK1373" s="146">
        <f t="shared" si="228"/>
        <v>3.7888000000000428</v>
      </c>
      <c r="BL1373" s="146">
        <f t="shared" si="229"/>
        <v>0.80375685271258634</v>
      </c>
      <c r="BM1373" s="146">
        <f t="shared" si="230"/>
        <v>7.1572659437069142E-4</v>
      </c>
      <c r="BN1373" s="146" t="str">
        <f t="shared" si="231"/>
        <v/>
      </c>
      <c r="BO1373" s="146" t="str">
        <f t="shared" si="227"/>
        <v/>
      </c>
    </row>
    <row r="1374" spans="3:67" ht="20.100000000000001" customHeight="1" x14ac:dyDescent="0.25">
      <c r="C1374" s="12"/>
      <c r="E1374" s="130"/>
      <c r="F1374" s="130"/>
      <c r="R1374" s="12"/>
      <c r="T1374" s="130"/>
      <c r="U1374" s="130"/>
      <c r="AE1374" s="146">
        <v>617</v>
      </c>
      <c r="AF1374" s="146">
        <f t="shared" si="218"/>
        <v>-1.532</v>
      </c>
      <c r="AJ1374" s="146">
        <f t="shared" si="219"/>
        <v>0.12338440745858412</v>
      </c>
      <c r="AK1374" s="146">
        <f t="shared" si="220"/>
        <v>6.2761217377716921E-2</v>
      </c>
      <c r="AL1374" s="146">
        <f t="shared" si="225"/>
        <v>0.12338440745858412</v>
      </c>
      <c r="AM1374" s="146" t="str">
        <f t="shared" si="226"/>
        <v/>
      </c>
      <c r="AN1374" s="146" t="str">
        <f t="shared" si="221"/>
        <v/>
      </c>
      <c r="AO1374" s="146">
        <f t="shared" si="222"/>
        <v>0</v>
      </c>
      <c r="AP1374" s="146" t="str">
        <f t="shared" si="223"/>
        <v/>
      </c>
      <c r="AQ1374" s="146" t="str">
        <f t="shared" si="224"/>
        <v/>
      </c>
      <c r="AY1374" s="155"/>
      <c r="AZ1374" s="150"/>
      <c r="BA1374" s="155"/>
      <c r="BB1374" s="162"/>
      <c r="BC1374" s="162"/>
      <c r="BD1374" s="162"/>
      <c r="BE1374" s="162"/>
      <c r="BF1374" s="156"/>
      <c r="BG1374" s="156"/>
      <c r="BH1374" s="156"/>
      <c r="BJ1374" s="146">
        <v>594</v>
      </c>
      <c r="BK1374" s="146">
        <f t="shared" si="228"/>
        <v>3.795200000000043</v>
      </c>
      <c r="BL1374" s="146">
        <f t="shared" si="229"/>
        <v>0.80304112611821565</v>
      </c>
      <c r="BM1374" s="146">
        <f t="shared" si="230"/>
        <v>7.1645403680209441E-4</v>
      </c>
      <c r="BN1374" s="146" t="str">
        <f t="shared" si="231"/>
        <v/>
      </c>
      <c r="BO1374" s="146" t="str">
        <f t="shared" si="227"/>
        <v/>
      </c>
    </row>
    <row r="1375" spans="3:67" ht="20.100000000000001" customHeight="1" x14ac:dyDescent="0.25">
      <c r="C1375" s="12"/>
      <c r="E1375" s="130"/>
      <c r="F1375" s="130"/>
      <c r="R1375" s="12"/>
      <c r="T1375" s="130"/>
      <c r="U1375" s="130"/>
      <c r="AE1375" s="146">
        <v>618</v>
      </c>
      <c r="AF1375" s="146">
        <f t="shared" si="218"/>
        <v>-1.528</v>
      </c>
      <c r="AJ1375" s="146">
        <f t="shared" si="219"/>
        <v>0.12414183539764158</v>
      </c>
      <c r="AK1375" s="146">
        <f t="shared" si="220"/>
        <v>6.3256268978345354E-2</v>
      </c>
      <c r="AL1375" s="146">
        <f t="shared" si="225"/>
        <v>0.12414183539764158</v>
      </c>
      <c r="AM1375" s="146" t="str">
        <f t="shared" si="226"/>
        <v/>
      </c>
      <c r="AN1375" s="146" t="str">
        <f t="shared" si="221"/>
        <v/>
      </c>
      <c r="AO1375" s="146">
        <f t="shared" si="222"/>
        <v>0</v>
      </c>
      <c r="AP1375" s="146" t="str">
        <f t="shared" si="223"/>
        <v/>
      </c>
      <c r="AQ1375" s="146" t="str">
        <f t="shared" si="224"/>
        <v/>
      </c>
      <c r="AY1375" s="155"/>
      <c r="AZ1375" s="150"/>
      <c r="BA1375" s="155"/>
      <c r="BB1375" s="162"/>
      <c r="BC1375" s="162"/>
      <c r="BD1375" s="162"/>
      <c r="BE1375" s="162"/>
      <c r="BF1375" s="156"/>
      <c r="BG1375" s="156"/>
      <c r="BH1375" s="156"/>
      <c r="BJ1375" s="146">
        <v>595</v>
      </c>
      <c r="BK1375" s="146">
        <f t="shared" si="228"/>
        <v>3.8016000000000432</v>
      </c>
      <c r="BL1375" s="146">
        <f t="shared" si="229"/>
        <v>0.80232467208141356</v>
      </c>
      <c r="BM1375" s="146">
        <f t="shared" si="230"/>
        <v>7.1717712847496617E-4</v>
      </c>
      <c r="BN1375" s="146" t="str">
        <f t="shared" si="231"/>
        <v/>
      </c>
      <c r="BO1375" s="146" t="str">
        <f t="shared" si="227"/>
        <v/>
      </c>
    </row>
    <row r="1376" spans="3:67" ht="20.100000000000001" customHeight="1" x14ac:dyDescent="0.25">
      <c r="C1376" s="12"/>
      <c r="E1376" s="130"/>
      <c r="F1376" s="130"/>
      <c r="R1376" s="12"/>
      <c r="T1376" s="130"/>
      <c r="U1376" s="130"/>
      <c r="AE1376" s="146">
        <v>619</v>
      </c>
      <c r="AF1376" s="146">
        <f t="shared" si="218"/>
        <v>-1.524</v>
      </c>
      <c r="AJ1376" s="146">
        <f t="shared" si="219"/>
        <v>0.12490191456255072</v>
      </c>
      <c r="AK1376" s="146">
        <f t="shared" si="220"/>
        <v>6.375435559587371E-2</v>
      </c>
      <c r="AL1376" s="146">
        <f t="shared" si="225"/>
        <v>0.12490191456255072</v>
      </c>
      <c r="AM1376" s="146" t="str">
        <f t="shared" si="226"/>
        <v/>
      </c>
      <c r="AN1376" s="146" t="str">
        <f t="shared" si="221"/>
        <v/>
      </c>
      <c r="AO1376" s="146">
        <f t="shared" si="222"/>
        <v>0</v>
      </c>
      <c r="AP1376" s="146" t="str">
        <f t="shared" si="223"/>
        <v/>
      </c>
      <c r="AQ1376" s="146" t="str">
        <f t="shared" si="224"/>
        <v/>
      </c>
      <c r="AY1376" s="155"/>
      <c r="AZ1376" s="150"/>
      <c r="BA1376" s="155"/>
      <c r="BB1376" s="162"/>
      <c r="BC1376" s="162"/>
      <c r="BD1376" s="162"/>
      <c r="BE1376" s="162"/>
      <c r="BF1376" s="156"/>
      <c r="BG1376" s="156"/>
      <c r="BH1376" s="156"/>
      <c r="BJ1376" s="146">
        <v>596</v>
      </c>
      <c r="BK1376" s="146">
        <f t="shared" si="228"/>
        <v>3.8080000000000434</v>
      </c>
      <c r="BL1376" s="146">
        <f t="shared" si="229"/>
        <v>0.80160749495293859</v>
      </c>
      <c r="BM1376" s="146">
        <f t="shared" si="230"/>
        <v>7.1789587185500103E-4</v>
      </c>
      <c r="BN1376" s="146" t="str">
        <f t="shared" si="231"/>
        <v/>
      </c>
      <c r="BO1376" s="146" t="str">
        <f t="shared" si="227"/>
        <v/>
      </c>
    </row>
    <row r="1377" spans="3:67" ht="20.100000000000001" customHeight="1" x14ac:dyDescent="0.25">
      <c r="C1377" s="12"/>
      <c r="E1377" s="130"/>
      <c r="F1377" s="130"/>
      <c r="R1377" s="12"/>
      <c r="T1377" s="130"/>
      <c r="U1377" s="130"/>
      <c r="AE1377" s="146">
        <v>620</v>
      </c>
      <c r="AF1377" s="146">
        <f t="shared" si="218"/>
        <v>-1.52</v>
      </c>
      <c r="AJ1377" s="146">
        <f t="shared" si="219"/>
        <v>0.12566463678908815</v>
      </c>
      <c r="AK1377" s="146">
        <f t="shared" si="220"/>
        <v>6.4255487818935766E-2</v>
      </c>
      <c r="AL1377" s="146">
        <f t="shared" si="225"/>
        <v>0.12566463678908815</v>
      </c>
      <c r="AM1377" s="146" t="str">
        <f t="shared" si="226"/>
        <v/>
      </c>
      <c r="AN1377" s="146" t="str">
        <f t="shared" si="221"/>
        <v/>
      </c>
      <c r="AO1377" s="146">
        <f t="shared" si="222"/>
        <v>0</v>
      </c>
      <c r="AP1377" s="146" t="str">
        <f t="shared" si="223"/>
        <v/>
      </c>
      <c r="AQ1377" s="146" t="str">
        <f t="shared" si="224"/>
        <v/>
      </c>
      <c r="AY1377" s="155"/>
      <c r="AZ1377" s="150"/>
      <c r="BA1377" s="155"/>
      <c r="BB1377" s="162"/>
      <c r="BC1377" s="162"/>
      <c r="BD1377" s="162"/>
      <c r="BE1377" s="162"/>
      <c r="BF1377" s="156"/>
      <c r="BG1377" s="156"/>
      <c r="BH1377" s="156"/>
      <c r="BJ1377" s="146">
        <v>597</v>
      </c>
      <c r="BK1377" s="146">
        <f t="shared" si="228"/>
        <v>3.8144000000000435</v>
      </c>
      <c r="BL1377" s="146">
        <f t="shared" si="229"/>
        <v>0.80088959908108359</v>
      </c>
      <c r="BM1377" s="146">
        <f t="shared" si="230"/>
        <v>7.1861026946906659E-4</v>
      </c>
      <c r="BN1377" s="146" t="str">
        <f t="shared" si="231"/>
        <v/>
      </c>
      <c r="BO1377" s="146" t="str">
        <f t="shared" si="227"/>
        <v/>
      </c>
    </row>
    <row r="1378" spans="3:67" ht="20.100000000000001" customHeight="1" x14ac:dyDescent="0.25">
      <c r="C1378" s="12"/>
      <c r="E1378" s="130"/>
      <c r="F1378" s="130"/>
      <c r="R1378" s="12"/>
      <c r="T1378" s="130"/>
      <c r="U1378" s="130"/>
      <c r="AE1378" s="146">
        <v>621</v>
      </c>
      <c r="AF1378" s="146">
        <f t="shared" si="218"/>
        <v>-1.516</v>
      </c>
      <c r="AJ1378" s="146">
        <f t="shared" si="219"/>
        <v>0.12642999373585614</v>
      </c>
      <c r="AK1378" s="146">
        <f t="shared" si="220"/>
        <v>6.4759676203154592E-2</v>
      </c>
      <c r="AL1378" s="146">
        <f t="shared" si="225"/>
        <v>0.12642999373585614</v>
      </c>
      <c r="AM1378" s="146" t="str">
        <f t="shared" si="226"/>
        <v/>
      </c>
      <c r="AN1378" s="146" t="str">
        <f t="shared" si="221"/>
        <v/>
      </c>
      <c r="AO1378" s="146">
        <f t="shared" si="222"/>
        <v>0</v>
      </c>
      <c r="AP1378" s="146" t="str">
        <f t="shared" si="223"/>
        <v/>
      </c>
      <c r="AQ1378" s="146" t="str">
        <f t="shared" si="224"/>
        <v/>
      </c>
      <c r="AY1378" s="155"/>
      <c r="AZ1378" s="150"/>
      <c r="BA1378" s="155"/>
      <c r="BB1378" s="162"/>
      <c r="BC1378" s="162"/>
      <c r="BD1378" s="162"/>
      <c r="BE1378" s="162"/>
      <c r="BF1378" s="156"/>
      <c r="BG1378" s="156"/>
      <c r="BH1378" s="156"/>
      <c r="BJ1378" s="146">
        <v>598</v>
      </c>
      <c r="BK1378" s="146">
        <f t="shared" si="228"/>
        <v>3.8208000000000437</v>
      </c>
      <c r="BL1378" s="146">
        <f t="shared" si="229"/>
        <v>0.80017098881161453</v>
      </c>
      <c r="BM1378" s="146">
        <f t="shared" si="230"/>
        <v>7.1932032390320533E-4</v>
      </c>
      <c r="BN1378" s="146" t="str">
        <f t="shared" si="231"/>
        <v/>
      </c>
      <c r="BO1378" s="146" t="str">
        <f t="shared" si="227"/>
        <v/>
      </c>
    </row>
    <row r="1379" spans="3:67" ht="20.100000000000001" customHeight="1" x14ac:dyDescent="0.25">
      <c r="C1379" s="12"/>
      <c r="E1379" s="130"/>
      <c r="F1379" s="130"/>
      <c r="R1379" s="12"/>
      <c r="T1379" s="130"/>
      <c r="U1379" s="130"/>
      <c r="AE1379" s="146">
        <v>622</v>
      </c>
      <c r="AF1379" s="146">
        <f t="shared" si="218"/>
        <v>-1.512</v>
      </c>
      <c r="AJ1379" s="146">
        <f t="shared" si="219"/>
        <v>0.12719797688373649</v>
      </c>
      <c r="AK1379" s="146">
        <f t="shared" si="220"/>
        <v>6.5266931270432108E-2</v>
      </c>
      <c r="AL1379" s="146">
        <f t="shared" si="225"/>
        <v>0.12719797688373649</v>
      </c>
      <c r="AM1379" s="146" t="str">
        <f t="shared" si="226"/>
        <v/>
      </c>
      <c r="AN1379" s="146" t="str">
        <f t="shared" si="221"/>
        <v/>
      </c>
      <c r="AO1379" s="146">
        <f t="shared" si="222"/>
        <v>0</v>
      </c>
      <c r="AP1379" s="146" t="str">
        <f t="shared" si="223"/>
        <v/>
      </c>
      <c r="AQ1379" s="146" t="str">
        <f t="shared" si="224"/>
        <v/>
      </c>
      <c r="AY1379" s="155"/>
      <c r="AZ1379" s="150"/>
      <c r="BA1379" s="155"/>
      <c r="BB1379" s="162"/>
      <c r="BC1379" s="162"/>
      <c r="BD1379" s="162"/>
      <c r="BE1379" s="162"/>
      <c r="BF1379" s="156"/>
      <c r="BG1379" s="156"/>
      <c r="BH1379" s="156"/>
      <c r="BJ1379" s="146">
        <v>599</v>
      </c>
      <c r="BK1379" s="146">
        <f t="shared" si="228"/>
        <v>3.8272000000000439</v>
      </c>
      <c r="BL1379" s="146">
        <f t="shared" si="229"/>
        <v>0.79945166848771132</v>
      </c>
      <c r="BM1379" s="146">
        <f t="shared" si="230"/>
        <v>7.2002603780307872E-4</v>
      </c>
      <c r="BN1379" s="146" t="str">
        <f t="shared" si="231"/>
        <v/>
      </c>
      <c r="BO1379" s="146" t="str">
        <f t="shared" si="227"/>
        <v/>
      </c>
    </row>
    <row r="1380" spans="3:67" ht="20.100000000000001" customHeight="1" x14ac:dyDescent="0.25">
      <c r="C1380" s="12"/>
      <c r="E1380" s="130"/>
      <c r="F1380" s="130"/>
      <c r="R1380" s="12"/>
      <c r="T1380" s="130"/>
      <c r="U1380" s="130"/>
      <c r="AE1380" s="146">
        <v>623</v>
      </c>
      <c r="AF1380" s="146">
        <f t="shared" si="218"/>
        <v>-1.508</v>
      </c>
      <c r="AJ1380" s="146">
        <f t="shared" si="219"/>
        <v>0.12796857753535484</v>
      </c>
      <c r="AK1380" s="146">
        <f t="shared" si="220"/>
        <v>6.5777263508237441E-2</v>
      </c>
      <c r="AL1380" s="146">
        <f t="shared" si="225"/>
        <v>0.12796857753535484</v>
      </c>
      <c r="AM1380" s="146" t="str">
        <f t="shared" si="226"/>
        <v/>
      </c>
      <c r="AN1380" s="146" t="str">
        <f t="shared" si="221"/>
        <v/>
      </c>
      <c r="AO1380" s="146">
        <f t="shared" si="222"/>
        <v>0</v>
      </c>
      <c r="AP1380" s="146" t="str">
        <f t="shared" si="223"/>
        <v/>
      </c>
      <c r="AQ1380" s="146" t="str">
        <f t="shared" si="224"/>
        <v/>
      </c>
      <c r="AY1380" s="155"/>
      <c r="AZ1380" s="150"/>
      <c r="BA1380" s="155"/>
      <c r="BB1380" s="162"/>
      <c r="BC1380" s="162"/>
      <c r="BD1380" s="162"/>
      <c r="BE1380" s="162"/>
      <c r="BF1380" s="156"/>
      <c r="BG1380" s="156"/>
      <c r="BH1380" s="156"/>
      <c r="BJ1380" s="146">
        <v>600</v>
      </c>
      <c r="BK1380" s="146">
        <f t="shared" si="228"/>
        <v>3.8336000000000441</v>
      </c>
      <c r="BL1380" s="146">
        <f t="shared" si="229"/>
        <v>0.79873164244990824</v>
      </c>
      <c r="BM1380" s="146">
        <f t="shared" si="230"/>
        <v>7.2072741387319006E-4</v>
      </c>
      <c r="BN1380" s="146" t="str">
        <f t="shared" si="231"/>
        <v/>
      </c>
      <c r="BO1380" s="146" t="str">
        <f t="shared" si="227"/>
        <v/>
      </c>
    </row>
    <row r="1381" spans="3:67" ht="20.100000000000001" customHeight="1" x14ac:dyDescent="0.25">
      <c r="C1381" s="12"/>
      <c r="E1381" s="130"/>
      <c r="F1381" s="130"/>
      <c r="R1381" s="12"/>
      <c r="T1381" s="130"/>
      <c r="U1381" s="130"/>
      <c r="AE1381" s="146">
        <v>624</v>
      </c>
      <c r="AF1381" s="146">
        <f t="shared" si="218"/>
        <v>-1.504</v>
      </c>
      <c r="AJ1381" s="146">
        <f t="shared" si="219"/>
        <v>0.12874178681455622</v>
      </c>
      <c r="AK1381" s="146">
        <f t="shared" si="220"/>
        <v>6.6290683368892989E-2</v>
      </c>
      <c r="AL1381" s="146">
        <f t="shared" si="225"/>
        <v>0.12874178681455622</v>
      </c>
      <c r="AM1381" s="146" t="str">
        <f t="shared" si="226"/>
        <v/>
      </c>
      <c r="AN1381" s="146" t="str">
        <f t="shared" si="221"/>
        <v/>
      </c>
      <c r="AO1381" s="146">
        <f t="shared" si="222"/>
        <v>0</v>
      </c>
      <c r="AP1381" s="146" t="str">
        <f t="shared" si="223"/>
        <v/>
      </c>
      <c r="AQ1381" s="146" t="str">
        <f t="shared" si="224"/>
        <v/>
      </c>
      <c r="AY1381" s="155"/>
      <c r="AZ1381" s="150"/>
      <c r="BA1381" s="155"/>
      <c r="BB1381" s="162"/>
      <c r="BC1381" s="162"/>
      <c r="BD1381" s="162"/>
      <c r="BE1381" s="162"/>
      <c r="BF1381" s="156"/>
      <c r="BG1381" s="156"/>
      <c r="BH1381" s="156"/>
      <c r="BJ1381" s="146">
        <v>601</v>
      </c>
      <c r="BK1381" s="146">
        <f t="shared" si="228"/>
        <v>3.8400000000000443</v>
      </c>
      <c r="BL1381" s="146">
        <f t="shared" si="229"/>
        <v>0.79801091503603505</v>
      </c>
      <c r="BM1381" s="146">
        <f t="shared" si="230"/>
        <v>7.2142445487599627E-4</v>
      </c>
      <c r="BN1381" s="146" t="str">
        <f t="shared" si="231"/>
        <v/>
      </c>
      <c r="BO1381" s="146" t="str">
        <f t="shared" si="227"/>
        <v/>
      </c>
    </row>
    <row r="1382" spans="3:67" ht="20.100000000000001" customHeight="1" x14ac:dyDescent="0.25">
      <c r="C1382" s="12"/>
      <c r="E1382" s="130"/>
      <c r="F1382" s="130"/>
      <c r="R1382" s="12"/>
      <c r="T1382" s="130"/>
      <c r="U1382" s="130"/>
      <c r="AE1382" s="146">
        <v>625</v>
      </c>
      <c r="AF1382" s="146">
        <f t="shared" si="218"/>
        <v>-1.5</v>
      </c>
      <c r="AJ1382" s="146">
        <f t="shared" si="219"/>
        <v>0.12951759566589174</v>
      </c>
      <c r="AK1382" s="146">
        <f t="shared" si="220"/>
        <v>6.6807201268858057E-2</v>
      </c>
      <c r="AL1382" s="146">
        <f t="shared" si="225"/>
        <v>0.12951759566589174</v>
      </c>
      <c r="AM1382" s="146" t="str">
        <f t="shared" si="226"/>
        <v/>
      </c>
      <c r="AN1382" s="146" t="str">
        <f t="shared" si="221"/>
        <v/>
      </c>
      <c r="AO1382" s="146">
        <f t="shared" si="222"/>
        <v>0</v>
      </c>
      <c r="AP1382" s="146" t="str">
        <f t="shared" si="223"/>
        <v/>
      </c>
      <c r="AQ1382" s="146" t="str">
        <f t="shared" si="224"/>
        <v/>
      </c>
      <c r="AY1382" s="155"/>
      <c r="AZ1382" s="150"/>
      <c r="BA1382" s="155"/>
      <c r="BB1382" s="162"/>
      <c r="BC1382" s="162"/>
      <c r="BD1382" s="162"/>
      <c r="BE1382" s="162"/>
      <c r="BF1382" s="156"/>
      <c r="BG1382" s="156"/>
      <c r="BH1382" s="156"/>
      <c r="BJ1382" s="146">
        <v>602</v>
      </c>
      <c r="BK1382" s="146">
        <f t="shared" si="228"/>
        <v>3.8464000000000445</v>
      </c>
      <c r="BL1382" s="146">
        <f t="shared" si="229"/>
        <v>0.79728949058115905</v>
      </c>
      <c r="BM1382" s="146">
        <f t="shared" si="230"/>
        <v>7.2211716363412837E-4</v>
      </c>
      <c r="BN1382" s="146" t="str">
        <f t="shared" si="231"/>
        <v/>
      </c>
      <c r="BO1382" s="146" t="str">
        <f t="shared" si="227"/>
        <v/>
      </c>
    </row>
    <row r="1383" spans="3:67" ht="20.100000000000001" customHeight="1" x14ac:dyDescent="0.25">
      <c r="C1383" s="12"/>
      <c r="E1383" s="130"/>
      <c r="F1383" s="130"/>
      <c r="R1383" s="12"/>
      <c r="T1383" s="130"/>
      <c r="U1383" s="130"/>
      <c r="AE1383" s="146">
        <v>626</v>
      </c>
      <c r="AF1383" s="146">
        <f t="shared" si="218"/>
        <v>-1.496</v>
      </c>
      <c r="AJ1383" s="146">
        <f t="shared" si="219"/>
        <v>0.13029599485411655</v>
      </c>
      <c r="AK1383" s="146">
        <f t="shared" si="220"/>
        <v>6.7326827588010688E-2</v>
      </c>
      <c r="AL1383" s="146">
        <f t="shared" si="225"/>
        <v>0.13029599485411655</v>
      </c>
      <c r="AM1383" s="146" t="str">
        <f t="shared" si="226"/>
        <v/>
      </c>
      <c r="AN1383" s="146" t="str">
        <f t="shared" si="221"/>
        <v/>
      </c>
      <c r="AO1383" s="146">
        <f t="shared" si="222"/>
        <v>0</v>
      </c>
      <c r="AP1383" s="146" t="str">
        <f t="shared" si="223"/>
        <v/>
      </c>
      <c r="AQ1383" s="146" t="str">
        <f t="shared" si="224"/>
        <v/>
      </c>
      <c r="AY1383" s="155"/>
      <c r="AZ1383" s="150"/>
      <c r="BA1383" s="155"/>
      <c r="BB1383" s="162"/>
      <c r="BC1383" s="162"/>
      <c r="BD1383" s="162"/>
      <c r="BE1383" s="162"/>
      <c r="BF1383" s="156"/>
      <c r="BG1383" s="156"/>
      <c r="BH1383" s="156"/>
      <c r="BJ1383" s="146">
        <v>603</v>
      </c>
      <c r="BK1383" s="146">
        <f t="shared" si="228"/>
        <v>3.8528000000000446</v>
      </c>
      <c r="BL1383" s="146">
        <f t="shared" si="229"/>
        <v>0.79656737341752493</v>
      </c>
      <c r="BM1383" s="146">
        <f t="shared" si="230"/>
        <v>7.2280554302484035E-4</v>
      </c>
      <c r="BN1383" s="146" t="str">
        <f t="shared" si="231"/>
        <v/>
      </c>
      <c r="BO1383" s="146" t="str">
        <f t="shared" si="227"/>
        <v/>
      </c>
    </row>
    <row r="1384" spans="3:67" ht="20.100000000000001" customHeight="1" x14ac:dyDescent="0.25">
      <c r="C1384" s="12"/>
      <c r="E1384" s="130"/>
      <c r="F1384" s="130"/>
      <c r="R1384" s="12"/>
      <c r="T1384" s="130"/>
      <c r="U1384" s="130"/>
      <c r="AE1384" s="146">
        <v>627</v>
      </c>
      <c r="AF1384" s="146">
        <f t="shared" si="218"/>
        <v>-1.492</v>
      </c>
      <c r="AJ1384" s="146">
        <f t="shared" si="219"/>
        <v>0.13107697496369927</v>
      </c>
      <c r="AK1384" s="146">
        <f t="shared" si="220"/>
        <v>6.784957266892748E-2</v>
      </c>
      <c r="AL1384" s="146">
        <f t="shared" si="225"/>
        <v>0.13107697496369927</v>
      </c>
      <c r="AM1384" s="146" t="str">
        <f t="shared" si="226"/>
        <v/>
      </c>
      <c r="AN1384" s="146" t="str">
        <f t="shared" si="221"/>
        <v/>
      </c>
      <c r="AO1384" s="146">
        <f t="shared" si="222"/>
        <v>0</v>
      </c>
      <c r="AP1384" s="146" t="str">
        <f t="shared" si="223"/>
        <v/>
      </c>
      <c r="AQ1384" s="146" t="str">
        <f t="shared" si="224"/>
        <v/>
      </c>
      <c r="AY1384" s="155"/>
      <c r="AZ1384" s="150"/>
      <c r="BA1384" s="155"/>
      <c r="BB1384" s="162"/>
      <c r="BC1384" s="162"/>
      <c r="BD1384" s="162"/>
      <c r="BE1384" s="162"/>
      <c r="BF1384" s="156"/>
      <c r="BG1384" s="156"/>
      <c r="BH1384" s="156"/>
      <c r="BJ1384" s="146">
        <v>604</v>
      </c>
      <c r="BK1384" s="146">
        <f t="shared" si="228"/>
        <v>3.8592000000000448</v>
      </c>
      <c r="BL1384" s="146">
        <f t="shared" si="229"/>
        <v>0.79584456787450009</v>
      </c>
      <c r="BM1384" s="146">
        <f t="shared" si="230"/>
        <v>7.2348959598533824E-4</v>
      </c>
      <c r="BN1384" s="146" t="str">
        <f t="shared" si="231"/>
        <v/>
      </c>
      <c r="BO1384" s="146" t="str">
        <f t="shared" si="227"/>
        <v/>
      </c>
    </row>
    <row r="1385" spans="3:67" ht="20.100000000000001" customHeight="1" x14ac:dyDescent="0.25">
      <c r="C1385" s="12"/>
      <c r="E1385" s="130"/>
      <c r="F1385" s="130"/>
      <c r="R1385" s="12"/>
      <c r="T1385" s="130"/>
      <c r="U1385" s="130"/>
      <c r="AE1385" s="146">
        <v>628</v>
      </c>
      <c r="AF1385" s="146">
        <f t="shared" si="218"/>
        <v>-1.488</v>
      </c>
      <c r="AJ1385" s="146">
        <f t="shared" si="219"/>
        <v>0.13186052639834281</v>
      </c>
      <c r="AK1385" s="146">
        <f t="shared" si="220"/>
        <v>6.8375446816161728E-2</v>
      </c>
      <c r="AL1385" s="146">
        <f t="shared" si="225"/>
        <v>0.13186052639834281</v>
      </c>
      <c r="AM1385" s="146" t="str">
        <f t="shared" si="226"/>
        <v/>
      </c>
      <c r="AN1385" s="146" t="str">
        <f t="shared" si="221"/>
        <v/>
      </c>
      <c r="AO1385" s="146">
        <f t="shared" si="222"/>
        <v>0</v>
      </c>
      <c r="AP1385" s="146" t="str">
        <f t="shared" si="223"/>
        <v/>
      </c>
      <c r="AQ1385" s="146" t="str">
        <f t="shared" si="224"/>
        <v/>
      </c>
      <c r="AY1385" s="155"/>
      <c r="AZ1385" s="150"/>
      <c r="BA1385" s="155"/>
      <c r="BB1385" s="162"/>
      <c r="BC1385" s="162"/>
      <c r="BD1385" s="162"/>
      <c r="BE1385" s="162"/>
      <c r="BF1385" s="156"/>
      <c r="BG1385" s="156"/>
      <c r="BH1385" s="156"/>
      <c r="BJ1385" s="146">
        <v>605</v>
      </c>
      <c r="BK1385" s="146">
        <f t="shared" si="228"/>
        <v>3.865600000000045</v>
      </c>
      <c r="BL1385" s="146">
        <f t="shared" si="229"/>
        <v>0.79512107827851475</v>
      </c>
      <c r="BM1385" s="146">
        <f t="shared" si="230"/>
        <v>7.2416932550889435E-4</v>
      </c>
      <c r="BN1385" s="146" t="str">
        <f t="shared" si="231"/>
        <v/>
      </c>
      <c r="BO1385" s="146" t="str">
        <f t="shared" si="227"/>
        <v/>
      </c>
    </row>
    <row r="1386" spans="3:67" ht="20.100000000000001" customHeight="1" x14ac:dyDescent="0.25">
      <c r="C1386" s="12"/>
      <c r="E1386" s="130"/>
      <c r="F1386" s="130"/>
      <c r="R1386" s="12"/>
      <c r="T1386" s="130"/>
      <c r="U1386" s="130"/>
      <c r="AE1386" s="146">
        <v>629</v>
      </c>
      <c r="AF1386" s="146">
        <f t="shared" si="218"/>
        <v>-1.484</v>
      </c>
      <c r="AJ1386" s="146">
        <f t="shared" si="219"/>
        <v>0.13264663938051691</v>
      </c>
      <c r="AK1386" s="146">
        <f t="shared" si="220"/>
        <v>6.8904460295518999E-2</v>
      </c>
      <c r="AL1386" s="146">
        <f t="shared" si="225"/>
        <v>0.13264663938051691</v>
      </c>
      <c r="AM1386" s="146" t="str">
        <f t="shared" si="226"/>
        <v/>
      </c>
      <c r="AN1386" s="146" t="str">
        <f t="shared" si="221"/>
        <v/>
      </c>
      <c r="AO1386" s="146">
        <f t="shared" si="222"/>
        <v>0</v>
      </c>
      <c r="AP1386" s="146" t="str">
        <f t="shared" si="223"/>
        <v/>
      </c>
      <c r="AQ1386" s="146" t="str">
        <f t="shared" si="224"/>
        <v/>
      </c>
      <c r="AY1386" s="155"/>
      <c r="AZ1386" s="150"/>
      <c r="BA1386" s="155"/>
      <c r="BB1386" s="162"/>
      <c r="BC1386" s="162"/>
      <c r="BD1386" s="162"/>
      <c r="BE1386" s="162"/>
      <c r="BF1386" s="156"/>
      <c r="BG1386" s="156"/>
      <c r="BH1386" s="156"/>
      <c r="BJ1386" s="146">
        <v>606</v>
      </c>
      <c r="BK1386" s="146">
        <f t="shared" si="228"/>
        <v>3.8720000000000452</v>
      </c>
      <c r="BL1386" s="146">
        <f t="shared" si="229"/>
        <v>0.79439690895300585</v>
      </c>
      <c r="BM1386" s="146">
        <f t="shared" si="230"/>
        <v>7.2484473464529131E-4</v>
      </c>
      <c r="BN1386" s="146" t="str">
        <f t="shared" si="231"/>
        <v/>
      </c>
      <c r="BO1386" s="146" t="str">
        <f t="shared" si="227"/>
        <v/>
      </c>
    </row>
    <row r="1387" spans="3:67" ht="20.100000000000001" customHeight="1" x14ac:dyDescent="0.25">
      <c r="C1387" s="12"/>
      <c r="E1387" s="130"/>
      <c r="F1387" s="130"/>
      <c r="R1387" s="12"/>
      <c r="T1387" s="130"/>
      <c r="U1387" s="130"/>
      <c r="AE1387" s="146">
        <v>630</v>
      </c>
      <c r="AF1387" s="146">
        <f t="shared" si="218"/>
        <v>-1.48</v>
      </c>
      <c r="AJ1387" s="146">
        <f t="shared" si="219"/>
        <v>0.13343530395100231</v>
      </c>
      <c r="AK1387" s="146">
        <f t="shared" si="220"/>
        <v>6.9436623333331698E-2</v>
      </c>
      <c r="AL1387" s="146">
        <f t="shared" si="225"/>
        <v>0.13343530395100231</v>
      </c>
      <c r="AM1387" s="146" t="str">
        <f t="shared" si="226"/>
        <v/>
      </c>
      <c r="AN1387" s="146" t="str">
        <f t="shared" si="221"/>
        <v/>
      </c>
      <c r="AO1387" s="146">
        <f t="shared" si="222"/>
        <v>0</v>
      </c>
      <c r="AP1387" s="146" t="str">
        <f t="shared" si="223"/>
        <v/>
      </c>
      <c r="AQ1387" s="146" t="str">
        <f t="shared" si="224"/>
        <v/>
      </c>
      <c r="AY1387" s="155"/>
      <c r="AZ1387" s="150"/>
      <c r="BA1387" s="155"/>
      <c r="BB1387" s="162"/>
      <c r="BC1387" s="162"/>
      <c r="BD1387" s="162"/>
      <c r="BE1387" s="162"/>
      <c r="BF1387" s="156"/>
      <c r="BG1387" s="156"/>
      <c r="BH1387" s="156"/>
      <c r="BJ1387" s="146">
        <v>607</v>
      </c>
      <c r="BK1387" s="146">
        <f t="shared" si="228"/>
        <v>3.8784000000000454</v>
      </c>
      <c r="BL1387" s="146">
        <f t="shared" si="229"/>
        <v>0.79367206421836056</v>
      </c>
      <c r="BM1387" s="146">
        <f t="shared" si="230"/>
        <v>7.2551582650071111E-4</v>
      </c>
      <c r="BN1387" s="146" t="str">
        <f t="shared" si="231"/>
        <v/>
      </c>
      <c r="BO1387" s="146" t="str">
        <f t="shared" si="227"/>
        <v/>
      </c>
    </row>
    <row r="1388" spans="3:67" ht="20.100000000000001" customHeight="1" x14ac:dyDescent="0.25">
      <c r="C1388" s="12"/>
      <c r="E1388" s="130"/>
      <c r="F1388" s="130"/>
      <c r="R1388" s="12"/>
      <c r="T1388" s="130"/>
      <c r="U1388" s="130"/>
      <c r="AE1388" s="146">
        <v>631</v>
      </c>
      <c r="AF1388" s="146">
        <f t="shared" si="218"/>
        <v>-1.476</v>
      </c>
      <c r="AJ1388" s="146">
        <f t="shared" si="219"/>
        <v>0.13422650996844704</v>
      </c>
      <c r="AK1388" s="146">
        <f t="shared" si="220"/>
        <v>6.9971946115731112E-2</v>
      </c>
      <c r="AL1388" s="146">
        <f t="shared" si="225"/>
        <v>0.13422650996844704</v>
      </c>
      <c r="AM1388" s="146" t="str">
        <f t="shared" si="226"/>
        <v/>
      </c>
      <c r="AN1388" s="146" t="str">
        <f t="shared" si="221"/>
        <v/>
      </c>
      <c r="AO1388" s="146">
        <f t="shared" si="222"/>
        <v>0</v>
      </c>
      <c r="AP1388" s="146" t="str">
        <f t="shared" si="223"/>
        <v/>
      </c>
      <c r="AQ1388" s="146" t="str">
        <f t="shared" si="224"/>
        <v/>
      </c>
      <c r="AY1388" s="155"/>
      <c r="AZ1388" s="150"/>
      <c r="BA1388" s="155"/>
      <c r="BB1388" s="162"/>
      <c r="BC1388" s="162"/>
      <c r="BD1388" s="162"/>
      <c r="BE1388" s="162"/>
      <c r="BF1388" s="156"/>
      <c r="BG1388" s="156"/>
      <c r="BH1388" s="156"/>
      <c r="BJ1388" s="146">
        <v>608</v>
      </c>
      <c r="BK1388" s="146">
        <f t="shared" si="228"/>
        <v>3.8848000000000456</v>
      </c>
      <c r="BL1388" s="146">
        <f t="shared" si="229"/>
        <v>0.79294654839185985</v>
      </c>
      <c r="BM1388" s="146">
        <f t="shared" si="230"/>
        <v>7.2618260423717995E-4</v>
      </c>
      <c r="BN1388" s="146" t="str">
        <f t="shared" si="231"/>
        <v/>
      </c>
      <c r="BO1388" s="146" t="str">
        <f t="shared" si="227"/>
        <v/>
      </c>
    </row>
    <row r="1389" spans="3:67" ht="20.100000000000001" customHeight="1" x14ac:dyDescent="0.25">
      <c r="C1389" s="12"/>
      <c r="E1389" s="130"/>
      <c r="F1389" s="130"/>
      <c r="R1389" s="12"/>
      <c r="T1389" s="130"/>
      <c r="U1389" s="130"/>
      <c r="AE1389" s="146">
        <v>632</v>
      </c>
      <c r="AF1389" s="146">
        <f t="shared" si="218"/>
        <v>-1.472</v>
      </c>
      <c r="AJ1389" s="146">
        <f t="shared" si="219"/>
        <v>0.13502024710893432</v>
      </c>
      <c r="AK1389" s="146">
        <f t="shared" si="220"/>
        <v>7.0510438787918114E-2</v>
      </c>
      <c r="AL1389" s="146">
        <f t="shared" si="225"/>
        <v>0.13502024710893432</v>
      </c>
      <c r="AM1389" s="146" t="str">
        <f t="shared" si="226"/>
        <v/>
      </c>
      <c r="AN1389" s="146" t="str">
        <f t="shared" si="221"/>
        <v/>
      </c>
      <c r="AO1389" s="146">
        <f t="shared" si="222"/>
        <v>0</v>
      </c>
      <c r="AP1389" s="146" t="str">
        <f t="shared" si="223"/>
        <v/>
      </c>
      <c r="AQ1389" s="146" t="str">
        <f t="shared" si="224"/>
        <v/>
      </c>
      <c r="AY1389" s="155"/>
      <c r="AZ1389" s="150"/>
      <c r="BA1389" s="155"/>
      <c r="BB1389" s="162"/>
      <c r="BC1389" s="162"/>
      <c r="BD1389" s="162"/>
      <c r="BE1389" s="162"/>
      <c r="BF1389" s="156"/>
      <c r="BG1389" s="156"/>
      <c r="BH1389" s="156"/>
      <c r="BJ1389" s="146">
        <v>609</v>
      </c>
      <c r="BK1389" s="146">
        <f t="shared" si="228"/>
        <v>3.8912000000000457</v>
      </c>
      <c r="BL1389" s="146">
        <f t="shared" si="229"/>
        <v>0.79222036578762267</v>
      </c>
      <c r="BM1389" s="146">
        <f t="shared" si="230"/>
        <v>7.268450710719021E-4</v>
      </c>
      <c r="BN1389" s="146" t="str">
        <f t="shared" si="231"/>
        <v/>
      </c>
      <c r="BO1389" s="146" t="str">
        <f t="shared" si="227"/>
        <v/>
      </c>
    </row>
    <row r="1390" spans="3:67" ht="20.100000000000001" customHeight="1" x14ac:dyDescent="0.25">
      <c r="C1390" s="12"/>
      <c r="E1390" s="130"/>
      <c r="F1390" s="130"/>
      <c r="R1390" s="12"/>
      <c r="T1390" s="130"/>
      <c r="U1390" s="130"/>
      <c r="AE1390" s="146">
        <v>633</v>
      </c>
      <c r="AF1390" s="146">
        <f t="shared" si="218"/>
        <v>-1.468</v>
      </c>
      <c r="AJ1390" s="146">
        <f t="shared" si="219"/>
        <v>0.13581650486556279</v>
      </c>
      <c r="AK1390" s="146">
        <f t="shared" si="220"/>
        <v>7.1052111453432251E-2</v>
      </c>
      <c r="AL1390" s="146">
        <f t="shared" si="225"/>
        <v>0.13581650486556279</v>
      </c>
      <c r="AM1390" s="146" t="str">
        <f t="shared" si="226"/>
        <v/>
      </c>
      <c r="AN1390" s="146" t="str">
        <f t="shared" si="221"/>
        <v/>
      </c>
      <c r="AO1390" s="146">
        <f t="shared" si="222"/>
        <v>0</v>
      </c>
      <c r="AP1390" s="146" t="str">
        <f t="shared" si="223"/>
        <v/>
      </c>
      <c r="AQ1390" s="146" t="str">
        <f t="shared" si="224"/>
        <v/>
      </c>
      <c r="AY1390" s="155"/>
      <c r="AZ1390" s="150"/>
      <c r="BA1390" s="155"/>
      <c r="BB1390" s="162"/>
      <c r="BC1390" s="162"/>
      <c r="BD1390" s="162"/>
      <c r="BE1390" s="162"/>
      <c r="BF1390" s="156"/>
      <c r="BG1390" s="156"/>
      <c r="BH1390" s="156"/>
      <c r="BJ1390" s="146">
        <v>610</v>
      </c>
      <c r="BK1390" s="146">
        <f t="shared" si="228"/>
        <v>3.8976000000000459</v>
      </c>
      <c r="BL1390" s="146">
        <f t="shared" si="229"/>
        <v>0.79149352071655077</v>
      </c>
      <c r="BM1390" s="146">
        <f t="shared" si="230"/>
        <v>7.2750323027781505E-4</v>
      </c>
      <c r="BN1390" s="146" t="str">
        <f t="shared" si="231"/>
        <v/>
      </c>
      <c r="BO1390" s="146" t="str">
        <f t="shared" si="227"/>
        <v/>
      </c>
    </row>
    <row r="1391" spans="3:67" ht="20.100000000000001" customHeight="1" x14ac:dyDescent="0.25">
      <c r="C1391" s="12"/>
      <c r="E1391" s="130"/>
      <c r="F1391" s="130"/>
      <c r="R1391" s="12"/>
      <c r="T1391" s="130"/>
      <c r="U1391" s="130"/>
      <c r="AE1391" s="146">
        <v>634</v>
      </c>
      <c r="AF1391" s="146">
        <f t="shared" si="218"/>
        <v>-1.464</v>
      </c>
      <c r="AJ1391" s="146">
        <f t="shared" si="219"/>
        <v>0.13661527254803899</v>
      </c>
      <c r="AK1391" s="146">
        <f t="shared" si="220"/>
        <v>7.159697417341862E-2</v>
      </c>
      <c r="AL1391" s="146">
        <f t="shared" si="225"/>
        <v>0.13661527254803899</v>
      </c>
      <c r="AM1391" s="146" t="str">
        <f t="shared" si="226"/>
        <v/>
      </c>
      <c r="AN1391" s="146" t="str">
        <f t="shared" si="221"/>
        <v/>
      </c>
      <c r="AO1391" s="146">
        <f t="shared" si="222"/>
        <v>0</v>
      </c>
      <c r="AP1391" s="146" t="str">
        <f t="shared" si="223"/>
        <v/>
      </c>
      <c r="AQ1391" s="146" t="str">
        <f t="shared" si="224"/>
        <v/>
      </c>
      <c r="AY1391" s="155"/>
      <c r="AZ1391" s="150"/>
      <c r="BA1391" s="155"/>
      <c r="BB1391" s="162"/>
      <c r="BC1391" s="162"/>
      <c r="BD1391" s="162"/>
      <c r="BE1391" s="162"/>
      <c r="BF1391" s="156"/>
      <c r="BG1391" s="156"/>
      <c r="BH1391" s="156"/>
      <c r="BJ1391" s="146">
        <v>611</v>
      </c>
      <c r="BK1391" s="146">
        <f t="shared" si="228"/>
        <v>3.9040000000000461</v>
      </c>
      <c r="BL1391" s="146">
        <f t="shared" si="229"/>
        <v>0.79076601748627295</v>
      </c>
      <c r="BM1391" s="146">
        <f t="shared" si="230"/>
        <v>7.2815708518159106E-4</v>
      </c>
      <c r="BN1391" s="146" t="str">
        <f t="shared" si="231"/>
        <v/>
      </c>
      <c r="BO1391" s="146" t="str">
        <f t="shared" si="227"/>
        <v/>
      </c>
    </row>
    <row r="1392" spans="3:67" ht="20.100000000000001" customHeight="1" x14ac:dyDescent="0.25">
      <c r="C1392" s="12"/>
      <c r="E1392" s="130"/>
      <c r="F1392" s="130"/>
      <c r="R1392" s="12"/>
      <c r="T1392" s="130"/>
      <c r="U1392" s="130"/>
      <c r="AE1392" s="146">
        <v>635</v>
      </c>
      <c r="AF1392" s="146">
        <f t="shared" si="218"/>
        <v>-1.46</v>
      </c>
      <c r="AJ1392" s="146">
        <f t="shared" si="219"/>
        <v>0.13741653928228179</v>
      </c>
      <c r="AK1392" s="146">
        <f t="shared" si="220"/>
        <v>7.2145036965893777E-2</v>
      </c>
      <c r="AL1392" s="146">
        <f t="shared" si="225"/>
        <v>0.13741653928228179</v>
      </c>
      <c r="AM1392" s="146" t="str">
        <f t="shared" si="226"/>
        <v/>
      </c>
      <c r="AN1392" s="146" t="str">
        <f t="shared" si="221"/>
        <v/>
      </c>
      <c r="AO1392" s="146">
        <f t="shared" si="222"/>
        <v>0</v>
      </c>
      <c r="AP1392" s="146" t="str">
        <f t="shared" si="223"/>
        <v/>
      </c>
      <c r="AQ1392" s="146" t="str">
        <f t="shared" si="224"/>
        <v/>
      </c>
      <c r="AY1392" s="155"/>
      <c r="AZ1392" s="150"/>
      <c r="BA1392" s="155"/>
      <c r="BB1392" s="162"/>
      <c r="BC1392" s="162"/>
      <c r="BD1392" s="162"/>
      <c r="BE1392" s="162"/>
      <c r="BF1392" s="156"/>
      <c r="BG1392" s="156"/>
      <c r="BH1392" s="156"/>
      <c r="BJ1392" s="146">
        <v>612</v>
      </c>
      <c r="BK1392" s="146">
        <f t="shared" si="228"/>
        <v>3.9104000000000463</v>
      </c>
      <c r="BL1392" s="146">
        <f t="shared" si="229"/>
        <v>0.79003786040109136</v>
      </c>
      <c r="BM1392" s="146">
        <f t="shared" si="230"/>
        <v>7.2880663916474742E-4</v>
      </c>
      <c r="BN1392" s="146" t="str">
        <f t="shared" si="231"/>
        <v/>
      </c>
      <c r="BO1392" s="146" t="str">
        <f t="shared" si="227"/>
        <v/>
      </c>
    </row>
    <row r="1393" spans="3:67" ht="20.100000000000001" customHeight="1" x14ac:dyDescent="0.25">
      <c r="C1393" s="12"/>
      <c r="E1393" s="130"/>
      <c r="F1393" s="130"/>
      <c r="R1393" s="12"/>
      <c r="T1393" s="130"/>
      <c r="U1393" s="130"/>
      <c r="AE1393" s="146">
        <v>636</v>
      </c>
      <c r="AF1393" s="146">
        <f t="shared" si="218"/>
        <v>-1.456</v>
      </c>
      <c r="AJ1393" s="146">
        <f t="shared" si="219"/>
        <v>0.13822029401003963</v>
      </c>
      <c r="AK1393" s="146">
        <f t="shared" si="220"/>
        <v>7.269630980500974E-2</v>
      </c>
      <c r="AL1393" s="146">
        <f t="shared" si="225"/>
        <v>0.13822029401003963</v>
      </c>
      <c r="AM1393" s="146" t="str">
        <f t="shared" si="226"/>
        <v/>
      </c>
      <c r="AN1393" s="146" t="str">
        <f t="shared" si="221"/>
        <v/>
      </c>
      <c r="AO1393" s="146">
        <f t="shared" si="222"/>
        <v>0</v>
      </c>
      <c r="AP1393" s="146" t="str">
        <f t="shared" si="223"/>
        <v/>
      </c>
      <c r="AQ1393" s="146" t="str">
        <f t="shared" si="224"/>
        <v/>
      </c>
      <c r="AY1393" s="155"/>
      <c r="AZ1393" s="150"/>
      <c r="BA1393" s="155"/>
      <c r="BB1393" s="162"/>
      <c r="BC1393" s="162"/>
      <c r="BD1393" s="162"/>
      <c r="BE1393" s="162"/>
      <c r="BF1393" s="156"/>
      <c r="BG1393" s="156"/>
      <c r="BH1393" s="156"/>
      <c r="BJ1393" s="146">
        <v>613</v>
      </c>
      <c r="BK1393" s="146">
        <f t="shared" si="228"/>
        <v>3.9168000000000465</v>
      </c>
      <c r="BL1393" s="146">
        <f t="shared" si="229"/>
        <v>0.78930905376192662</v>
      </c>
      <c r="BM1393" s="146">
        <f t="shared" si="230"/>
        <v>7.2945189566320234E-4</v>
      </c>
      <c r="BN1393" s="146" t="str">
        <f t="shared" si="231"/>
        <v/>
      </c>
      <c r="BO1393" s="146" t="str">
        <f t="shared" si="227"/>
        <v/>
      </c>
    </row>
    <row r="1394" spans="3:67" ht="20.100000000000001" customHeight="1" x14ac:dyDescent="0.25">
      <c r="C1394" s="12"/>
      <c r="E1394" s="130"/>
      <c r="F1394" s="130"/>
      <c r="R1394" s="12"/>
      <c r="T1394" s="130"/>
      <c r="U1394" s="130"/>
      <c r="AE1394" s="146">
        <v>637</v>
      </c>
      <c r="AF1394" s="146">
        <f t="shared" si="218"/>
        <v>-1.452</v>
      </c>
      <c r="AJ1394" s="146">
        <f t="shared" si="219"/>
        <v>0.13902652548852024</v>
      </c>
      <c r="AK1394" s="146">
        <f t="shared" si="220"/>
        <v>7.3250802620316594E-2</v>
      </c>
      <c r="AL1394" s="146">
        <f t="shared" si="225"/>
        <v>0.13902652548852024</v>
      </c>
      <c r="AM1394" s="146" t="str">
        <f t="shared" si="226"/>
        <v/>
      </c>
      <c r="AN1394" s="146" t="str">
        <f t="shared" si="221"/>
        <v/>
      </c>
      <c r="AO1394" s="146">
        <f t="shared" si="222"/>
        <v>0</v>
      </c>
      <c r="AP1394" s="146" t="str">
        <f t="shared" si="223"/>
        <v/>
      </c>
      <c r="AQ1394" s="146" t="str">
        <f t="shared" si="224"/>
        <v/>
      </c>
      <c r="AY1394" s="155"/>
      <c r="AZ1394" s="150"/>
      <c r="BA1394" s="155"/>
      <c r="BB1394" s="162"/>
      <c r="BC1394" s="162"/>
      <c r="BD1394" s="162"/>
      <c r="BE1394" s="162"/>
      <c r="BF1394" s="156"/>
      <c r="BG1394" s="156"/>
      <c r="BH1394" s="156"/>
      <c r="BJ1394" s="146">
        <v>614</v>
      </c>
      <c r="BK1394" s="146">
        <f t="shared" si="228"/>
        <v>3.9232000000000466</v>
      </c>
      <c r="BL1394" s="146">
        <f t="shared" si="229"/>
        <v>0.78857960186626341</v>
      </c>
      <c r="BM1394" s="146">
        <f t="shared" si="230"/>
        <v>7.300928581653876E-4</v>
      </c>
      <c r="BN1394" s="146" t="str">
        <f t="shared" si="231"/>
        <v/>
      </c>
      <c r="BO1394" s="146" t="str">
        <f t="shared" si="227"/>
        <v/>
      </c>
    </row>
    <row r="1395" spans="3:67" ht="20.100000000000001" customHeight="1" x14ac:dyDescent="0.25">
      <c r="C1395" s="12"/>
      <c r="E1395" s="130"/>
      <c r="F1395" s="130"/>
      <c r="R1395" s="12"/>
      <c r="T1395" s="130"/>
      <c r="U1395" s="130"/>
      <c r="AE1395" s="146">
        <v>638</v>
      </c>
      <c r="AF1395" s="146">
        <f t="shared" si="218"/>
        <v>-1.448</v>
      </c>
      <c r="AJ1395" s="146">
        <f t="shared" si="219"/>
        <v>0.13983522229003265</v>
      </c>
      <c r="AK1395" s="146">
        <f t="shared" si="220"/>
        <v>7.3808525296023483E-2</v>
      </c>
      <c r="AL1395" s="146">
        <f t="shared" si="225"/>
        <v>0.13983522229003265</v>
      </c>
      <c r="AM1395" s="146" t="str">
        <f t="shared" si="226"/>
        <v/>
      </c>
      <c r="AN1395" s="146" t="str">
        <f t="shared" si="221"/>
        <v/>
      </c>
      <c r="AO1395" s="146">
        <f t="shared" si="222"/>
        <v>0</v>
      </c>
      <c r="AP1395" s="146" t="str">
        <f t="shared" si="223"/>
        <v/>
      </c>
      <c r="AQ1395" s="146" t="str">
        <f t="shared" si="224"/>
        <v/>
      </c>
      <c r="AY1395" s="155"/>
      <c r="AZ1395" s="150"/>
      <c r="BA1395" s="155"/>
      <c r="BB1395" s="162"/>
      <c r="BC1395" s="162"/>
      <c r="BD1395" s="162"/>
      <c r="BE1395" s="162"/>
      <c r="BF1395" s="156"/>
      <c r="BG1395" s="156"/>
      <c r="BH1395" s="156"/>
      <c r="BJ1395" s="146">
        <v>615</v>
      </c>
      <c r="BK1395" s="146">
        <f t="shared" si="228"/>
        <v>3.9296000000000468</v>
      </c>
      <c r="BL1395" s="146">
        <f t="shared" si="229"/>
        <v>0.78784950900809803</v>
      </c>
      <c r="BM1395" s="146">
        <f t="shared" si="230"/>
        <v>7.3072953021358078E-4</v>
      </c>
      <c r="BN1395" s="146" t="str">
        <f t="shared" si="231"/>
        <v/>
      </c>
      <c r="BO1395" s="146" t="str">
        <f t="shared" si="227"/>
        <v/>
      </c>
    </row>
    <row r="1396" spans="3:67" ht="20.100000000000001" customHeight="1" x14ac:dyDescent="0.25">
      <c r="C1396" s="12"/>
      <c r="E1396" s="130"/>
      <c r="F1396" s="130"/>
      <c r="R1396" s="12"/>
      <c r="T1396" s="130"/>
      <c r="U1396" s="130"/>
      <c r="AE1396" s="146">
        <v>639</v>
      </c>
      <c r="AF1396" s="146">
        <f t="shared" si="218"/>
        <v>-1.444</v>
      </c>
      <c r="AJ1396" s="146">
        <f t="shared" si="219"/>
        <v>0.14064637280164224</v>
      </c>
      <c r="AK1396" s="146">
        <f t="shared" si="220"/>
        <v>7.4369487670258569E-2</v>
      </c>
      <c r="AL1396" s="146">
        <f t="shared" si="225"/>
        <v>0.14064637280164224</v>
      </c>
      <c r="AM1396" s="146" t="str">
        <f t="shared" si="226"/>
        <v/>
      </c>
      <c r="AN1396" s="146" t="str">
        <f t="shared" si="221"/>
        <v/>
      </c>
      <c r="AO1396" s="146">
        <f t="shared" si="222"/>
        <v>0</v>
      </c>
      <c r="AP1396" s="146" t="str">
        <f t="shared" si="223"/>
        <v/>
      </c>
      <c r="AQ1396" s="146" t="str">
        <f t="shared" si="224"/>
        <v/>
      </c>
      <c r="AY1396" s="155"/>
      <c r="AZ1396" s="150"/>
      <c r="BA1396" s="155"/>
      <c r="BB1396" s="162"/>
      <c r="BC1396" s="162"/>
      <c r="BD1396" s="162"/>
      <c r="BE1396" s="162"/>
      <c r="BF1396" s="156"/>
      <c r="BG1396" s="156"/>
      <c r="BH1396" s="156"/>
      <c r="BJ1396" s="146">
        <v>616</v>
      </c>
      <c r="BK1396" s="146">
        <f t="shared" si="228"/>
        <v>3.936000000000047</v>
      </c>
      <c r="BL1396" s="146">
        <f t="shared" si="229"/>
        <v>0.78711877947788444</v>
      </c>
      <c r="BM1396" s="146">
        <f t="shared" si="230"/>
        <v>7.3136191540268403E-4</v>
      </c>
      <c r="BN1396" s="146" t="str">
        <f t="shared" si="231"/>
        <v/>
      </c>
      <c r="BO1396" s="146" t="str">
        <f t="shared" si="227"/>
        <v/>
      </c>
    </row>
    <row r="1397" spans="3:67" ht="20.100000000000001" customHeight="1" x14ac:dyDescent="0.25">
      <c r="C1397" s="12"/>
      <c r="E1397" s="130"/>
      <c r="F1397" s="130"/>
      <c r="R1397" s="12"/>
      <c r="T1397" s="130"/>
      <c r="U1397" s="130"/>
      <c r="AE1397" s="146">
        <v>640</v>
      </c>
      <c r="AF1397" s="146">
        <f t="shared" ref="AF1397:AF1460" si="232">AF$751+(AE1397*AF$754)</f>
        <v>-1.44</v>
      </c>
      <c r="AJ1397" s="146">
        <f t="shared" ref="AJ1397:AJ1460" si="233">_xlfn.NORM.DIST(AF1397,AF$748,AF$749,0)</f>
        <v>0.14145996522483878</v>
      </c>
      <c r="AK1397" s="146">
        <f t="shared" ref="AK1397:AK1460" si="234">_xlfn.NORM.DIST(AF1397,AF$748,AF$749,1)</f>
        <v>7.4933699534327061E-2</v>
      </c>
      <c r="AL1397" s="146">
        <f t="shared" si="225"/>
        <v>0.14145996522483878</v>
      </c>
      <c r="AM1397" s="146" t="str">
        <f t="shared" si="226"/>
        <v/>
      </c>
      <c r="AN1397" s="146" t="str">
        <f t="shared" ref="AN1397:AN1460" si="235">IF(AJ1397=MAX(AJ$757:AJ$2757),AJ1397,"")</f>
        <v/>
      </c>
      <c r="AO1397" s="146">
        <f t="shared" ref="AO1397:AO1460" si="236">_xlfn.NORM.DIST(AE1397,AM$749,AM$750,0)</f>
        <v>0</v>
      </c>
      <c r="AP1397" s="146" t="str">
        <f t="shared" ref="AP1397:AP1460" si="237">IF(AO1397=MAX(AO$757:AO$2757),AJ1397,"")</f>
        <v/>
      </c>
      <c r="AQ1397" s="146" t="str">
        <f t="shared" ref="AQ1397:AQ1460" si="238">IF(AP1397=MIN(AP$757:AP$2757),AP1397,"")</f>
        <v/>
      </c>
      <c r="AY1397" s="155"/>
      <c r="AZ1397" s="150"/>
      <c r="BA1397" s="155"/>
      <c r="BB1397" s="162"/>
      <c r="BC1397" s="162"/>
      <c r="BD1397" s="162"/>
      <c r="BE1397" s="162"/>
      <c r="BF1397" s="156"/>
      <c r="BG1397" s="156"/>
      <c r="BH1397" s="156"/>
      <c r="BJ1397" s="146">
        <v>617</v>
      </c>
      <c r="BK1397" s="146">
        <f t="shared" si="228"/>
        <v>3.9424000000000472</v>
      </c>
      <c r="BL1397" s="146">
        <f t="shared" si="229"/>
        <v>0.78638741756248176</v>
      </c>
      <c r="BM1397" s="146">
        <f t="shared" si="230"/>
        <v>7.3199001738055713E-4</v>
      </c>
      <c r="BN1397" s="146" t="str">
        <f t="shared" si="231"/>
        <v/>
      </c>
      <c r="BO1397" s="146" t="str">
        <f t="shared" si="227"/>
        <v/>
      </c>
    </row>
    <row r="1398" spans="3:67" ht="20.100000000000001" customHeight="1" x14ac:dyDescent="0.25">
      <c r="C1398" s="12"/>
      <c r="E1398" s="130"/>
      <c r="F1398" s="130"/>
      <c r="R1398" s="12"/>
      <c r="T1398" s="130"/>
      <c r="U1398" s="130"/>
      <c r="AE1398" s="146">
        <v>641</v>
      </c>
      <c r="AF1398" s="146">
        <f t="shared" si="232"/>
        <v>-1.4359999999999999</v>
      </c>
      <c r="AJ1398" s="146">
        <f t="shared" si="233"/>
        <v>0.14227598757521709</v>
      </c>
      <c r="AK1398" s="146">
        <f t="shared" si="234"/>
        <v>7.5501170631968456E-2</v>
      </c>
      <c r="AL1398" s="146">
        <f t="shared" ref="AL1398:AL1461" si="239">IF(OR(AK1398&lt;$AM$753,AK1398&gt;$AM$754),AJ1398,"")</f>
        <v>0.14227598757521709</v>
      </c>
      <c r="AM1398" s="146" t="str">
        <f t="shared" ref="AM1398:AM1461" si="240">IF(AND(AK1398&gt;$AM$753,AK1398&lt;$AM$754),AJ1398,"")</f>
        <v/>
      </c>
      <c r="AN1398" s="146" t="str">
        <f t="shared" si="235"/>
        <v/>
      </c>
      <c r="AO1398" s="146">
        <f t="shared" si="236"/>
        <v>0</v>
      </c>
      <c r="AP1398" s="146" t="str">
        <f t="shared" si="237"/>
        <v/>
      </c>
      <c r="AQ1398" s="146" t="str">
        <f t="shared" si="238"/>
        <v/>
      </c>
      <c r="AY1398" s="155"/>
      <c r="AZ1398" s="150"/>
      <c r="BA1398" s="155"/>
      <c r="BB1398" s="162"/>
      <c r="BC1398" s="162"/>
      <c r="BD1398" s="162"/>
      <c r="BE1398" s="162"/>
      <c r="BF1398" s="156"/>
      <c r="BG1398" s="156"/>
      <c r="BH1398" s="156"/>
      <c r="BJ1398" s="146">
        <v>618</v>
      </c>
      <c r="BK1398" s="146">
        <f t="shared" si="228"/>
        <v>3.9488000000000474</v>
      </c>
      <c r="BL1398" s="146">
        <f t="shared" si="229"/>
        <v>0.7856554275451012</v>
      </c>
      <c r="BM1398" s="146">
        <f t="shared" si="230"/>
        <v>7.3261383984624118E-4</v>
      </c>
      <c r="BN1398" s="146" t="str">
        <f t="shared" si="231"/>
        <v/>
      </c>
      <c r="BO1398" s="146" t="str">
        <f t="shared" si="227"/>
        <v/>
      </c>
    </row>
    <row r="1399" spans="3:67" ht="20.100000000000001" customHeight="1" x14ac:dyDescent="0.25">
      <c r="C1399" s="12"/>
      <c r="E1399" s="130"/>
      <c r="F1399" s="130"/>
      <c r="R1399" s="12"/>
      <c r="T1399" s="130"/>
      <c r="U1399" s="130"/>
      <c r="AE1399" s="146">
        <v>642</v>
      </c>
      <c r="AF1399" s="146">
        <f t="shared" si="232"/>
        <v>-1.4319999999999999</v>
      </c>
      <c r="AJ1399" s="146">
        <f t="shared" si="233"/>
        <v>0.1430944276821709</v>
      </c>
      <c r="AK1399" s="146">
        <f t="shared" si="234"/>
        <v>7.6071910658612504E-2</v>
      </c>
      <c r="AL1399" s="146">
        <f t="shared" si="239"/>
        <v>0.1430944276821709</v>
      </c>
      <c r="AM1399" s="146" t="str">
        <f t="shared" si="240"/>
        <v/>
      </c>
      <c r="AN1399" s="146" t="str">
        <f t="shared" si="235"/>
        <v/>
      </c>
      <c r="AO1399" s="146">
        <f t="shared" si="236"/>
        <v>0</v>
      </c>
      <c r="AP1399" s="146" t="str">
        <f t="shared" si="237"/>
        <v/>
      </c>
      <c r="AQ1399" s="146" t="str">
        <f t="shared" si="238"/>
        <v/>
      </c>
      <c r="AY1399" s="155"/>
      <c r="AZ1399" s="150"/>
      <c r="BA1399" s="155"/>
      <c r="BB1399" s="162"/>
      <c r="BC1399" s="162"/>
      <c r="BD1399" s="162"/>
      <c r="BE1399" s="162"/>
      <c r="BF1399" s="156"/>
      <c r="BG1399" s="156"/>
      <c r="BH1399" s="156"/>
      <c r="BJ1399" s="146">
        <v>619</v>
      </c>
      <c r="BK1399" s="146">
        <f t="shared" si="228"/>
        <v>3.9552000000000476</v>
      </c>
      <c r="BL1399" s="146">
        <f t="shared" si="229"/>
        <v>0.78492281370525496</v>
      </c>
      <c r="BM1399" s="146">
        <f t="shared" si="230"/>
        <v>7.3323338655062464E-4</v>
      </c>
      <c r="BN1399" s="146" t="str">
        <f t="shared" si="231"/>
        <v/>
      </c>
      <c r="BO1399" s="146" t="str">
        <f t="shared" si="227"/>
        <v/>
      </c>
    </row>
    <row r="1400" spans="3:67" ht="20.100000000000001" customHeight="1" x14ac:dyDescent="0.25">
      <c r="C1400" s="12"/>
      <c r="E1400" s="130"/>
      <c r="F1400" s="130"/>
      <c r="R1400" s="12"/>
      <c r="T1400" s="130"/>
      <c r="U1400" s="130"/>
      <c r="AE1400" s="146">
        <v>643</v>
      </c>
      <c r="AF1400" s="146">
        <f t="shared" si="232"/>
        <v>-1.4279999999999999</v>
      </c>
      <c r="AJ1400" s="146">
        <f t="shared" si="233"/>
        <v>0.1439152731885999</v>
      </c>
      <c r="AK1400" s="146">
        <f t="shared" si="234"/>
        <v>7.6645929260633419E-2</v>
      </c>
      <c r="AL1400" s="146">
        <f t="shared" si="239"/>
        <v>0.1439152731885999</v>
      </c>
      <c r="AM1400" s="146" t="str">
        <f t="shared" si="240"/>
        <v/>
      </c>
      <c r="AN1400" s="146" t="str">
        <f t="shared" si="235"/>
        <v/>
      </c>
      <c r="AO1400" s="146">
        <f t="shared" si="236"/>
        <v>0</v>
      </c>
      <c r="AP1400" s="146" t="str">
        <f t="shared" si="237"/>
        <v/>
      </c>
      <c r="AQ1400" s="146" t="str">
        <f t="shared" si="238"/>
        <v/>
      </c>
      <c r="AY1400" s="155"/>
      <c r="AZ1400" s="150"/>
      <c r="BA1400" s="155"/>
      <c r="BB1400" s="162"/>
      <c r="BC1400" s="162"/>
      <c r="BD1400" s="162"/>
      <c r="BE1400" s="162"/>
      <c r="BF1400" s="156"/>
      <c r="BG1400" s="156"/>
      <c r="BH1400" s="156"/>
      <c r="BJ1400" s="146">
        <v>620</v>
      </c>
      <c r="BK1400" s="146">
        <f t="shared" si="228"/>
        <v>3.9616000000000477</v>
      </c>
      <c r="BL1400" s="146">
        <f t="shared" si="229"/>
        <v>0.78418958031870434</v>
      </c>
      <c r="BM1400" s="146">
        <f t="shared" si="230"/>
        <v>7.3384866129688753E-4</v>
      </c>
      <c r="BN1400" s="146" t="str">
        <f t="shared" si="231"/>
        <v/>
      </c>
      <c r="BO1400" s="146" t="str">
        <f t="shared" si="227"/>
        <v/>
      </c>
    </row>
    <row r="1401" spans="3:67" ht="20.100000000000001" customHeight="1" x14ac:dyDescent="0.25">
      <c r="C1401" s="12"/>
      <c r="E1401" s="130"/>
      <c r="F1401" s="130"/>
      <c r="R1401" s="12"/>
      <c r="T1401" s="130"/>
      <c r="U1401" s="130"/>
      <c r="AE1401" s="146">
        <v>644</v>
      </c>
      <c r="AF1401" s="146">
        <f t="shared" si="232"/>
        <v>-1.4239999999999999</v>
      </c>
      <c r="AJ1401" s="146">
        <f t="shared" si="233"/>
        <v>0.14473851155063011</v>
      </c>
      <c r="AK1401" s="146">
        <f t="shared" si="234"/>
        <v>7.7223236034603751E-2</v>
      </c>
      <c r="AL1401" s="146">
        <f t="shared" si="239"/>
        <v>0.14473851155063011</v>
      </c>
      <c r="AM1401" s="146" t="str">
        <f t="shared" si="240"/>
        <v/>
      </c>
      <c r="AN1401" s="146" t="str">
        <f t="shared" si="235"/>
        <v/>
      </c>
      <c r="AO1401" s="146">
        <f t="shared" si="236"/>
        <v>0</v>
      </c>
      <c r="AP1401" s="146" t="str">
        <f t="shared" si="237"/>
        <v/>
      </c>
      <c r="AQ1401" s="146" t="str">
        <f t="shared" si="238"/>
        <v/>
      </c>
      <c r="AY1401" s="155"/>
      <c r="AZ1401" s="150"/>
      <c r="BA1401" s="155"/>
      <c r="BB1401" s="162"/>
      <c r="BC1401" s="162"/>
      <c r="BD1401" s="162"/>
      <c r="BE1401" s="162"/>
      <c r="BF1401" s="156"/>
      <c r="BG1401" s="156"/>
      <c r="BH1401" s="156"/>
      <c r="BJ1401" s="146">
        <v>621</v>
      </c>
      <c r="BK1401" s="146">
        <f t="shared" si="228"/>
        <v>3.9680000000000479</v>
      </c>
      <c r="BL1401" s="146">
        <f t="shared" si="229"/>
        <v>0.78345573165740745</v>
      </c>
      <c r="BM1401" s="146">
        <f t="shared" si="230"/>
        <v>7.3445966793828088E-4</v>
      </c>
      <c r="BN1401" s="146" t="str">
        <f t="shared" si="231"/>
        <v/>
      </c>
      <c r="BO1401" s="146" t="str">
        <f t="shared" si="227"/>
        <v/>
      </c>
    </row>
    <row r="1402" spans="3:67" ht="20.100000000000001" customHeight="1" x14ac:dyDescent="0.25">
      <c r="C1402" s="12"/>
      <c r="E1402" s="130"/>
      <c r="F1402" s="130"/>
      <c r="R1402" s="12"/>
      <c r="T1402" s="130"/>
      <c r="U1402" s="130"/>
      <c r="AE1402" s="146">
        <v>645</v>
      </c>
      <c r="AF1402" s="146">
        <f t="shared" si="232"/>
        <v>-1.42</v>
      </c>
      <c r="AJ1402" s="146">
        <f t="shared" si="233"/>
        <v>0.14556413003734761</v>
      </c>
      <c r="AK1402" s="146">
        <f t="shared" si="234"/>
        <v>7.7803840526546347E-2</v>
      </c>
      <c r="AL1402" s="146">
        <f t="shared" si="239"/>
        <v>0.14556413003734761</v>
      </c>
      <c r="AM1402" s="146" t="str">
        <f t="shared" si="240"/>
        <v/>
      </c>
      <c r="AN1402" s="146" t="str">
        <f t="shared" si="235"/>
        <v/>
      </c>
      <c r="AO1402" s="146">
        <f t="shared" si="236"/>
        <v>0</v>
      </c>
      <c r="AP1402" s="146" t="str">
        <f t="shared" si="237"/>
        <v/>
      </c>
      <c r="AQ1402" s="146" t="str">
        <f t="shared" si="238"/>
        <v/>
      </c>
      <c r="AY1402" s="155"/>
      <c r="AZ1402" s="150"/>
      <c r="BA1402" s="155"/>
      <c r="BB1402" s="162"/>
      <c r="BC1402" s="162"/>
      <c r="BD1402" s="162"/>
      <c r="BE1402" s="162"/>
      <c r="BF1402" s="156"/>
      <c r="BG1402" s="156"/>
      <c r="BH1402" s="156"/>
      <c r="BJ1402" s="146">
        <v>622</v>
      </c>
      <c r="BK1402" s="146">
        <f t="shared" si="228"/>
        <v>3.9744000000000481</v>
      </c>
      <c r="BL1402" s="146">
        <f t="shared" si="229"/>
        <v>0.78272127198946917</v>
      </c>
      <c r="BM1402" s="146">
        <f t="shared" si="230"/>
        <v>7.3506641037845988E-4</v>
      </c>
      <c r="BN1402" s="146" t="str">
        <f t="shared" si="231"/>
        <v/>
      </c>
      <c r="BO1402" s="146" t="str">
        <f t="shared" si="227"/>
        <v/>
      </c>
    </row>
    <row r="1403" spans="3:67" ht="20.100000000000001" customHeight="1" x14ac:dyDescent="0.25">
      <c r="C1403" s="12"/>
      <c r="E1403" s="130"/>
      <c r="F1403" s="130"/>
      <c r="R1403" s="12"/>
      <c r="T1403" s="130"/>
      <c r="U1403" s="130"/>
      <c r="AE1403" s="146">
        <v>646</v>
      </c>
      <c r="AF1403" s="146">
        <f t="shared" si="232"/>
        <v>-1.4159999999999999</v>
      </c>
      <c r="AJ1403" s="146">
        <f t="shared" si="233"/>
        <v>0.14639211573054561</v>
      </c>
      <c r="AK1403" s="146">
        <f t="shared" si="234"/>
        <v>7.8387752231186159E-2</v>
      </c>
      <c r="AL1403" s="146">
        <f t="shared" si="239"/>
        <v>0.14639211573054561</v>
      </c>
      <c r="AM1403" s="146" t="str">
        <f t="shared" si="240"/>
        <v/>
      </c>
      <c r="AN1403" s="146" t="str">
        <f t="shared" si="235"/>
        <v/>
      </c>
      <c r="AO1403" s="146">
        <f t="shared" si="236"/>
        <v>0</v>
      </c>
      <c r="AP1403" s="146" t="str">
        <f t="shared" si="237"/>
        <v/>
      </c>
      <c r="AQ1403" s="146" t="str">
        <f t="shared" si="238"/>
        <v/>
      </c>
      <c r="AY1403" s="155"/>
      <c r="AZ1403" s="150"/>
      <c r="BA1403" s="155"/>
      <c r="BB1403" s="162"/>
      <c r="BC1403" s="162"/>
      <c r="BD1403" s="162"/>
      <c r="BE1403" s="162"/>
      <c r="BF1403" s="156"/>
      <c r="BG1403" s="156"/>
      <c r="BH1403" s="156"/>
      <c r="BJ1403" s="146">
        <v>623</v>
      </c>
      <c r="BK1403" s="146">
        <f t="shared" si="228"/>
        <v>3.9808000000000483</v>
      </c>
      <c r="BL1403" s="146">
        <f t="shared" si="229"/>
        <v>0.78198620557909071</v>
      </c>
      <c r="BM1403" s="146">
        <f t="shared" si="230"/>
        <v>7.3566889257203893E-4</v>
      </c>
      <c r="BN1403" s="146" t="str">
        <f t="shared" si="231"/>
        <v/>
      </c>
      <c r="BO1403" s="146" t="str">
        <f t="shared" si="227"/>
        <v/>
      </c>
    </row>
    <row r="1404" spans="3:67" ht="20.100000000000001" customHeight="1" x14ac:dyDescent="0.25">
      <c r="C1404" s="12"/>
      <c r="E1404" s="130"/>
      <c r="F1404" s="130"/>
      <c r="R1404" s="12"/>
      <c r="T1404" s="130"/>
      <c r="U1404" s="130"/>
      <c r="AE1404" s="146">
        <v>647</v>
      </c>
      <c r="AF1404" s="146">
        <f t="shared" si="232"/>
        <v>-1.4119999999999999</v>
      </c>
      <c r="AJ1404" s="146">
        <f t="shared" si="233"/>
        <v>0.14722245552448529</v>
      </c>
      <c r="AK1404" s="146">
        <f t="shared" si="234"/>
        <v>7.8974980591200089E-2</v>
      </c>
      <c r="AL1404" s="146">
        <f t="shared" si="239"/>
        <v>0.14722245552448529</v>
      </c>
      <c r="AM1404" s="146" t="str">
        <f t="shared" si="240"/>
        <v/>
      </c>
      <c r="AN1404" s="146" t="str">
        <f t="shared" si="235"/>
        <v/>
      </c>
      <c r="AO1404" s="146">
        <f t="shared" si="236"/>
        <v>0</v>
      </c>
      <c r="AP1404" s="146" t="str">
        <f t="shared" si="237"/>
        <v/>
      </c>
      <c r="AQ1404" s="146" t="str">
        <f t="shared" si="238"/>
        <v/>
      </c>
      <c r="AY1404" s="155"/>
      <c r="AZ1404" s="150"/>
      <c r="BA1404" s="155"/>
      <c r="BB1404" s="162"/>
      <c r="BC1404" s="162"/>
      <c r="BD1404" s="162"/>
      <c r="BE1404" s="162"/>
      <c r="BF1404" s="156"/>
      <c r="BG1404" s="156"/>
      <c r="BH1404" s="156"/>
      <c r="BJ1404" s="146">
        <v>624</v>
      </c>
      <c r="BK1404" s="146">
        <f t="shared" si="228"/>
        <v>3.9872000000000485</v>
      </c>
      <c r="BL1404" s="146">
        <f t="shared" si="229"/>
        <v>0.78125053668651867</v>
      </c>
      <c r="BM1404" s="146">
        <f t="shared" si="230"/>
        <v>7.3626711852303739E-4</v>
      </c>
      <c r="BN1404" s="146" t="str">
        <f t="shared" si="231"/>
        <v/>
      </c>
      <c r="BO1404" s="146" t="str">
        <f t="shared" si="227"/>
        <v/>
      </c>
    </row>
    <row r="1405" spans="3:67" ht="20.100000000000001" customHeight="1" x14ac:dyDescent="0.25">
      <c r="C1405" s="12"/>
      <c r="E1405" s="130"/>
      <c r="F1405" s="130"/>
      <c r="R1405" s="12"/>
      <c r="T1405" s="130"/>
      <c r="U1405" s="130"/>
      <c r="AE1405" s="146">
        <v>648</v>
      </c>
      <c r="AF1405" s="146">
        <f t="shared" si="232"/>
        <v>-1.4079999999999999</v>
      </c>
      <c r="AJ1405" s="146">
        <f t="shared" si="233"/>
        <v>0.14805513612567014</v>
      </c>
      <c r="AK1405" s="146">
        <f t="shared" si="234"/>
        <v>7.9565534996466764E-2</v>
      </c>
      <c r="AL1405" s="146">
        <f t="shared" si="239"/>
        <v>0.14805513612567014</v>
      </c>
      <c r="AM1405" s="146" t="str">
        <f t="shared" si="240"/>
        <v/>
      </c>
      <c r="AN1405" s="146" t="str">
        <f t="shared" si="235"/>
        <v/>
      </c>
      <c r="AO1405" s="146">
        <f t="shared" si="236"/>
        <v>0</v>
      </c>
      <c r="AP1405" s="146" t="str">
        <f t="shared" si="237"/>
        <v/>
      </c>
      <c r="AQ1405" s="146" t="str">
        <f t="shared" si="238"/>
        <v/>
      </c>
      <c r="AY1405" s="155"/>
      <c r="AZ1405" s="150"/>
      <c r="BA1405" s="155"/>
      <c r="BB1405" s="162"/>
      <c r="BC1405" s="162"/>
      <c r="BD1405" s="162"/>
      <c r="BE1405" s="162"/>
      <c r="BF1405" s="156"/>
      <c r="BG1405" s="156"/>
      <c r="BH1405" s="156"/>
      <c r="BJ1405" s="146">
        <v>625</v>
      </c>
      <c r="BK1405" s="146">
        <f t="shared" si="228"/>
        <v>3.9936000000000487</v>
      </c>
      <c r="BL1405" s="146">
        <f t="shared" si="229"/>
        <v>0.78051426956799563</v>
      </c>
      <c r="BM1405" s="146">
        <f t="shared" si="230"/>
        <v>7.3686109228532359E-4</v>
      </c>
      <c r="BN1405" s="146" t="str">
        <f t="shared" si="231"/>
        <v/>
      </c>
      <c r="BO1405" s="146" t="str">
        <f t="shared" si="227"/>
        <v/>
      </c>
    </row>
    <row r="1406" spans="3:67" ht="20.100000000000001" customHeight="1" x14ac:dyDescent="0.25">
      <c r="C1406" s="12"/>
      <c r="E1406" s="130"/>
      <c r="F1406" s="130"/>
      <c r="R1406" s="12"/>
      <c r="T1406" s="130"/>
      <c r="U1406" s="130"/>
      <c r="AE1406" s="146">
        <v>649</v>
      </c>
      <c r="AF1406" s="146">
        <f t="shared" si="232"/>
        <v>-1.4039999999999999</v>
      </c>
      <c r="AJ1406" s="146">
        <f t="shared" si="233"/>
        <v>0.14889014405263437</v>
      </c>
      <c r="AK1406" s="146">
        <f t="shared" si="234"/>
        <v>8.015942478331485E-2</v>
      </c>
      <c r="AL1406" s="146">
        <f t="shared" si="239"/>
        <v>0.14889014405263437</v>
      </c>
      <c r="AM1406" s="146" t="str">
        <f t="shared" si="240"/>
        <v/>
      </c>
      <c r="AN1406" s="146" t="str">
        <f t="shared" si="235"/>
        <v/>
      </c>
      <c r="AO1406" s="146">
        <f t="shared" si="236"/>
        <v>0</v>
      </c>
      <c r="AP1406" s="146" t="str">
        <f t="shared" si="237"/>
        <v/>
      </c>
      <c r="AQ1406" s="146" t="str">
        <f t="shared" si="238"/>
        <v/>
      </c>
      <c r="AY1406" s="155"/>
      <c r="AZ1406" s="150"/>
      <c r="BA1406" s="155"/>
      <c r="BB1406" s="162"/>
      <c r="BC1406" s="162"/>
      <c r="BD1406" s="162"/>
      <c r="BE1406" s="162"/>
      <c r="BF1406" s="156"/>
      <c r="BG1406" s="156"/>
      <c r="BH1406" s="156"/>
      <c r="BJ1406" s="146">
        <v>626</v>
      </c>
      <c r="BK1406" s="146">
        <f t="shared" si="228"/>
        <v>4.0000000000000488</v>
      </c>
      <c r="BL1406" s="146">
        <f t="shared" si="229"/>
        <v>0.77977740847571031</v>
      </c>
      <c r="BM1406" s="146">
        <f t="shared" si="230"/>
        <v>7.3745081796172673E-4</v>
      </c>
      <c r="BN1406" s="146" t="str">
        <f t="shared" si="231"/>
        <v/>
      </c>
      <c r="BO1406" s="146" t="str">
        <f t="shared" si="227"/>
        <v/>
      </c>
    </row>
    <row r="1407" spans="3:67" ht="20.100000000000001" customHeight="1" x14ac:dyDescent="0.25">
      <c r="C1407" s="12"/>
      <c r="E1407" s="130"/>
      <c r="F1407" s="130"/>
      <c r="R1407" s="12"/>
      <c r="T1407" s="130"/>
      <c r="U1407" s="130"/>
      <c r="AE1407" s="146">
        <v>650</v>
      </c>
      <c r="AF1407" s="146">
        <f t="shared" si="232"/>
        <v>-1.4</v>
      </c>
      <c r="AJ1407" s="146">
        <f t="shared" si="233"/>
        <v>0.14972746563574488</v>
      </c>
      <c r="AK1407" s="146">
        <f t="shared" si="234"/>
        <v>8.0756659233771053E-2</v>
      </c>
      <c r="AL1407" s="146">
        <f t="shared" si="239"/>
        <v>0.14972746563574488</v>
      </c>
      <c r="AM1407" s="146" t="str">
        <f t="shared" si="240"/>
        <v/>
      </c>
      <c r="AN1407" s="146" t="str">
        <f t="shared" si="235"/>
        <v/>
      </c>
      <c r="AO1407" s="146">
        <f t="shared" si="236"/>
        <v>0</v>
      </c>
      <c r="AP1407" s="146" t="str">
        <f t="shared" si="237"/>
        <v/>
      </c>
      <c r="AQ1407" s="146" t="str">
        <f t="shared" si="238"/>
        <v/>
      </c>
      <c r="AY1407" s="155"/>
      <c r="AZ1407" s="150"/>
      <c r="BA1407" s="155"/>
      <c r="BB1407" s="162"/>
      <c r="BC1407" s="162"/>
      <c r="BD1407" s="162"/>
      <c r="BE1407" s="162"/>
      <c r="BF1407" s="156"/>
      <c r="BG1407" s="156"/>
      <c r="BH1407" s="156"/>
      <c r="BJ1407" s="146">
        <v>627</v>
      </c>
      <c r="BK1407" s="146">
        <f t="shared" si="228"/>
        <v>4.006400000000049</v>
      </c>
      <c r="BL1407" s="146">
        <f t="shared" si="229"/>
        <v>0.77903995765774858</v>
      </c>
      <c r="BM1407" s="146">
        <f t="shared" si="230"/>
        <v>7.3803629970314866E-4</v>
      </c>
      <c r="BN1407" s="146" t="str">
        <f t="shared" si="231"/>
        <v/>
      </c>
      <c r="BO1407" s="146" t="str">
        <f t="shared" si="227"/>
        <v/>
      </c>
    </row>
    <row r="1408" spans="3:67" ht="20.100000000000001" customHeight="1" x14ac:dyDescent="0.25">
      <c r="C1408" s="12"/>
      <c r="E1408" s="130"/>
      <c r="F1408" s="130"/>
      <c r="R1408" s="12"/>
      <c r="T1408" s="130"/>
      <c r="U1408" s="130"/>
      <c r="AE1408" s="146">
        <v>651</v>
      </c>
      <c r="AF1408" s="146">
        <f t="shared" si="232"/>
        <v>-1.3959999999999999</v>
      </c>
      <c r="AJ1408" s="146">
        <f t="shared" si="233"/>
        <v>0.15056708701701729</v>
      </c>
      <c r="AK1408" s="146">
        <f t="shared" si="234"/>
        <v>8.1357247574806724E-2</v>
      </c>
      <c r="AL1408" s="146">
        <f t="shared" si="239"/>
        <v>0.15056708701701729</v>
      </c>
      <c r="AM1408" s="146" t="str">
        <f t="shared" si="240"/>
        <v/>
      </c>
      <c r="AN1408" s="146" t="str">
        <f t="shared" si="235"/>
        <v/>
      </c>
      <c r="AO1408" s="146">
        <f t="shared" si="236"/>
        <v>0</v>
      </c>
      <c r="AP1408" s="146" t="str">
        <f t="shared" si="237"/>
        <v/>
      </c>
      <c r="AQ1408" s="146" t="str">
        <f t="shared" si="238"/>
        <v/>
      </c>
      <c r="AY1408" s="155"/>
      <c r="AZ1408" s="150"/>
      <c r="BA1408" s="155"/>
      <c r="BB1408" s="162"/>
      <c r="BC1408" s="162"/>
      <c r="BD1408" s="162"/>
      <c r="BE1408" s="162"/>
      <c r="BF1408" s="156"/>
      <c r="BG1408" s="156"/>
      <c r="BH1408" s="156"/>
      <c r="BJ1408" s="146">
        <v>628</v>
      </c>
      <c r="BK1408" s="146">
        <f t="shared" si="228"/>
        <v>4.0128000000000492</v>
      </c>
      <c r="BL1408" s="146">
        <f t="shared" si="229"/>
        <v>0.77830192135804543</v>
      </c>
      <c r="BM1408" s="146">
        <f t="shared" si="230"/>
        <v>7.3861754171078431E-4</v>
      </c>
      <c r="BN1408" s="146" t="str">
        <f t="shared" si="231"/>
        <v/>
      </c>
      <c r="BO1408" s="146" t="str">
        <f t="shared" si="227"/>
        <v/>
      </c>
    </row>
    <row r="1409" spans="3:67" ht="20.100000000000001" customHeight="1" x14ac:dyDescent="0.25">
      <c r="C1409" s="12"/>
      <c r="E1409" s="130"/>
      <c r="F1409" s="130"/>
      <c r="R1409" s="12"/>
      <c r="T1409" s="130"/>
      <c r="U1409" s="130"/>
      <c r="AE1409" s="146">
        <v>652</v>
      </c>
      <c r="AF1409" s="146">
        <f t="shared" si="232"/>
        <v>-1.3919999999999999</v>
      </c>
      <c r="AJ1409" s="146">
        <f t="shared" si="233"/>
        <v>0.15140899414994624</v>
      </c>
      <c r="AK1409" s="146">
        <f t="shared" si="234"/>
        <v>8.1961198977584443E-2</v>
      </c>
      <c r="AL1409" s="146">
        <f t="shared" si="239"/>
        <v>0.15140899414994624</v>
      </c>
      <c r="AM1409" s="146" t="str">
        <f t="shared" si="240"/>
        <v/>
      </c>
      <c r="AN1409" s="146" t="str">
        <f t="shared" si="235"/>
        <v/>
      </c>
      <c r="AO1409" s="146">
        <f t="shared" si="236"/>
        <v>0</v>
      </c>
      <c r="AP1409" s="146" t="str">
        <f t="shared" si="237"/>
        <v/>
      </c>
      <c r="AQ1409" s="146" t="str">
        <f t="shared" si="238"/>
        <v/>
      </c>
      <c r="AY1409" s="155"/>
      <c r="AZ1409" s="150"/>
      <c r="BA1409" s="155"/>
      <c r="BB1409" s="162"/>
      <c r="BC1409" s="162"/>
      <c r="BD1409" s="162"/>
      <c r="BE1409" s="162"/>
      <c r="BF1409" s="156"/>
      <c r="BG1409" s="156"/>
      <c r="BH1409" s="156"/>
      <c r="BJ1409" s="146">
        <v>629</v>
      </c>
      <c r="BK1409" s="146">
        <f t="shared" si="228"/>
        <v>4.0192000000000494</v>
      </c>
      <c r="BL1409" s="146">
        <f t="shared" si="229"/>
        <v>0.77756330381633465</v>
      </c>
      <c r="BM1409" s="146">
        <f t="shared" si="230"/>
        <v>7.3919454823190289E-4</v>
      </c>
      <c r="BN1409" s="146" t="str">
        <f t="shared" si="231"/>
        <v/>
      </c>
      <c r="BO1409" s="146" t="str">
        <f t="shared" si="227"/>
        <v/>
      </c>
    </row>
    <row r="1410" spans="3:67" ht="20.100000000000001" customHeight="1" x14ac:dyDescent="0.25">
      <c r="C1410" s="12"/>
      <c r="E1410" s="130"/>
      <c r="F1410" s="130"/>
      <c r="R1410" s="12"/>
      <c r="T1410" s="130"/>
      <c r="U1410" s="130"/>
      <c r="AE1410" s="146">
        <v>653</v>
      </c>
      <c r="AF1410" s="146">
        <f t="shared" si="232"/>
        <v>-1.3879999999999999</v>
      </c>
      <c r="AJ1410" s="146">
        <f t="shared" si="233"/>
        <v>0.15225317279934966</v>
      </c>
      <c r="AK1410" s="146">
        <f t="shared" si="234"/>
        <v>8.2568522556703355E-2</v>
      </c>
      <c r="AL1410" s="146">
        <f t="shared" si="239"/>
        <v>0.15225317279934966</v>
      </c>
      <c r="AM1410" s="146" t="str">
        <f t="shared" si="240"/>
        <v/>
      </c>
      <c r="AN1410" s="146" t="str">
        <f t="shared" si="235"/>
        <v/>
      </c>
      <c r="AO1410" s="146">
        <f t="shared" si="236"/>
        <v>0</v>
      </c>
      <c r="AP1410" s="146" t="str">
        <f t="shared" si="237"/>
        <v/>
      </c>
      <c r="AQ1410" s="146" t="str">
        <f t="shared" si="238"/>
        <v/>
      </c>
      <c r="AY1410" s="155"/>
      <c r="AZ1410" s="150"/>
      <c r="BA1410" s="155"/>
      <c r="BB1410" s="162"/>
      <c r="BC1410" s="162"/>
      <c r="BD1410" s="162"/>
      <c r="BE1410" s="162"/>
      <c r="BF1410" s="156"/>
      <c r="BG1410" s="156"/>
      <c r="BH1410" s="156"/>
      <c r="BJ1410" s="146">
        <v>630</v>
      </c>
      <c r="BK1410" s="146">
        <f t="shared" si="228"/>
        <v>4.0256000000000496</v>
      </c>
      <c r="BL1410" s="146">
        <f t="shared" si="229"/>
        <v>0.77682410926810275</v>
      </c>
      <c r="BM1410" s="146">
        <f t="shared" si="230"/>
        <v>7.397673235625124E-4</v>
      </c>
      <c r="BN1410" s="146" t="str">
        <f t="shared" si="231"/>
        <v/>
      </c>
      <c r="BO1410" s="146" t="str">
        <f t="shared" si="227"/>
        <v/>
      </c>
    </row>
    <row r="1411" spans="3:67" ht="20.100000000000001" customHeight="1" x14ac:dyDescent="0.25">
      <c r="C1411" s="12"/>
      <c r="E1411" s="130"/>
      <c r="F1411" s="130"/>
      <c r="R1411" s="12"/>
      <c r="T1411" s="130"/>
      <c r="U1411" s="130"/>
      <c r="AE1411" s="146">
        <v>654</v>
      </c>
      <c r="AF1411" s="146">
        <f t="shared" si="232"/>
        <v>-1.3839999999999999</v>
      </c>
      <c r="AJ1411" s="146">
        <f t="shared" si="233"/>
        <v>0.15309960854122728</v>
      </c>
      <c r="AK1411" s="146">
        <f t="shared" si="234"/>
        <v>8.3179227369444289E-2</v>
      </c>
      <c r="AL1411" s="146">
        <f t="shared" si="239"/>
        <v>0.15309960854122728</v>
      </c>
      <c r="AM1411" s="146" t="str">
        <f t="shared" si="240"/>
        <v/>
      </c>
      <c r="AN1411" s="146" t="str">
        <f t="shared" si="235"/>
        <v/>
      </c>
      <c r="AO1411" s="146">
        <f t="shared" si="236"/>
        <v>0</v>
      </c>
      <c r="AP1411" s="146" t="str">
        <f t="shared" si="237"/>
        <v/>
      </c>
      <c r="AQ1411" s="146" t="str">
        <f t="shared" si="238"/>
        <v/>
      </c>
      <c r="AY1411" s="155"/>
      <c r="AZ1411" s="150"/>
      <c r="BA1411" s="155"/>
      <c r="BB1411" s="162"/>
      <c r="BC1411" s="162"/>
      <c r="BD1411" s="162"/>
      <c r="BE1411" s="162"/>
      <c r="BF1411" s="156"/>
      <c r="BG1411" s="156"/>
      <c r="BH1411" s="156"/>
      <c r="BJ1411" s="146">
        <v>631</v>
      </c>
      <c r="BK1411" s="146">
        <f t="shared" si="228"/>
        <v>4.0320000000000498</v>
      </c>
      <c r="BL1411" s="146">
        <f t="shared" si="229"/>
        <v>0.77608434194454023</v>
      </c>
      <c r="BM1411" s="146">
        <f t="shared" si="230"/>
        <v>7.4033587204613838E-4</v>
      </c>
      <c r="BN1411" s="146" t="str">
        <f t="shared" si="231"/>
        <v/>
      </c>
      <c r="BO1411" s="146" t="str">
        <f t="shared" si="227"/>
        <v/>
      </c>
    </row>
    <row r="1412" spans="3:67" ht="20.100000000000001" customHeight="1" x14ac:dyDescent="0.25">
      <c r="C1412" s="12"/>
      <c r="E1412" s="130"/>
      <c r="F1412" s="130"/>
      <c r="R1412" s="12"/>
      <c r="T1412" s="130"/>
      <c r="U1412" s="130"/>
      <c r="AE1412" s="146">
        <v>655</v>
      </c>
      <c r="AF1412" s="146">
        <f t="shared" si="232"/>
        <v>-1.38</v>
      </c>
      <c r="AJ1412" s="146">
        <f t="shared" si="233"/>
        <v>0.15394828676263372</v>
      </c>
      <c r="AK1412" s="146">
        <f t="shared" si="234"/>
        <v>8.3793322415014262E-2</v>
      </c>
      <c r="AL1412" s="146">
        <f t="shared" si="239"/>
        <v>0.15394828676263372</v>
      </c>
      <c r="AM1412" s="146" t="str">
        <f t="shared" si="240"/>
        <v/>
      </c>
      <c r="AN1412" s="146" t="str">
        <f t="shared" si="235"/>
        <v/>
      </c>
      <c r="AO1412" s="146">
        <f t="shared" si="236"/>
        <v>0</v>
      </c>
      <c r="AP1412" s="146" t="str">
        <f t="shared" si="237"/>
        <v/>
      </c>
      <c r="AQ1412" s="146" t="str">
        <f t="shared" si="238"/>
        <v/>
      </c>
      <c r="AY1412" s="155"/>
      <c r="AZ1412" s="150"/>
      <c r="BA1412" s="155"/>
      <c r="BB1412" s="162"/>
      <c r="BC1412" s="162"/>
      <c r="BD1412" s="162"/>
      <c r="BE1412" s="162"/>
      <c r="BF1412" s="156"/>
      <c r="BG1412" s="156"/>
      <c r="BH1412" s="156"/>
      <c r="BJ1412" s="146">
        <v>632</v>
      </c>
      <c r="BK1412" s="146">
        <f t="shared" si="228"/>
        <v>4.0384000000000499</v>
      </c>
      <c r="BL1412" s="146">
        <f t="shared" si="229"/>
        <v>0.7753440060724941</v>
      </c>
      <c r="BM1412" s="146">
        <f t="shared" si="230"/>
        <v>7.4090019807260266E-4</v>
      </c>
      <c r="BN1412" s="146" t="str">
        <f t="shared" si="231"/>
        <v/>
      </c>
      <c r="BO1412" s="146" t="str">
        <f t="shared" si="227"/>
        <v/>
      </c>
    </row>
    <row r="1413" spans="3:67" ht="20.100000000000001" customHeight="1" x14ac:dyDescent="0.25">
      <c r="C1413" s="12"/>
      <c r="E1413" s="130"/>
      <c r="F1413" s="130"/>
      <c r="R1413" s="12"/>
      <c r="T1413" s="130"/>
      <c r="U1413" s="130"/>
      <c r="AE1413" s="146">
        <v>656</v>
      </c>
      <c r="AF1413" s="146">
        <f t="shared" si="232"/>
        <v>-1.3759999999999999</v>
      </c>
      <c r="AJ1413" s="146">
        <f t="shared" si="233"/>
        <v>0.15479919266156578</v>
      </c>
      <c r="AK1413" s="146">
        <f t="shared" si="234"/>
        <v>8.4410816633790436E-2</v>
      </c>
      <c r="AL1413" s="146">
        <f t="shared" si="239"/>
        <v>0.15479919266156578</v>
      </c>
      <c r="AM1413" s="146" t="str">
        <f t="shared" si="240"/>
        <v/>
      </c>
      <c r="AN1413" s="146" t="str">
        <f t="shared" si="235"/>
        <v/>
      </c>
      <c r="AO1413" s="146">
        <f t="shared" si="236"/>
        <v>0</v>
      </c>
      <c r="AP1413" s="146" t="str">
        <f t="shared" si="237"/>
        <v/>
      </c>
      <c r="AQ1413" s="146" t="str">
        <f t="shared" si="238"/>
        <v/>
      </c>
      <c r="AY1413" s="155"/>
      <c r="AZ1413" s="150"/>
      <c r="BA1413" s="155"/>
      <c r="BB1413" s="162"/>
      <c r="BC1413" s="162"/>
      <c r="BD1413" s="162"/>
      <c r="BE1413" s="162"/>
      <c r="BF1413" s="156"/>
      <c r="BG1413" s="156"/>
      <c r="BH1413" s="156"/>
      <c r="BJ1413" s="146">
        <v>633</v>
      </c>
      <c r="BK1413" s="146">
        <f t="shared" si="228"/>
        <v>4.0448000000000501</v>
      </c>
      <c r="BL1413" s="146">
        <f t="shared" si="229"/>
        <v>0.77460310587442149</v>
      </c>
      <c r="BM1413" s="146">
        <f t="shared" si="230"/>
        <v>7.4146030607902258E-4</v>
      </c>
      <c r="BN1413" s="146" t="str">
        <f t="shared" si="231"/>
        <v/>
      </c>
      <c r="BO1413" s="146" t="str">
        <f t="shared" si="227"/>
        <v/>
      </c>
    </row>
    <row r="1414" spans="3:67" ht="20.100000000000001" customHeight="1" x14ac:dyDescent="0.25">
      <c r="C1414" s="12"/>
      <c r="E1414" s="130"/>
      <c r="F1414" s="130"/>
      <c r="R1414" s="12"/>
      <c r="T1414" s="130"/>
      <c r="U1414" s="130"/>
      <c r="AE1414" s="146">
        <v>657</v>
      </c>
      <c r="AF1414" s="146">
        <f t="shared" si="232"/>
        <v>-1.3719999999999999</v>
      </c>
      <c r="AJ1414" s="146">
        <f t="shared" si="233"/>
        <v>0.15565231124686443</v>
      </c>
      <c r="AK1414" s="146">
        <f t="shared" si="234"/>
        <v>8.5031718906563677E-2</v>
      </c>
      <c r="AL1414" s="146">
        <f t="shared" si="239"/>
        <v>0.15565231124686443</v>
      </c>
      <c r="AM1414" s="146" t="str">
        <f t="shared" si="240"/>
        <v/>
      </c>
      <c r="AN1414" s="146" t="str">
        <f t="shared" si="235"/>
        <v/>
      </c>
      <c r="AO1414" s="146">
        <f t="shared" si="236"/>
        <v>0</v>
      </c>
      <c r="AP1414" s="146" t="str">
        <f t="shared" si="237"/>
        <v/>
      </c>
      <c r="AQ1414" s="146" t="str">
        <f t="shared" si="238"/>
        <v/>
      </c>
      <c r="AY1414" s="155"/>
      <c r="AZ1414" s="150"/>
      <c r="BA1414" s="155"/>
      <c r="BB1414" s="162"/>
      <c r="BC1414" s="162"/>
      <c r="BD1414" s="162"/>
      <c r="BE1414" s="162"/>
      <c r="BF1414" s="156"/>
      <c r="BG1414" s="156"/>
      <c r="BH1414" s="156"/>
      <c r="BJ1414" s="146">
        <v>634</v>
      </c>
      <c r="BK1414" s="146">
        <f t="shared" si="228"/>
        <v>4.0512000000000503</v>
      </c>
      <c r="BL1414" s="146">
        <f t="shared" si="229"/>
        <v>0.77386164556834247</v>
      </c>
      <c r="BM1414" s="146">
        <f t="shared" si="230"/>
        <v>7.4201620054892281E-4</v>
      </c>
      <c r="BN1414" s="146" t="str">
        <f t="shared" si="231"/>
        <v/>
      </c>
      <c r="BO1414" s="146" t="str">
        <f t="shared" si="227"/>
        <v/>
      </c>
    </row>
    <row r="1415" spans="3:67" ht="20.100000000000001" customHeight="1" x14ac:dyDescent="0.25">
      <c r="C1415" s="12"/>
      <c r="E1415" s="130"/>
      <c r="F1415" s="130"/>
      <c r="R1415" s="12"/>
      <c r="T1415" s="130"/>
      <c r="U1415" s="130"/>
      <c r="AE1415" s="146">
        <v>658</v>
      </c>
      <c r="AF1415" s="146">
        <f t="shared" si="232"/>
        <v>-1.3679999999999999</v>
      </c>
      <c r="AJ1415" s="146">
        <f t="shared" si="233"/>
        <v>0.15650762733813134</v>
      </c>
      <c r="AK1415" s="146">
        <f t="shared" si="234"/>
        <v>8.5656038053781747E-2</v>
      </c>
      <c r="AL1415" s="146">
        <f t="shared" si="239"/>
        <v>0.15650762733813134</v>
      </c>
      <c r="AM1415" s="146" t="str">
        <f t="shared" si="240"/>
        <v/>
      </c>
      <c r="AN1415" s="146" t="str">
        <f t="shared" si="235"/>
        <v/>
      </c>
      <c r="AO1415" s="146">
        <f t="shared" si="236"/>
        <v>0</v>
      </c>
      <c r="AP1415" s="146" t="str">
        <f t="shared" si="237"/>
        <v/>
      </c>
      <c r="AQ1415" s="146" t="str">
        <f t="shared" si="238"/>
        <v/>
      </c>
      <c r="AY1415" s="155"/>
      <c r="AZ1415" s="150"/>
      <c r="BA1415" s="155"/>
      <c r="BB1415" s="162"/>
      <c r="BC1415" s="162"/>
      <c r="BD1415" s="162"/>
      <c r="BE1415" s="162"/>
      <c r="BF1415" s="156"/>
      <c r="BG1415" s="156"/>
      <c r="BH1415" s="156"/>
      <c r="BJ1415" s="146">
        <v>635</v>
      </c>
      <c r="BK1415" s="146">
        <f t="shared" si="228"/>
        <v>4.0576000000000505</v>
      </c>
      <c r="BL1415" s="146">
        <f t="shared" si="229"/>
        <v>0.77311962936779355</v>
      </c>
      <c r="BM1415" s="146">
        <f t="shared" si="230"/>
        <v>7.4256788601057E-4</v>
      </c>
      <c r="BN1415" s="146" t="str">
        <f t="shared" si="231"/>
        <v/>
      </c>
      <c r="BO1415" s="146" t="str">
        <f t="shared" si="227"/>
        <v/>
      </c>
    </row>
    <row r="1416" spans="3:67" ht="20.100000000000001" customHeight="1" x14ac:dyDescent="0.25">
      <c r="C1416" s="12"/>
      <c r="E1416" s="130"/>
      <c r="F1416" s="130"/>
      <c r="R1416" s="12"/>
      <c r="T1416" s="130"/>
      <c r="U1416" s="130"/>
      <c r="AE1416" s="146">
        <v>659</v>
      </c>
      <c r="AF1416" s="146">
        <f t="shared" si="232"/>
        <v>-1.3639999999999999</v>
      </c>
      <c r="AJ1416" s="146">
        <f t="shared" si="233"/>
        <v>0.15736512556566029</v>
      </c>
      <c r="AK1416" s="146">
        <f t="shared" si="234"/>
        <v>8.6283782834792155E-2</v>
      </c>
      <c r="AL1416" s="146">
        <f t="shared" si="239"/>
        <v>0.15736512556566029</v>
      </c>
      <c r="AM1416" s="146" t="str">
        <f t="shared" si="240"/>
        <v/>
      </c>
      <c r="AN1416" s="146" t="str">
        <f t="shared" si="235"/>
        <v/>
      </c>
      <c r="AO1416" s="146">
        <f t="shared" si="236"/>
        <v>0</v>
      </c>
      <c r="AP1416" s="146" t="str">
        <f t="shared" si="237"/>
        <v/>
      </c>
      <c r="AQ1416" s="146" t="str">
        <f t="shared" si="238"/>
        <v/>
      </c>
      <c r="AY1416" s="155"/>
      <c r="AZ1416" s="150"/>
      <c r="BA1416" s="155"/>
      <c r="BB1416" s="162"/>
      <c r="BC1416" s="162"/>
      <c r="BD1416" s="162"/>
      <c r="BE1416" s="162"/>
      <c r="BF1416" s="156"/>
      <c r="BG1416" s="156"/>
      <c r="BH1416" s="156"/>
      <c r="BJ1416" s="146">
        <v>636</v>
      </c>
      <c r="BK1416" s="146">
        <f t="shared" si="228"/>
        <v>4.0640000000000507</v>
      </c>
      <c r="BL1416" s="146">
        <f t="shared" si="229"/>
        <v>0.77237706148178298</v>
      </c>
      <c r="BM1416" s="146">
        <f t="shared" si="230"/>
        <v>7.4311536703974834E-4</v>
      </c>
      <c r="BN1416" s="146" t="str">
        <f t="shared" si="231"/>
        <v/>
      </c>
      <c r="BO1416" s="146" t="str">
        <f t="shared" si="227"/>
        <v/>
      </c>
    </row>
    <row r="1417" spans="3:67" ht="20.100000000000001" customHeight="1" x14ac:dyDescent="0.25">
      <c r="C1417" s="12"/>
      <c r="E1417" s="130"/>
      <c r="F1417" s="130"/>
      <c r="R1417" s="12"/>
      <c r="T1417" s="130"/>
      <c r="U1417" s="130"/>
      <c r="AE1417" s="146">
        <v>660</v>
      </c>
      <c r="AF1417" s="146">
        <f t="shared" si="232"/>
        <v>-1.3599999999999999</v>
      </c>
      <c r="AJ1417" s="146">
        <f t="shared" si="233"/>
        <v>0.15822479037038306</v>
      </c>
      <c r="AK1417" s="146">
        <f t="shared" si="234"/>
        <v>8.6914961947085034E-2</v>
      </c>
      <c r="AL1417" s="146">
        <f t="shared" si="239"/>
        <v>0.15822479037038306</v>
      </c>
      <c r="AM1417" s="146" t="str">
        <f t="shared" si="240"/>
        <v/>
      </c>
      <c r="AN1417" s="146" t="str">
        <f t="shared" si="235"/>
        <v/>
      </c>
      <c r="AO1417" s="146">
        <f t="shared" si="236"/>
        <v>0</v>
      </c>
      <c r="AP1417" s="146" t="str">
        <f t="shared" si="237"/>
        <v/>
      </c>
      <c r="AQ1417" s="146" t="str">
        <f t="shared" si="238"/>
        <v/>
      </c>
      <c r="AY1417" s="155"/>
      <c r="AZ1417" s="150"/>
      <c r="BA1417" s="155"/>
      <c r="BB1417" s="162"/>
      <c r="BC1417" s="162"/>
      <c r="BD1417" s="162"/>
      <c r="BE1417" s="162"/>
      <c r="BF1417" s="156"/>
      <c r="BG1417" s="156"/>
      <c r="BH1417" s="156"/>
      <c r="BJ1417" s="146">
        <v>637</v>
      </c>
      <c r="BK1417" s="146">
        <f t="shared" si="228"/>
        <v>4.0704000000000509</v>
      </c>
      <c r="BL1417" s="146">
        <f t="shared" si="229"/>
        <v>0.77163394611474323</v>
      </c>
      <c r="BM1417" s="146">
        <f t="shared" si="230"/>
        <v>7.436586482558738E-4</v>
      </c>
      <c r="BN1417" s="146" t="str">
        <f t="shared" si="231"/>
        <v/>
      </c>
      <c r="BO1417" s="146" t="str">
        <f t="shared" si="227"/>
        <v/>
      </c>
    </row>
    <row r="1418" spans="3:67" ht="20.100000000000001" customHeight="1" x14ac:dyDescent="0.25">
      <c r="C1418" s="12"/>
      <c r="E1418" s="130"/>
      <c r="F1418" s="130"/>
      <c r="R1418" s="12"/>
      <c r="T1418" s="130"/>
      <c r="U1418" s="130"/>
      <c r="AE1418" s="146">
        <v>661</v>
      </c>
      <c r="AF1418" s="146">
        <f t="shared" si="232"/>
        <v>-1.3559999999999999</v>
      </c>
      <c r="AJ1418" s="146">
        <f t="shared" si="233"/>
        <v>0.15908660600383065</v>
      </c>
      <c r="AK1418" s="146">
        <f t="shared" si="234"/>
        <v>8.754958402553531E-2</v>
      </c>
      <c r="AL1418" s="146">
        <f t="shared" si="239"/>
        <v>0.15908660600383065</v>
      </c>
      <c r="AM1418" s="146" t="str">
        <f t="shared" si="240"/>
        <v/>
      </c>
      <c r="AN1418" s="146" t="str">
        <f t="shared" si="235"/>
        <v/>
      </c>
      <c r="AO1418" s="146">
        <f t="shared" si="236"/>
        <v>0</v>
      </c>
      <c r="AP1418" s="146" t="str">
        <f t="shared" si="237"/>
        <v/>
      </c>
      <c r="AQ1418" s="146" t="str">
        <f t="shared" si="238"/>
        <v/>
      </c>
      <c r="AY1418" s="155"/>
      <c r="AZ1418" s="150"/>
      <c r="BA1418" s="155"/>
      <c r="BB1418" s="162"/>
      <c r="BC1418" s="162"/>
      <c r="BD1418" s="162"/>
      <c r="BE1418" s="162"/>
      <c r="BF1418" s="156"/>
      <c r="BG1418" s="156"/>
      <c r="BH1418" s="156"/>
      <c r="BJ1418" s="146">
        <v>638</v>
      </c>
      <c r="BK1418" s="146">
        <f t="shared" si="228"/>
        <v>4.076800000000051</v>
      </c>
      <c r="BL1418" s="146">
        <f t="shared" si="229"/>
        <v>0.77089028746648736</v>
      </c>
      <c r="BM1418" s="146">
        <f t="shared" si="230"/>
        <v>7.4419773432476966E-4</v>
      </c>
      <c r="BN1418" s="146" t="str">
        <f t="shared" si="231"/>
        <v/>
      </c>
      <c r="BO1418" s="146" t="str">
        <f t="shared" si="227"/>
        <v/>
      </c>
    </row>
    <row r="1419" spans="3:67" ht="20.100000000000001" customHeight="1" x14ac:dyDescent="0.25">
      <c r="C1419" s="12"/>
      <c r="E1419" s="130"/>
      <c r="F1419" s="130"/>
      <c r="R1419" s="12"/>
      <c r="T1419" s="130"/>
      <c r="U1419" s="130"/>
      <c r="AE1419" s="146">
        <v>662</v>
      </c>
      <c r="AF1419" s="146">
        <f t="shared" si="232"/>
        <v>-1.3519999999999999</v>
      </c>
      <c r="AJ1419" s="146">
        <f t="shared" si="233"/>
        <v>0.15995055652810911</v>
      </c>
      <c r="AK1419" s="146">
        <f t="shared" si="234"/>
        <v>8.8187657641645212E-2</v>
      </c>
      <c r="AL1419" s="146">
        <f t="shared" si="239"/>
        <v>0.15995055652810911</v>
      </c>
      <c r="AM1419" s="146" t="str">
        <f t="shared" si="240"/>
        <v/>
      </c>
      <c r="AN1419" s="146" t="str">
        <f t="shared" si="235"/>
        <v/>
      </c>
      <c r="AO1419" s="146">
        <f t="shared" si="236"/>
        <v>0</v>
      </c>
      <c r="AP1419" s="146" t="str">
        <f t="shared" si="237"/>
        <v/>
      </c>
      <c r="AQ1419" s="146" t="str">
        <f t="shared" si="238"/>
        <v/>
      </c>
      <c r="AY1419" s="155"/>
      <c r="AZ1419" s="150"/>
      <c r="BA1419" s="155"/>
      <c r="BB1419" s="162"/>
      <c r="BC1419" s="162"/>
      <c r="BD1419" s="162"/>
      <c r="BE1419" s="162"/>
      <c r="BF1419" s="156"/>
      <c r="BG1419" s="156"/>
      <c r="BH1419" s="156"/>
      <c r="BJ1419" s="146">
        <v>639</v>
      </c>
      <c r="BK1419" s="146">
        <f t="shared" si="228"/>
        <v>4.0832000000000512</v>
      </c>
      <c r="BL1419" s="146">
        <f t="shared" si="229"/>
        <v>0.77014608973216259</v>
      </c>
      <c r="BM1419" s="146">
        <f t="shared" si="230"/>
        <v>7.4473262995500278E-4</v>
      </c>
      <c r="BN1419" s="146" t="str">
        <f t="shared" si="231"/>
        <v/>
      </c>
      <c r="BO1419" s="146" t="str">
        <f t="shared" si="227"/>
        <v/>
      </c>
    </row>
    <row r="1420" spans="3:67" ht="20.100000000000001" customHeight="1" x14ac:dyDescent="0.25">
      <c r="C1420" s="12"/>
      <c r="E1420" s="130"/>
      <c r="F1420" s="130"/>
      <c r="R1420" s="12"/>
      <c r="T1420" s="130"/>
      <c r="U1420" s="130"/>
      <c r="AE1420" s="146">
        <v>663</v>
      </c>
      <c r="AF1420" s="146">
        <f t="shared" si="232"/>
        <v>-1.3479999999999999</v>
      </c>
      <c r="AJ1420" s="146">
        <f t="shared" si="233"/>
        <v>0.16081662581589054</v>
      </c>
      <c r="AK1420" s="146">
        <f t="shared" si="234"/>
        <v>8.8829191302786575E-2</v>
      </c>
      <c r="AL1420" s="146">
        <f t="shared" si="239"/>
        <v>0.16081662581589054</v>
      </c>
      <c r="AM1420" s="146" t="str">
        <f t="shared" si="240"/>
        <v/>
      </c>
      <c r="AN1420" s="146" t="str">
        <f t="shared" si="235"/>
        <v/>
      </c>
      <c r="AO1420" s="146">
        <f t="shared" si="236"/>
        <v>0</v>
      </c>
      <c r="AP1420" s="146" t="str">
        <f t="shared" si="237"/>
        <v/>
      </c>
      <c r="AQ1420" s="146" t="str">
        <f t="shared" si="238"/>
        <v/>
      </c>
      <c r="AY1420" s="155"/>
      <c r="AZ1420" s="150"/>
      <c r="BA1420" s="155"/>
      <c r="BB1420" s="162"/>
      <c r="BC1420" s="162"/>
      <c r="BD1420" s="162"/>
      <c r="BE1420" s="162"/>
      <c r="BF1420" s="156"/>
      <c r="BG1420" s="156"/>
      <c r="BH1420" s="156"/>
      <c r="BJ1420" s="146">
        <v>640</v>
      </c>
      <c r="BK1420" s="146">
        <f t="shared" si="228"/>
        <v>4.0896000000000514</v>
      </c>
      <c r="BL1420" s="146">
        <f t="shared" si="229"/>
        <v>0.76940135710220758</v>
      </c>
      <c r="BM1420" s="146">
        <f t="shared" si="230"/>
        <v>7.4526333990099225E-4</v>
      </c>
      <c r="BN1420" s="146" t="str">
        <f t="shared" si="231"/>
        <v/>
      </c>
      <c r="BO1420" s="146" t="str">
        <f t="shared" si="227"/>
        <v/>
      </c>
    </row>
    <row r="1421" spans="3:67" ht="20.100000000000001" customHeight="1" x14ac:dyDescent="0.25">
      <c r="C1421" s="12"/>
      <c r="E1421" s="130"/>
      <c r="F1421" s="130"/>
      <c r="R1421" s="12"/>
      <c r="T1421" s="130"/>
      <c r="U1421" s="130"/>
      <c r="AE1421" s="146">
        <v>664</v>
      </c>
      <c r="AF1421" s="146">
        <f t="shared" si="232"/>
        <v>-1.3439999999999999</v>
      </c>
      <c r="AJ1421" s="146">
        <f t="shared" si="233"/>
        <v>0.16168479755041951</v>
      </c>
      <c r="AK1421" s="146">
        <f t="shared" si="234"/>
        <v>8.9474193451443071E-2</v>
      </c>
      <c r="AL1421" s="146">
        <f t="shared" si="239"/>
        <v>0.16168479755041951</v>
      </c>
      <c r="AM1421" s="146" t="str">
        <f t="shared" si="240"/>
        <v/>
      </c>
      <c r="AN1421" s="146" t="str">
        <f t="shared" si="235"/>
        <v/>
      </c>
      <c r="AO1421" s="146">
        <f t="shared" si="236"/>
        <v>0</v>
      </c>
      <c r="AP1421" s="146" t="str">
        <f t="shared" si="237"/>
        <v/>
      </c>
      <c r="AQ1421" s="146" t="str">
        <f t="shared" si="238"/>
        <v/>
      </c>
      <c r="AY1421" s="155"/>
      <c r="AZ1421" s="150"/>
      <c r="BA1421" s="155"/>
      <c r="BB1421" s="162"/>
      <c r="BC1421" s="162"/>
      <c r="BD1421" s="162"/>
      <c r="BE1421" s="162"/>
      <c r="BF1421" s="156"/>
      <c r="BG1421" s="156"/>
      <c r="BH1421" s="156"/>
      <c r="BJ1421" s="146">
        <v>641</v>
      </c>
      <c r="BK1421" s="146">
        <f t="shared" si="228"/>
        <v>4.0960000000000516</v>
      </c>
      <c r="BL1421" s="146">
        <f t="shared" si="229"/>
        <v>0.76865609376230659</v>
      </c>
      <c r="BM1421" s="146">
        <f t="shared" si="230"/>
        <v>7.4578986896089994E-4</v>
      </c>
      <c r="BN1421" s="146" t="str">
        <f t="shared" si="231"/>
        <v/>
      </c>
      <c r="BO1421" s="146" t="str">
        <f t="shared" ref="BO1421:BO1484" si="241">IF($BL1421&lt;(1-$BH$793),$BM1421,"")</f>
        <v/>
      </c>
    </row>
    <row r="1422" spans="3:67" ht="20.100000000000001" customHeight="1" x14ac:dyDescent="0.25">
      <c r="C1422" s="12"/>
      <c r="E1422" s="130"/>
      <c r="F1422" s="130"/>
      <c r="R1422" s="12"/>
      <c r="T1422" s="130"/>
      <c r="U1422" s="130"/>
      <c r="AE1422" s="146">
        <v>665</v>
      </c>
      <c r="AF1422" s="146">
        <f t="shared" si="232"/>
        <v>-1.3399999999999999</v>
      </c>
      <c r="AJ1422" s="146">
        <f t="shared" si="233"/>
        <v>0.16255505522553418</v>
      </c>
      <c r="AK1422" s="146">
        <f t="shared" si="234"/>
        <v>9.0122672464452477E-2</v>
      </c>
      <c r="AL1422" s="146">
        <f t="shared" si="239"/>
        <v>0.16255505522553418</v>
      </c>
      <c r="AM1422" s="146" t="str">
        <f t="shared" si="240"/>
        <v/>
      </c>
      <c r="AN1422" s="146" t="str">
        <f t="shared" si="235"/>
        <v/>
      </c>
      <c r="AO1422" s="146">
        <f t="shared" si="236"/>
        <v>0</v>
      </c>
      <c r="AP1422" s="146" t="str">
        <f t="shared" si="237"/>
        <v/>
      </c>
      <c r="AQ1422" s="146" t="str">
        <f t="shared" si="238"/>
        <v/>
      </c>
      <c r="AY1422" s="155"/>
      <c r="AZ1422" s="150"/>
      <c r="BA1422" s="155"/>
      <c r="BB1422" s="162"/>
      <c r="BC1422" s="162"/>
      <c r="BD1422" s="162"/>
      <c r="BE1422" s="162"/>
      <c r="BF1422" s="156"/>
      <c r="BG1422" s="156"/>
      <c r="BH1422" s="156"/>
      <c r="BJ1422" s="146">
        <v>642</v>
      </c>
      <c r="BK1422" s="146">
        <f t="shared" ref="BK1422:BK1485" si="242">BK1421+$BN$778</f>
        <v>4.1024000000000518</v>
      </c>
      <c r="BL1422" s="146">
        <f t="shared" ref="BL1422:BL1485" si="243">_xlfn.CHISQ.DIST.RT(BK1422,7)</f>
        <v>0.76791030389334569</v>
      </c>
      <c r="BM1422" s="146">
        <f t="shared" ref="BM1422:BM1485" si="244">BL1422-BL1423</f>
        <v>7.4631222197540925E-4</v>
      </c>
      <c r="BN1422" s="146" t="str">
        <f t="shared" ref="BN1422:BN1485" si="245">IF(BL1422&lt;(1-$BH$785),BM1422,"")</f>
        <v/>
      </c>
      <c r="BO1422" s="146" t="str">
        <f t="shared" si="241"/>
        <v/>
      </c>
    </row>
    <row r="1423" spans="3:67" ht="20.100000000000001" customHeight="1" x14ac:dyDescent="0.25">
      <c r="C1423" s="12"/>
      <c r="E1423" s="130"/>
      <c r="F1423" s="130"/>
      <c r="R1423" s="12"/>
      <c r="T1423" s="130"/>
      <c r="U1423" s="130"/>
      <c r="AE1423" s="146">
        <v>666</v>
      </c>
      <c r="AF1423" s="146">
        <f t="shared" si="232"/>
        <v>-1.3359999999999999</v>
      </c>
      <c r="AJ1423" s="146">
        <f t="shared" si="233"/>
        <v>0.16342738214570324</v>
      </c>
      <c r="AK1423" s="146">
        <f t="shared" si="234"/>
        <v>9.0774636652249163E-2</v>
      </c>
      <c r="AL1423" s="146">
        <f t="shared" si="239"/>
        <v>0.16342738214570324</v>
      </c>
      <c r="AM1423" s="146" t="str">
        <f t="shared" si="240"/>
        <v/>
      </c>
      <c r="AN1423" s="146" t="str">
        <f t="shared" si="235"/>
        <v/>
      </c>
      <c r="AO1423" s="146">
        <f t="shared" si="236"/>
        <v>0</v>
      </c>
      <c r="AP1423" s="146" t="str">
        <f t="shared" si="237"/>
        <v/>
      </c>
      <c r="AQ1423" s="146" t="str">
        <f t="shared" si="238"/>
        <v/>
      </c>
      <c r="AY1423" s="155"/>
      <c r="AZ1423" s="150"/>
      <c r="BA1423" s="155"/>
      <c r="BB1423" s="162"/>
      <c r="BC1423" s="162"/>
      <c r="BD1423" s="162"/>
      <c r="BE1423" s="162"/>
      <c r="BF1423" s="156"/>
      <c r="BG1423" s="156"/>
      <c r="BH1423" s="156"/>
      <c r="BJ1423" s="146">
        <v>643</v>
      </c>
      <c r="BK1423" s="146">
        <f t="shared" si="242"/>
        <v>4.108800000000052</v>
      </c>
      <c r="BL1423" s="146">
        <f t="shared" si="243"/>
        <v>0.76716399167137028</v>
      </c>
      <c r="BM1423" s="146">
        <f t="shared" si="244"/>
        <v>7.468304038295015E-4</v>
      </c>
      <c r="BN1423" s="146" t="str">
        <f t="shared" si="245"/>
        <v/>
      </c>
      <c r="BO1423" s="146" t="str">
        <f t="shared" si="241"/>
        <v/>
      </c>
    </row>
    <row r="1424" spans="3:67" ht="20.100000000000001" customHeight="1" x14ac:dyDescent="0.25">
      <c r="C1424" s="12"/>
      <c r="E1424" s="130"/>
      <c r="F1424" s="130"/>
      <c r="R1424" s="12"/>
      <c r="T1424" s="130"/>
      <c r="U1424" s="130"/>
      <c r="AE1424" s="146">
        <v>667</v>
      </c>
      <c r="AF1424" s="146">
        <f t="shared" si="232"/>
        <v>-1.3319999999999999</v>
      </c>
      <c r="AJ1424" s="146">
        <f t="shared" si="233"/>
        <v>0.16430176142607786</v>
      </c>
      <c r="AK1424" s="146">
        <f t="shared" si="234"/>
        <v>9.1430094258106775E-2</v>
      </c>
      <c r="AL1424" s="146">
        <f t="shared" si="239"/>
        <v>0.16430176142607786</v>
      </c>
      <c r="AM1424" s="146" t="str">
        <f t="shared" si="240"/>
        <v/>
      </c>
      <c r="AN1424" s="146" t="str">
        <f t="shared" si="235"/>
        <v/>
      </c>
      <c r="AO1424" s="146">
        <f t="shared" si="236"/>
        <v>0</v>
      </c>
      <c r="AP1424" s="146" t="str">
        <f t="shared" si="237"/>
        <v/>
      </c>
      <c r="AQ1424" s="146" t="str">
        <f t="shared" si="238"/>
        <v/>
      </c>
      <c r="AY1424" s="155"/>
      <c r="AZ1424" s="150"/>
      <c r="BA1424" s="155"/>
      <c r="BB1424" s="162"/>
      <c r="BC1424" s="162"/>
      <c r="BD1424" s="162"/>
      <c r="BE1424" s="162"/>
      <c r="BF1424" s="156"/>
      <c r="BG1424" s="156"/>
      <c r="BH1424" s="156"/>
      <c r="BJ1424" s="146">
        <v>644</v>
      </c>
      <c r="BK1424" s="146">
        <f t="shared" si="242"/>
        <v>4.1152000000000521</v>
      </c>
      <c r="BL1424" s="146">
        <f t="shared" si="243"/>
        <v>0.76641716126754078</v>
      </c>
      <c r="BM1424" s="146">
        <f t="shared" si="244"/>
        <v>7.4734441945012442E-4</v>
      </c>
      <c r="BN1424" s="146" t="str">
        <f t="shared" si="245"/>
        <v/>
      </c>
      <c r="BO1424" s="146" t="str">
        <f t="shared" si="241"/>
        <v/>
      </c>
    </row>
    <row r="1425" spans="3:67" ht="20.100000000000001" customHeight="1" x14ac:dyDescent="0.25">
      <c r="C1425" s="12"/>
      <c r="E1425" s="130"/>
      <c r="F1425" s="130"/>
      <c r="R1425" s="12"/>
      <c r="T1425" s="130"/>
      <c r="U1425" s="130"/>
      <c r="AE1425" s="146">
        <v>668</v>
      </c>
      <c r="AF1425" s="146">
        <f t="shared" si="232"/>
        <v>-1.3279999999999998</v>
      </c>
      <c r="AJ1425" s="146">
        <f t="shared" si="233"/>
        <v>0.16517817599255943</v>
      </c>
      <c r="AK1425" s="146">
        <f t="shared" si="234"/>
        <v>9.2089053457381012E-2</v>
      </c>
      <c r="AL1425" s="146">
        <f t="shared" si="239"/>
        <v>0.16517817599255943</v>
      </c>
      <c r="AM1425" s="146" t="str">
        <f t="shared" si="240"/>
        <v/>
      </c>
      <c r="AN1425" s="146" t="str">
        <f t="shared" si="235"/>
        <v/>
      </c>
      <c r="AO1425" s="146">
        <f t="shared" si="236"/>
        <v>0</v>
      </c>
      <c r="AP1425" s="146" t="str">
        <f t="shared" si="237"/>
        <v/>
      </c>
      <c r="AQ1425" s="146" t="str">
        <f t="shared" si="238"/>
        <v/>
      </c>
      <c r="AY1425" s="155"/>
      <c r="AZ1425" s="150"/>
      <c r="BA1425" s="155"/>
      <c r="BB1425" s="162"/>
      <c r="BC1425" s="162"/>
      <c r="BD1425" s="162"/>
      <c r="BE1425" s="162"/>
      <c r="BF1425" s="156"/>
      <c r="BG1425" s="156"/>
      <c r="BH1425" s="156"/>
      <c r="BJ1425" s="146">
        <v>645</v>
      </c>
      <c r="BK1425" s="146">
        <f t="shared" si="242"/>
        <v>4.1216000000000523</v>
      </c>
      <c r="BL1425" s="146">
        <f t="shared" si="243"/>
        <v>0.76566981684809066</v>
      </c>
      <c r="BM1425" s="146">
        <f t="shared" si="244"/>
        <v>7.4785427380807956E-4</v>
      </c>
      <c r="BN1425" s="146" t="str">
        <f t="shared" si="245"/>
        <v/>
      </c>
      <c r="BO1425" s="146" t="str">
        <f t="shared" si="241"/>
        <v/>
      </c>
    </row>
    <row r="1426" spans="3:67" ht="20.100000000000001" customHeight="1" x14ac:dyDescent="0.25">
      <c r="C1426" s="12"/>
      <c r="E1426" s="130"/>
      <c r="F1426" s="130"/>
      <c r="R1426" s="12"/>
      <c r="T1426" s="130"/>
      <c r="U1426" s="130"/>
      <c r="AE1426" s="146">
        <v>669</v>
      </c>
      <c r="AF1426" s="146">
        <f t="shared" si="232"/>
        <v>-1.3239999999999998</v>
      </c>
      <c r="AJ1426" s="146">
        <f t="shared" si="233"/>
        <v>0.16605660858188256</v>
      </c>
      <c r="AK1426" s="146">
        <f t="shared" si="234"/>
        <v>9.2751522356752797E-2</v>
      </c>
      <c r="AL1426" s="146">
        <f t="shared" si="239"/>
        <v>0.16605660858188256</v>
      </c>
      <c r="AM1426" s="146" t="str">
        <f t="shared" si="240"/>
        <v/>
      </c>
      <c r="AN1426" s="146" t="str">
        <f t="shared" si="235"/>
        <v/>
      </c>
      <c r="AO1426" s="146">
        <f t="shared" si="236"/>
        <v>0</v>
      </c>
      <c r="AP1426" s="146" t="str">
        <f t="shared" si="237"/>
        <v/>
      </c>
      <c r="AQ1426" s="146" t="str">
        <f t="shared" si="238"/>
        <v/>
      </c>
      <c r="AY1426" s="155"/>
      <c r="AZ1426" s="150"/>
      <c r="BA1426" s="155"/>
      <c r="BB1426" s="162"/>
      <c r="BC1426" s="162"/>
      <c r="BD1426" s="162"/>
      <c r="BE1426" s="162"/>
      <c r="BF1426" s="156"/>
      <c r="BG1426" s="156"/>
      <c r="BH1426" s="156"/>
      <c r="BJ1426" s="146">
        <v>646</v>
      </c>
      <c r="BK1426" s="146">
        <f t="shared" si="242"/>
        <v>4.1280000000000525</v>
      </c>
      <c r="BL1426" s="146">
        <f t="shared" si="243"/>
        <v>0.76492196257428258</v>
      </c>
      <c r="BM1426" s="146">
        <f t="shared" si="244"/>
        <v>7.4835997191524672E-4</v>
      </c>
      <c r="BN1426" s="146" t="str">
        <f t="shared" si="245"/>
        <v/>
      </c>
      <c r="BO1426" s="146" t="str">
        <f t="shared" si="241"/>
        <v/>
      </c>
    </row>
    <row r="1427" spans="3:67" ht="20.100000000000001" customHeight="1" x14ac:dyDescent="0.25">
      <c r="C1427" s="12"/>
      <c r="E1427" s="130"/>
      <c r="F1427" s="130"/>
      <c r="R1427" s="12"/>
      <c r="T1427" s="130"/>
      <c r="U1427" s="130"/>
      <c r="AE1427" s="146">
        <v>670</v>
      </c>
      <c r="AF1427" s="146">
        <f t="shared" si="232"/>
        <v>-1.3199999999999998</v>
      </c>
      <c r="AJ1427" s="146">
        <f t="shared" si="233"/>
        <v>0.16693704174171387</v>
      </c>
      <c r="AK1427" s="146">
        <f t="shared" si="234"/>
        <v>9.3417508993471829E-2</v>
      </c>
      <c r="AL1427" s="146">
        <f t="shared" si="239"/>
        <v>0.16693704174171387</v>
      </c>
      <c r="AM1427" s="146" t="str">
        <f t="shared" si="240"/>
        <v/>
      </c>
      <c r="AN1427" s="146" t="str">
        <f t="shared" si="235"/>
        <v/>
      </c>
      <c r="AO1427" s="146">
        <f t="shared" si="236"/>
        <v>0</v>
      </c>
      <c r="AP1427" s="146" t="str">
        <f t="shared" si="237"/>
        <v/>
      </c>
      <c r="AQ1427" s="146" t="str">
        <f t="shared" si="238"/>
        <v/>
      </c>
      <c r="AY1427" s="155"/>
      <c r="AZ1427" s="150"/>
      <c r="BA1427" s="155"/>
      <c r="BB1427" s="162"/>
      <c r="BC1427" s="162"/>
      <c r="BD1427" s="162"/>
      <c r="BE1427" s="162"/>
      <c r="BF1427" s="156"/>
      <c r="BG1427" s="156"/>
      <c r="BH1427" s="156"/>
      <c r="BJ1427" s="146">
        <v>647</v>
      </c>
      <c r="BK1427" s="146">
        <f t="shared" si="242"/>
        <v>4.1344000000000527</v>
      </c>
      <c r="BL1427" s="146">
        <f t="shared" si="243"/>
        <v>0.76417360260236733</v>
      </c>
      <c r="BM1427" s="146">
        <f t="shared" si="244"/>
        <v>7.4886151882569418E-4</v>
      </c>
      <c r="BN1427" s="146" t="str">
        <f t="shared" si="245"/>
        <v/>
      </c>
      <c r="BO1427" s="146" t="str">
        <f t="shared" si="241"/>
        <v/>
      </c>
    </row>
    <row r="1428" spans="3:67" ht="20.100000000000001" customHeight="1" x14ac:dyDescent="0.25">
      <c r="C1428" s="12"/>
      <c r="E1428" s="130"/>
      <c r="F1428" s="130"/>
      <c r="R1428" s="12"/>
      <c r="T1428" s="130"/>
      <c r="U1428" s="130"/>
      <c r="AE1428" s="146">
        <v>671</v>
      </c>
      <c r="AF1428" s="146">
        <f t="shared" si="232"/>
        <v>-1.3159999999999998</v>
      </c>
      <c r="AJ1428" s="146">
        <f t="shared" si="233"/>
        <v>0.16781945783076629</v>
      </c>
      <c r="AK1428" s="146">
        <f t="shared" si="234"/>
        <v>9.4087021334600535E-2</v>
      </c>
      <c r="AL1428" s="146">
        <f t="shared" si="239"/>
        <v>0.16781945783076629</v>
      </c>
      <c r="AM1428" s="146" t="str">
        <f t="shared" si="240"/>
        <v/>
      </c>
      <c r="AN1428" s="146" t="str">
        <f t="shared" si="235"/>
        <v/>
      </c>
      <c r="AO1428" s="146">
        <f t="shared" si="236"/>
        <v>0</v>
      </c>
      <c r="AP1428" s="146" t="str">
        <f t="shared" si="237"/>
        <v/>
      </c>
      <c r="AQ1428" s="146" t="str">
        <f t="shared" si="238"/>
        <v/>
      </c>
      <c r="AY1428" s="155"/>
      <c r="AZ1428" s="150"/>
      <c r="BA1428" s="155"/>
      <c r="BB1428" s="162"/>
      <c r="BC1428" s="162"/>
      <c r="BD1428" s="162"/>
      <c r="BE1428" s="162"/>
      <c r="BF1428" s="156"/>
      <c r="BG1428" s="156"/>
      <c r="BH1428" s="156"/>
      <c r="BJ1428" s="146">
        <v>648</v>
      </c>
      <c r="BK1428" s="146">
        <f t="shared" si="242"/>
        <v>4.1408000000000529</v>
      </c>
      <c r="BL1428" s="146">
        <f t="shared" si="243"/>
        <v>0.76342474108354164</v>
      </c>
      <c r="BM1428" s="146">
        <f t="shared" si="244"/>
        <v>7.4935891963512358E-4</v>
      </c>
      <c r="BN1428" s="146" t="str">
        <f t="shared" si="245"/>
        <v/>
      </c>
      <c r="BO1428" s="146" t="str">
        <f t="shared" si="241"/>
        <v/>
      </c>
    </row>
    <row r="1429" spans="3:67" ht="20.100000000000001" customHeight="1" x14ac:dyDescent="0.25">
      <c r="C1429" s="12"/>
      <c r="E1429" s="130"/>
      <c r="F1429" s="130"/>
      <c r="R1429" s="12"/>
      <c r="T1429" s="130"/>
      <c r="U1429" s="130"/>
      <c r="AE1429" s="146">
        <v>672</v>
      </c>
      <c r="AF1429" s="146">
        <f t="shared" si="232"/>
        <v>-1.3119999999999998</v>
      </c>
      <c r="AJ1429" s="146">
        <f t="shared" si="233"/>
        <v>0.16870383901892957</v>
      </c>
      <c r="AK1429" s="146">
        <f t="shared" si="234"/>
        <v>9.4760067276258478E-2</v>
      </c>
      <c r="AL1429" s="146">
        <f t="shared" si="239"/>
        <v>0.16870383901892957</v>
      </c>
      <c r="AM1429" s="146" t="str">
        <f t="shared" si="240"/>
        <v/>
      </c>
      <c r="AN1429" s="146" t="str">
        <f t="shared" si="235"/>
        <v/>
      </c>
      <c r="AO1429" s="146">
        <f t="shared" si="236"/>
        <v>0</v>
      </c>
      <c r="AP1429" s="146" t="str">
        <f t="shared" si="237"/>
        <v/>
      </c>
      <c r="AQ1429" s="146" t="str">
        <f t="shared" si="238"/>
        <v/>
      </c>
      <c r="AY1429" s="155"/>
      <c r="AZ1429" s="150"/>
      <c r="BA1429" s="155"/>
      <c r="BB1429" s="162"/>
      <c r="BC1429" s="162"/>
      <c r="BD1429" s="162"/>
      <c r="BE1429" s="162"/>
      <c r="BF1429" s="156"/>
      <c r="BG1429" s="156"/>
      <c r="BH1429" s="156"/>
      <c r="BJ1429" s="146">
        <v>649</v>
      </c>
      <c r="BK1429" s="146">
        <f t="shared" si="242"/>
        <v>4.1472000000000531</v>
      </c>
      <c r="BL1429" s="146">
        <f t="shared" si="243"/>
        <v>0.76267538216390651</v>
      </c>
      <c r="BM1429" s="146">
        <f t="shared" si="244"/>
        <v>7.4985217948098093E-4</v>
      </c>
      <c r="BN1429" s="146" t="str">
        <f t="shared" si="245"/>
        <v/>
      </c>
      <c r="BO1429" s="146" t="str">
        <f t="shared" si="241"/>
        <v/>
      </c>
    </row>
    <row r="1430" spans="3:67" ht="20.100000000000001" customHeight="1" x14ac:dyDescent="0.25">
      <c r="C1430" s="12"/>
      <c r="E1430" s="130"/>
      <c r="F1430" s="130"/>
      <c r="R1430" s="12"/>
      <c r="T1430" s="130"/>
      <c r="U1430" s="130"/>
      <c r="AE1430" s="146">
        <v>673</v>
      </c>
      <c r="AF1430" s="146">
        <f t="shared" si="232"/>
        <v>-1.3079999999999998</v>
      </c>
      <c r="AJ1430" s="146">
        <f t="shared" si="233"/>
        <v>0.16959016728741586</v>
      </c>
      <c r="AK1430" s="146">
        <f t="shared" si="234"/>
        <v>9.5436654642867408E-2</v>
      </c>
      <c r="AL1430" s="146">
        <f t="shared" si="239"/>
        <v>0.16959016728741586</v>
      </c>
      <c r="AM1430" s="146" t="str">
        <f t="shared" si="240"/>
        <v/>
      </c>
      <c r="AN1430" s="146" t="str">
        <f t="shared" si="235"/>
        <v/>
      </c>
      <c r="AO1430" s="146">
        <f t="shared" si="236"/>
        <v>0</v>
      </c>
      <c r="AP1430" s="146" t="str">
        <f t="shared" si="237"/>
        <v/>
      </c>
      <c r="AQ1430" s="146" t="str">
        <f t="shared" si="238"/>
        <v/>
      </c>
      <c r="AY1430" s="155"/>
      <c r="AZ1430" s="150"/>
      <c r="BA1430" s="155"/>
      <c r="BB1430" s="162"/>
      <c r="BC1430" s="162"/>
      <c r="BD1430" s="162"/>
      <c r="BE1430" s="162"/>
      <c r="BF1430" s="156"/>
      <c r="BG1430" s="156"/>
      <c r="BH1430" s="156"/>
      <c r="BJ1430" s="146">
        <v>650</v>
      </c>
      <c r="BK1430" s="146">
        <f t="shared" si="242"/>
        <v>4.1536000000000532</v>
      </c>
      <c r="BL1430" s="146">
        <f t="shared" si="243"/>
        <v>0.76192552998442553</v>
      </c>
      <c r="BM1430" s="146">
        <f t="shared" si="244"/>
        <v>7.5034130354079132E-4</v>
      </c>
      <c r="BN1430" s="146" t="str">
        <f t="shared" si="245"/>
        <v/>
      </c>
      <c r="BO1430" s="146" t="str">
        <f t="shared" si="241"/>
        <v/>
      </c>
    </row>
    <row r="1431" spans="3:67" ht="20.100000000000001" customHeight="1" x14ac:dyDescent="0.25">
      <c r="C1431" s="12"/>
      <c r="E1431" s="130"/>
      <c r="F1431" s="130"/>
      <c r="R1431" s="12"/>
      <c r="T1431" s="130"/>
      <c r="U1431" s="130"/>
      <c r="AE1431" s="146">
        <v>674</v>
      </c>
      <c r="AF1431" s="146">
        <f t="shared" si="232"/>
        <v>-1.3039999999999998</v>
      </c>
      <c r="AJ1431" s="146">
        <f t="shared" si="233"/>
        <v>0.17047842442892205</v>
      </c>
      <c r="AK1431" s="146">
        <f t="shared" si="234"/>
        <v>9.6116791186396863E-2</v>
      </c>
      <c r="AL1431" s="146">
        <f t="shared" si="239"/>
        <v>0.17047842442892205</v>
      </c>
      <c r="AM1431" s="146" t="str">
        <f t="shared" si="240"/>
        <v/>
      </c>
      <c r="AN1431" s="146" t="str">
        <f t="shared" si="235"/>
        <v/>
      </c>
      <c r="AO1431" s="146">
        <f t="shared" si="236"/>
        <v>0</v>
      </c>
      <c r="AP1431" s="146" t="str">
        <f t="shared" si="237"/>
        <v/>
      </c>
      <c r="AQ1431" s="146" t="str">
        <f t="shared" si="238"/>
        <v/>
      </c>
      <c r="AY1431" s="155"/>
      <c r="AZ1431" s="150"/>
      <c r="BA1431" s="155"/>
      <c r="BB1431" s="162"/>
      <c r="BC1431" s="162"/>
      <c r="BD1431" s="162"/>
      <c r="BE1431" s="162"/>
      <c r="BF1431" s="156"/>
      <c r="BG1431" s="156"/>
      <c r="BH1431" s="156"/>
      <c r="BJ1431" s="146">
        <v>651</v>
      </c>
      <c r="BK1431" s="146">
        <f t="shared" si="242"/>
        <v>4.1600000000000534</v>
      </c>
      <c r="BL1431" s="146">
        <f t="shared" si="243"/>
        <v>0.76117518868088474</v>
      </c>
      <c r="BM1431" s="146">
        <f t="shared" si="244"/>
        <v>7.5082629703304704E-4</v>
      </c>
      <c r="BN1431" s="146" t="str">
        <f t="shared" si="245"/>
        <v/>
      </c>
      <c r="BO1431" s="146" t="str">
        <f t="shared" si="241"/>
        <v/>
      </c>
    </row>
    <row r="1432" spans="3:67" ht="20.100000000000001" customHeight="1" x14ac:dyDescent="0.25">
      <c r="C1432" s="12"/>
      <c r="E1432" s="130"/>
      <c r="F1432" s="130"/>
      <c r="R1432" s="12"/>
      <c r="T1432" s="130"/>
      <c r="U1432" s="130"/>
      <c r="AE1432" s="146">
        <v>675</v>
      </c>
      <c r="AF1432" s="146">
        <f t="shared" si="232"/>
        <v>-1.2999999999999998</v>
      </c>
      <c r="AJ1432" s="146">
        <f t="shared" si="233"/>
        <v>0.17136859204780741</v>
      </c>
      <c r="AK1432" s="146">
        <f t="shared" si="234"/>
        <v>9.6800484585610344E-2</v>
      </c>
      <c r="AL1432" s="146">
        <f t="shared" si="239"/>
        <v>0.17136859204780741</v>
      </c>
      <c r="AM1432" s="146" t="str">
        <f t="shared" si="240"/>
        <v/>
      </c>
      <c r="AN1432" s="146" t="str">
        <f t="shared" si="235"/>
        <v/>
      </c>
      <c r="AO1432" s="146">
        <f t="shared" si="236"/>
        <v>0</v>
      </c>
      <c r="AP1432" s="146" t="str">
        <f t="shared" si="237"/>
        <v/>
      </c>
      <c r="AQ1432" s="146" t="str">
        <f t="shared" si="238"/>
        <v/>
      </c>
      <c r="AY1432" s="155"/>
      <c r="AZ1432" s="150"/>
      <c r="BA1432" s="155"/>
      <c r="BB1432" s="162"/>
      <c r="BC1432" s="162"/>
      <c r="BD1432" s="162"/>
      <c r="BE1432" s="162"/>
      <c r="BF1432" s="156"/>
      <c r="BG1432" s="156"/>
      <c r="BH1432" s="156"/>
      <c r="BJ1432" s="146">
        <v>652</v>
      </c>
      <c r="BK1432" s="146">
        <f t="shared" si="242"/>
        <v>4.1664000000000536</v>
      </c>
      <c r="BL1432" s="146">
        <f t="shared" si="243"/>
        <v>0.76042436238385169</v>
      </c>
      <c r="BM1432" s="146">
        <f t="shared" si="244"/>
        <v>7.5130716521620844E-4</v>
      </c>
      <c r="BN1432" s="146" t="str">
        <f t="shared" si="245"/>
        <v/>
      </c>
      <c r="BO1432" s="146" t="str">
        <f t="shared" si="241"/>
        <v/>
      </c>
    </row>
    <row r="1433" spans="3:67" ht="20.100000000000001" customHeight="1" x14ac:dyDescent="0.25">
      <c r="C1433" s="12"/>
      <c r="E1433" s="130"/>
      <c r="F1433" s="130"/>
      <c r="R1433" s="12"/>
      <c r="T1433" s="130"/>
      <c r="U1433" s="130"/>
      <c r="AE1433" s="146">
        <v>676</v>
      </c>
      <c r="AF1433" s="146">
        <f t="shared" si="232"/>
        <v>-1.2959999999999998</v>
      </c>
      <c r="AJ1433" s="146">
        <f t="shared" si="233"/>
        <v>0.17226065156028769</v>
      </c>
      <c r="AK1433" s="146">
        <f t="shared" si="234"/>
        <v>9.7487742445312484E-2</v>
      </c>
      <c r="AL1433" s="146">
        <f t="shared" si="239"/>
        <v>0.17226065156028769</v>
      </c>
      <c r="AM1433" s="146" t="str">
        <f t="shared" si="240"/>
        <v/>
      </c>
      <c r="AN1433" s="146" t="str">
        <f t="shared" si="235"/>
        <v/>
      </c>
      <c r="AO1433" s="146">
        <f t="shared" si="236"/>
        <v>0</v>
      </c>
      <c r="AP1433" s="146" t="str">
        <f t="shared" si="237"/>
        <v/>
      </c>
      <c r="AQ1433" s="146" t="str">
        <f t="shared" si="238"/>
        <v/>
      </c>
      <c r="AY1433" s="155"/>
      <c r="AZ1433" s="150"/>
      <c r="BA1433" s="155"/>
      <c r="BB1433" s="162"/>
      <c r="BC1433" s="162"/>
      <c r="BD1433" s="162"/>
      <c r="BE1433" s="162"/>
      <c r="BF1433" s="156"/>
      <c r="BG1433" s="156"/>
      <c r="BH1433" s="156"/>
      <c r="BJ1433" s="146">
        <v>653</v>
      </c>
      <c r="BK1433" s="146">
        <f t="shared" si="242"/>
        <v>4.1728000000000538</v>
      </c>
      <c r="BL1433" s="146">
        <f t="shared" si="243"/>
        <v>0.75967305521863548</v>
      </c>
      <c r="BM1433" s="146">
        <f t="shared" si="244"/>
        <v>7.5178391338959205E-4</v>
      </c>
      <c r="BN1433" s="146" t="str">
        <f t="shared" si="245"/>
        <v/>
      </c>
      <c r="BO1433" s="146" t="str">
        <f t="shared" si="241"/>
        <v/>
      </c>
    </row>
    <row r="1434" spans="3:67" ht="20.100000000000001" customHeight="1" x14ac:dyDescent="0.25">
      <c r="C1434" s="12"/>
      <c r="E1434" s="130"/>
      <c r="F1434" s="130"/>
      <c r="R1434" s="12"/>
      <c r="T1434" s="130"/>
      <c r="U1434" s="130"/>
      <c r="AE1434" s="146">
        <v>677</v>
      </c>
      <c r="AF1434" s="146">
        <f t="shared" si="232"/>
        <v>-1.2919999999999998</v>
      </c>
      <c r="AJ1434" s="146">
        <f t="shared" si="233"/>
        <v>0.17315458419464502</v>
      </c>
      <c r="AK1434" s="146">
        <f t="shared" si="234"/>
        <v>9.8178572295596803E-2</v>
      </c>
      <c r="AL1434" s="146">
        <f t="shared" si="239"/>
        <v>0.17315458419464502</v>
      </c>
      <c r="AM1434" s="146" t="str">
        <f t="shared" si="240"/>
        <v/>
      </c>
      <c r="AN1434" s="146" t="str">
        <f t="shared" si="235"/>
        <v/>
      </c>
      <c r="AO1434" s="146">
        <f t="shared" si="236"/>
        <v>0</v>
      </c>
      <c r="AP1434" s="146" t="str">
        <f t="shared" si="237"/>
        <v/>
      </c>
      <c r="AQ1434" s="146" t="str">
        <f t="shared" si="238"/>
        <v/>
      </c>
      <c r="AY1434" s="155"/>
      <c r="AZ1434" s="150"/>
      <c r="BA1434" s="155"/>
      <c r="BB1434" s="162"/>
      <c r="BC1434" s="162"/>
      <c r="BD1434" s="162"/>
      <c r="BE1434" s="162"/>
      <c r="BF1434" s="156"/>
      <c r="BG1434" s="156"/>
      <c r="BH1434" s="156"/>
      <c r="BJ1434" s="146">
        <v>654</v>
      </c>
      <c r="BK1434" s="146">
        <f t="shared" si="242"/>
        <v>4.179200000000054</v>
      </c>
      <c r="BL1434" s="146">
        <f t="shared" si="243"/>
        <v>0.75892127130524589</v>
      </c>
      <c r="BM1434" s="146">
        <f t="shared" si="244"/>
        <v>7.5225654689081711E-4</v>
      </c>
      <c r="BN1434" s="146" t="str">
        <f t="shared" si="245"/>
        <v/>
      </c>
      <c r="BO1434" s="146" t="str">
        <f t="shared" si="241"/>
        <v/>
      </c>
    </row>
    <row r="1435" spans="3:67" ht="20.100000000000001" customHeight="1" x14ac:dyDescent="0.25">
      <c r="C1435" s="12"/>
      <c r="E1435" s="130"/>
      <c r="F1435" s="130"/>
      <c r="R1435" s="12"/>
      <c r="T1435" s="130"/>
      <c r="U1435" s="130"/>
      <c r="AE1435" s="146">
        <v>678</v>
      </c>
      <c r="AF1435" s="146">
        <f t="shared" si="232"/>
        <v>-1.2879999999999998</v>
      </c>
      <c r="AJ1435" s="146">
        <f t="shared" si="233"/>
        <v>0.17405037099145432</v>
      </c>
      <c r="AK1435" s="146">
        <f t="shared" si="234"/>
        <v>9.8872981591094602E-2</v>
      </c>
      <c r="AL1435" s="146">
        <f t="shared" si="239"/>
        <v>0.17405037099145432</v>
      </c>
      <c r="AM1435" s="146" t="str">
        <f t="shared" si="240"/>
        <v/>
      </c>
      <c r="AN1435" s="146" t="str">
        <f t="shared" si="235"/>
        <v/>
      </c>
      <c r="AO1435" s="146">
        <f t="shared" si="236"/>
        <v>0</v>
      </c>
      <c r="AP1435" s="146" t="str">
        <f t="shared" si="237"/>
        <v/>
      </c>
      <c r="AQ1435" s="146" t="str">
        <f t="shared" si="238"/>
        <v/>
      </c>
      <c r="AY1435" s="155"/>
      <c r="AZ1435" s="150"/>
      <c r="BA1435" s="155"/>
      <c r="BB1435" s="162"/>
      <c r="BC1435" s="162"/>
      <c r="BD1435" s="162"/>
      <c r="BE1435" s="162"/>
      <c r="BF1435" s="156"/>
      <c r="BG1435" s="156"/>
      <c r="BH1435" s="156"/>
      <c r="BJ1435" s="146">
        <v>655</v>
      </c>
      <c r="BK1435" s="146">
        <f t="shared" si="242"/>
        <v>4.1856000000000542</v>
      </c>
      <c r="BL1435" s="146">
        <f t="shared" si="243"/>
        <v>0.75816901475835508</v>
      </c>
      <c r="BM1435" s="146">
        <f t="shared" si="244"/>
        <v>7.5272507109769293E-4</v>
      </c>
      <c r="BN1435" s="146" t="str">
        <f t="shared" si="245"/>
        <v/>
      </c>
      <c r="BO1435" s="146" t="str">
        <f t="shared" si="241"/>
        <v/>
      </c>
    </row>
    <row r="1436" spans="3:67" ht="20.100000000000001" customHeight="1" x14ac:dyDescent="0.25">
      <c r="C1436" s="12"/>
      <c r="E1436" s="130"/>
      <c r="F1436" s="130"/>
      <c r="R1436" s="12"/>
      <c r="T1436" s="130"/>
      <c r="U1436" s="130"/>
      <c r="AE1436" s="146">
        <v>679</v>
      </c>
      <c r="AF1436" s="146">
        <f t="shared" si="232"/>
        <v>-1.2839999999999998</v>
      </c>
      <c r="AJ1436" s="146">
        <f t="shared" si="233"/>
        <v>0.1749479928038255</v>
      </c>
      <c r="AK1436" s="146">
        <f t="shared" si="234"/>
        <v>9.9570977710224218E-2</v>
      </c>
      <c r="AL1436" s="146">
        <f t="shared" si="239"/>
        <v>0.1749479928038255</v>
      </c>
      <c r="AM1436" s="146" t="str">
        <f t="shared" si="240"/>
        <v/>
      </c>
      <c r="AN1436" s="146" t="str">
        <f t="shared" si="235"/>
        <v/>
      </c>
      <c r="AO1436" s="146">
        <f t="shared" si="236"/>
        <v>0</v>
      </c>
      <c r="AP1436" s="146" t="str">
        <f t="shared" si="237"/>
        <v/>
      </c>
      <c r="AQ1436" s="146" t="str">
        <f t="shared" si="238"/>
        <v/>
      </c>
      <c r="AY1436" s="155"/>
      <c r="AZ1436" s="150"/>
      <c r="BA1436" s="155"/>
      <c r="BB1436" s="162"/>
      <c r="BC1436" s="162"/>
      <c r="BD1436" s="162"/>
      <c r="BE1436" s="162"/>
      <c r="BF1436" s="156"/>
      <c r="BG1436" s="156"/>
      <c r="BH1436" s="156"/>
      <c r="BJ1436" s="146">
        <v>656</v>
      </c>
      <c r="BK1436" s="146">
        <f t="shared" si="242"/>
        <v>4.1920000000000543</v>
      </c>
      <c r="BL1436" s="146">
        <f t="shared" si="243"/>
        <v>0.75741628968725738</v>
      </c>
      <c r="BM1436" s="146">
        <f t="shared" si="244"/>
        <v>7.5318949142688663E-4</v>
      </c>
      <c r="BN1436" s="146" t="str">
        <f t="shared" si="245"/>
        <v/>
      </c>
      <c r="BO1436" s="146" t="str">
        <f t="shared" si="241"/>
        <v/>
      </c>
    </row>
    <row r="1437" spans="3:67" ht="20.100000000000001" customHeight="1" x14ac:dyDescent="0.25">
      <c r="C1437" s="12"/>
      <c r="E1437" s="130"/>
      <c r="F1437" s="130"/>
      <c r="R1437" s="12"/>
      <c r="T1437" s="130"/>
      <c r="U1437" s="130"/>
      <c r="AE1437" s="146">
        <v>680</v>
      </c>
      <c r="AF1437" s="146">
        <f t="shared" si="232"/>
        <v>-1.2799999999999998</v>
      </c>
      <c r="AJ1437" s="146">
        <f t="shared" si="233"/>
        <v>0.17584743029766242</v>
      </c>
      <c r="AK1437" s="146">
        <f t="shared" si="234"/>
        <v>0.10027256795444212</v>
      </c>
      <c r="AL1437" s="146">
        <f t="shared" si="239"/>
        <v>0.17584743029766242</v>
      </c>
      <c r="AM1437" s="146" t="str">
        <f t="shared" si="240"/>
        <v/>
      </c>
      <c r="AN1437" s="146" t="str">
        <f t="shared" si="235"/>
        <v/>
      </c>
      <c r="AO1437" s="146">
        <f t="shared" si="236"/>
        <v>0</v>
      </c>
      <c r="AP1437" s="146" t="str">
        <f t="shared" si="237"/>
        <v/>
      </c>
      <c r="AQ1437" s="146" t="str">
        <f t="shared" si="238"/>
        <v/>
      </c>
      <c r="AY1437" s="155"/>
      <c r="AZ1437" s="150"/>
      <c r="BA1437" s="155"/>
      <c r="BB1437" s="162"/>
      <c r="BC1437" s="162"/>
      <c r="BD1437" s="162"/>
      <c r="BE1437" s="162"/>
      <c r="BF1437" s="156"/>
      <c r="BG1437" s="156"/>
      <c r="BH1437" s="156"/>
      <c r="BJ1437" s="146">
        <v>657</v>
      </c>
      <c r="BK1437" s="146">
        <f t="shared" si="242"/>
        <v>4.1984000000000545</v>
      </c>
      <c r="BL1437" s="146">
        <f t="shared" si="243"/>
        <v>0.7566631001958305</v>
      </c>
      <c r="BM1437" s="146">
        <f t="shared" si="244"/>
        <v>7.5364981333314596E-4</v>
      </c>
      <c r="BN1437" s="146" t="str">
        <f t="shared" si="245"/>
        <v/>
      </c>
      <c r="BO1437" s="146" t="str">
        <f t="shared" si="241"/>
        <v/>
      </c>
    </row>
    <row r="1438" spans="3:67" ht="20.100000000000001" customHeight="1" x14ac:dyDescent="0.25">
      <c r="C1438" s="12"/>
      <c r="E1438" s="130"/>
      <c r="F1438" s="130"/>
      <c r="R1438" s="12"/>
      <c r="T1438" s="130"/>
      <c r="U1438" s="130"/>
      <c r="AE1438" s="146">
        <v>681</v>
      </c>
      <c r="AF1438" s="146">
        <f t="shared" si="232"/>
        <v>-1.2759999999999998</v>
      </c>
      <c r="AJ1438" s="146">
        <f t="shared" si="233"/>
        <v>0.17674866395193792</v>
      </c>
      <c r="AK1438" s="146">
        <f t="shared" si="234"/>
        <v>0.10097775954749438</v>
      </c>
      <c r="AL1438" s="146">
        <f t="shared" si="239"/>
        <v>0.17674866395193792</v>
      </c>
      <c r="AM1438" s="146" t="str">
        <f t="shared" si="240"/>
        <v/>
      </c>
      <c r="AN1438" s="146" t="str">
        <f t="shared" si="235"/>
        <v/>
      </c>
      <c r="AO1438" s="146">
        <f t="shared" si="236"/>
        <v>0</v>
      </c>
      <c r="AP1438" s="146" t="str">
        <f t="shared" si="237"/>
        <v/>
      </c>
      <c r="AQ1438" s="146" t="str">
        <f t="shared" si="238"/>
        <v/>
      </c>
      <c r="AY1438" s="155"/>
      <c r="AZ1438" s="150"/>
      <c r="BA1438" s="155"/>
      <c r="BB1438" s="162"/>
      <c r="BC1438" s="162"/>
      <c r="BD1438" s="162"/>
      <c r="BE1438" s="162"/>
      <c r="BF1438" s="156"/>
      <c r="BG1438" s="156"/>
      <c r="BH1438" s="156"/>
      <c r="BJ1438" s="146">
        <v>658</v>
      </c>
      <c r="BK1438" s="146">
        <f t="shared" si="242"/>
        <v>4.2048000000000547</v>
      </c>
      <c r="BL1438" s="146">
        <f t="shared" si="243"/>
        <v>0.75590945038249735</v>
      </c>
      <c r="BM1438" s="146">
        <f t="shared" si="244"/>
        <v>7.5410604231029854E-4</v>
      </c>
      <c r="BN1438" s="146" t="str">
        <f t="shared" si="245"/>
        <v/>
      </c>
      <c r="BO1438" s="146" t="str">
        <f t="shared" si="241"/>
        <v/>
      </c>
    </row>
    <row r="1439" spans="3:67" ht="20.100000000000001" customHeight="1" x14ac:dyDescent="0.25">
      <c r="C1439" s="12"/>
      <c r="E1439" s="130"/>
      <c r="F1439" s="130"/>
      <c r="R1439" s="12"/>
      <c r="T1439" s="130"/>
      <c r="U1439" s="130"/>
      <c r="AE1439" s="146">
        <v>682</v>
      </c>
      <c r="AF1439" s="146">
        <f t="shared" si="232"/>
        <v>-1.2719999999999998</v>
      </c>
      <c r="AJ1439" s="146">
        <f t="shared" si="233"/>
        <v>0.17765167405898522</v>
      </c>
      <c r="AK1439" s="146">
        <f t="shared" si="234"/>
        <v>0.10168655963466959</v>
      </c>
      <c r="AL1439" s="146">
        <f t="shared" si="239"/>
        <v>0.17765167405898522</v>
      </c>
      <c r="AM1439" s="146" t="str">
        <f t="shared" si="240"/>
        <v/>
      </c>
      <c r="AN1439" s="146" t="str">
        <f t="shared" si="235"/>
        <v/>
      </c>
      <c r="AO1439" s="146">
        <f t="shared" si="236"/>
        <v>0</v>
      </c>
      <c r="AP1439" s="146" t="str">
        <f t="shared" si="237"/>
        <v/>
      </c>
      <c r="AQ1439" s="146" t="str">
        <f t="shared" si="238"/>
        <v/>
      </c>
      <c r="AY1439" s="155"/>
      <c r="AZ1439" s="150"/>
      <c r="BA1439" s="155"/>
      <c r="BB1439" s="162"/>
      <c r="BC1439" s="162"/>
      <c r="BD1439" s="162"/>
      <c r="BE1439" s="162"/>
      <c r="BF1439" s="156"/>
      <c r="BG1439" s="156"/>
      <c r="BH1439" s="156"/>
      <c r="BJ1439" s="146">
        <v>659</v>
      </c>
      <c r="BK1439" s="146">
        <f t="shared" si="242"/>
        <v>4.2112000000000549</v>
      </c>
      <c r="BL1439" s="146">
        <f t="shared" si="243"/>
        <v>0.75515534434018705</v>
      </c>
      <c r="BM1439" s="146">
        <f t="shared" si="244"/>
        <v>7.5455818388980855E-4</v>
      </c>
      <c r="BN1439" s="146" t="str">
        <f t="shared" si="245"/>
        <v/>
      </c>
      <c r="BO1439" s="146" t="str">
        <f t="shared" si="241"/>
        <v/>
      </c>
    </row>
    <row r="1440" spans="3:67" ht="20.100000000000001" customHeight="1" x14ac:dyDescent="0.25">
      <c r="C1440" s="12"/>
      <c r="E1440" s="130"/>
      <c r="F1440" s="130"/>
      <c r="R1440" s="12"/>
      <c r="T1440" s="130"/>
      <c r="U1440" s="130"/>
      <c r="AE1440" s="146">
        <v>683</v>
      </c>
      <c r="AF1440" s="146">
        <f t="shared" si="232"/>
        <v>-1.2679999999999998</v>
      </c>
      <c r="AJ1440" s="146">
        <f t="shared" si="233"/>
        <v>0.178556440724806</v>
      </c>
      <c r="AK1440" s="146">
        <f t="shared" si="234"/>
        <v>0.10239897528205288</v>
      </c>
      <c r="AL1440" s="146">
        <f t="shared" si="239"/>
        <v>0.178556440724806</v>
      </c>
      <c r="AM1440" s="146" t="str">
        <f t="shared" si="240"/>
        <v/>
      </c>
      <c r="AN1440" s="146" t="str">
        <f t="shared" si="235"/>
        <v/>
      </c>
      <c r="AO1440" s="146">
        <f t="shared" si="236"/>
        <v>0</v>
      </c>
      <c r="AP1440" s="146" t="str">
        <f t="shared" si="237"/>
        <v/>
      </c>
      <c r="AQ1440" s="146" t="str">
        <f t="shared" si="238"/>
        <v/>
      </c>
      <c r="AY1440" s="155"/>
      <c r="AZ1440" s="150"/>
      <c r="BA1440" s="155"/>
      <c r="BB1440" s="162"/>
      <c r="BC1440" s="162"/>
      <c r="BD1440" s="162"/>
      <c r="BE1440" s="162"/>
      <c r="BF1440" s="156"/>
      <c r="BG1440" s="156"/>
      <c r="BH1440" s="156"/>
      <c r="BJ1440" s="146">
        <v>660</v>
      </c>
      <c r="BK1440" s="146">
        <f t="shared" si="242"/>
        <v>4.2176000000000551</v>
      </c>
      <c r="BL1440" s="146">
        <f t="shared" si="243"/>
        <v>0.75440078615629724</v>
      </c>
      <c r="BM1440" s="146">
        <f t="shared" si="244"/>
        <v>7.5500624364066571E-4</v>
      </c>
      <c r="BN1440" s="146" t="str">
        <f t="shared" si="245"/>
        <v/>
      </c>
      <c r="BO1440" s="146" t="str">
        <f t="shared" si="241"/>
        <v/>
      </c>
    </row>
    <row r="1441" spans="3:67" ht="20.100000000000001" customHeight="1" x14ac:dyDescent="0.25">
      <c r="C1441" s="12"/>
      <c r="E1441" s="130"/>
      <c r="F1441" s="130"/>
      <c r="R1441" s="12"/>
      <c r="T1441" s="130"/>
      <c r="U1441" s="130"/>
      <c r="AE1441" s="146">
        <v>684</v>
      </c>
      <c r="AF1441" s="146">
        <f t="shared" si="232"/>
        <v>-1.2639999999999998</v>
      </c>
      <c r="AJ1441" s="146">
        <f t="shared" si="233"/>
        <v>0.17946294386939488</v>
      </c>
      <c r="AK1441" s="146">
        <f t="shared" si="234"/>
        <v>0.10311501347578129</v>
      </c>
      <c r="AL1441" s="146">
        <f t="shared" si="239"/>
        <v>0.17946294386939488</v>
      </c>
      <c r="AM1441" s="146" t="str">
        <f t="shared" si="240"/>
        <v/>
      </c>
      <c r="AN1441" s="146" t="str">
        <f t="shared" si="235"/>
        <v/>
      </c>
      <c r="AO1441" s="146">
        <f t="shared" si="236"/>
        <v>0</v>
      </c>
      <c r="AP1441" s="146" t="str">
        <f t="shared" si="237"/>
        <v/>
      </c>
      <c r="AQ1441" s="146" t="str">
        <f t="shared" si="238"/>
        <v/>
      </c>
      <c r="AY1441" s="155"/>
      <c r="AZ1441" s="150"/>
      <c r="BA1441" s="155"/>
      <c r="BB1441" s="162"/>
      <c r="BC1441" s="162"/>
      <c r="BD1441" s="162"/>
      <c r="BE1441" s="162"/>
      <c r="BF1441" s="156"/>
      <c r="BG1441" s="156"/>
      <c r="BH1441" s="156"/>
      <c r="BJ1441" s="146">
        <v>661</v>
      </c>
      <c r="BK1441" s="146">
        <f t="shared" si="242"/>
        <v>4.2240000000000553</v>
      </c>
      <c r="BL1441" s="146">
        <f t="shared" si="243"/>
        <v>0.75364577991265658</v>
      </c>
      <c r="BM1441" s="146">
        <f t="shared" si="244"/>
        <v>7.554502271696073E-4</v>
      </c>
      <c r="BN1441" s="146" t="str">
        <f t="shared" si="245"/>
        <v/>
      </c>
      <c r="BO1441" s="146" t="str">
        <f t="shared" si="241"/>
        <v/>
      </c>
    </row>
    <row r="1442" spans="3:67" ht="20.100000000000001" customHeight="1" x14ac:dyDescent="0.25">
      <c r="C1442" s="12"/>
      <c r="E1442" s="130"/>
      <c r="F1442" s="130"/>
      <c r="R1442" s="12"/>
      <c r="T1442" s="130"/>
      <c r="U1442" s="130"/>
      <c r="AE1442" s="146">
        <v>685</v>
      </c>
      <c r="AF1442" s="146">
        <f t="shared" si="232"/>
        <v>-1.2599999999999998</v>
      </c>
      <c r="AJ1442" s="146">
        <f t="shared" si="233"/>
        <v>0.18037116322708038</v>
      </c>
      <c r="AK1442" s="146">
        <f t="shared" si="234"/>
        <v>0.10383468112130038</v>
      </c>
      <c r="AL1442" s="146">
        <f t="shared" si="239"/>
        <v>0.18037116322708038</v>
      </c>
      <c r="AM1442" s="146" t="str">
        <f t="shared" si="240"/>
        <v/>
      </c>
      <c r="AN1442" s="146" t="str">
        <f t="shared" si="235"/>
        <v/>
      </c>
      <c r="AO1442" s="146">
        <f t="shared" si="236"/>
        <v>0</v>
      </c>
      <c r="AP1442" s="146" t="str">
        <f t="shared" si="237"/>
        <v/>
      </c>
      <c r="AQ1442" s="146" t="str">
        <f t="shared" si="238"/>
        <v/>
      </c>
      <c r="AY1442" s="155"/>
      <c r="AZ1442" s="150"/>
      <c r="BA1442" s="155"/>
      <c r="BB1442" s="162"/>
      <c r="BC1442" s="162"/>
      <c r="BD1442" s="162"/>
      <c r="BE1442" s="162"/>
      <c r="BF1442" s="156"/>
      <c r="BG1442" s="156"/>
      <c r="BH1442" s="156"/>
      <c r="BJ1442" s="146">
        <v>662</v>
      </c>
      <c r="BK1442" s="146">
        <f t="shared" si="242"/>
        <v>4.2304000000000554</v>
      </c>
      <c r="BL1442" s="146">
        <f t="shared" si="243"/>
        <v>0.75289032968548697</v>
      </c>
      <c r="BM1442" s="146">
        <f t="shared" si="244"/>
        <v>7.558901401205631E-4</v>
      </c>
      <c r="BN1442" s="146" t="str">
        <f t="shared" si="245"/>
        <v/>
      </c>
      <c r="BO1442" s="146" t="str">
        <f t="shared" si="241"/>
        <v/>
      </c>
    </row>
    <row r="1443" spans="3:67" ht="20.100000000000001" customHeight="1" x14ac:dyDescent="0.25">
      <c r="C1443" s="12"/>
      <c r="E1443" s="130"/>
      <c r="F1443" s="130"/>
      <c r="R1443" s="12"/>
      <c r="T1443" s="130"/>
      <c r="U1443" s="130"/>
      <c r="AE1443" s="146">
        <v>686</v>
      </c>
      <c r="AF1443" s="146">
        <f t="shared" si="232"/>
        <v>-1.2559999999999998</v>
      </c>
      <c r="AJ1443" s="146">
        <f t="shared" si="233"/>
        <v>0.18128107834688276</v>
      </c>
      <c r="AK1443" s="146">
        <f t="shared" si="234"/>
        <v>0.10455798504262231</v>
      </c>
      <c r="AL1443" s="146">
        <f t="shared" si="239"/>
        <v>0.18128107834688276</v>
      </c>
      <c r="AM1443" s="146" t="str">
        <f t="shared" si="240"/>
        <v/>
      </c>
      <c r="AN1443" s="146" t="str">
        <f t="shared" si="235"/>
        <v/>
      </c>
      <c r="AO1443" s="146">
        <f t="shared" si="236"/>
        <v>0</v>
      </c>
      <c r="AP1443" s="146" t="str">
        <f t="shared" si="237"/>
        <v/>
      </c>
      <c r="AQ1443" s="146" t="str">
        <f t="shared" si="238"/>
        <v/>
      </c>
      <c r="AY1443" s="155"/>
      <c r="AZ1443" s="150"/>
      <c r="BA1443" s="155"/>
      <c r="BB1443" s="162"/>
      <c r="BC1443" s="162"/>
      <c r="BD1443" s="162"/>
      <c r="BE1443" s="162"/>
      <c r="BF1443" s="156"/>
      <c r="BG1443" s="156"/>
      <c r="BH1443" s="156"/>
      <c r="BJ1443" s="146">
        <v>663</v>
      </c>
      <c r="BK1443" s="146">
        <f t="shared" si="242"/>
        <v>4.2368000000000556</v>
      </c>
      <c r="BL1443" s="146">
        <f t="shared" si="243"/>
        <v>0.75213443954536641</v>
      </c>
      <c r="BM1443" s="146">
        <f t="shared" si="244"/>
        <v>7.5632598817343411E-4</v>
      </c>
      <c r="BN1443" s="146" t="str">
        <f t="shared" si="245"/>
        <v/>
      </c>
      <c r="BO1443" s="146" t="str">
        <f t="shared" si="241"/>
        <v/>
      </c>
    </row>
    <row r="1444" spans="3:67" ht="20.100000000000001" customHeight="1" x14ac:dyDescent="0.25">
      <c r="C1444" s="12"/>
      <c r="E1444" s="130"/>
      <c r="F1444" s="130"/>
      <c r="R1444" s="12"/>
      <c r="T1444" s="130"/>
      <c r="U1444" s="130"/>
      <c r="AE1444" s="146">
        <v>687</v>
      </c>
      <c r="AF1444" s="146">
        <f t="shared" si="232"/>
        <v>-1.2519999999999998</v>
      </c>
      <c r="AJ1444" s="146">
        <f t="shared" si="233"/>
        <v>0.18219266859288816</v>
      </c>
      <c r="AK1444" s="146">
        <f t="shared" si="234"/>
        <v>0.1052849319815853</v>
      </c>
      <c r="AL1444" s="146">
        <f t="shared" si="239"/>
        <v>0.18219266859288816</v>
      </c>
      <c r="AM1444" s="146" t="str">
        <f t="shared" si="240"/>
        <v/>
      </c>
      <c r="AN1444" s="146" t="str">
        <f t="shared" si="235"/>
        <v/>
      </c>
      <c r="AO1444" s="146">
        <f t="shared" si="236"/>
        <v>0</v>
      </c>
      <c r="AP1444" s="146" t="str">
        <f t="shared" si="237"/>
        <v/>
      </c>
      <c r="AQ1444" s="146" t="str">
        <f t="shared" si="238"/>
        <v/>
      </c>
      <c r="AY1444" s="155"/>
      <c r="AZ1444" s="150"/>
      <c r="BA1444" s="155"/>
      <c r="BB1444" s="162"/>
      <c r="BC1444" s="162"/>
      <c r="BD1444" s="162"/>
      <c r="BE1444" s="162"/>
      <c r="BF1444" s="156"/>
      <c r="BG1444" s="156"/>
      <c r="BH1444" s="156"/>
      <c r="BJ1444" s="146">
        <v>664</v>
      </c>
      <c r="BK1444" s="146">
        <f t="shared" si="242"/>
        <v>4.2432000000000558</v>
      </c>
      <c r="BL1444" s="146">
        <f t="shared" si="243"/>
        <v>0.75137811355719297</v>
      </c>
      <c r="BM1444" s="146">
        <f t="shared" si="244"/>
        <v>7.5675777704531377E-4</v>
      </c>
      <c r="BN1444" s="146" t="str">
        <f t="shared" si="245"/>
        <v/>
      </c>
      <c r="BO1444" s="146" t="str">
        <f t="shared" si="241"/>
        <v/>
      </c>
    </row>
    <row r="1445" spans="3:67" ht="20.100000000000001" customHeight="1" x14ac:dyDescent="0.25">
      <c r="C1445" s="12"/>
      <c r="E1445" s="130"/>
      <c r="F1445" s="130"/>
      <c r="R1445" s="12"/>
      <c r="T1445" s="130"/>
      <c r="U1445" s="130"/>
      <c r="AE1445" s="146">
        <v>688</v>
      </c>
      <c r="AF1445" s="146">
        <f t="shared" si="232"/>
        <v>-1.2479999999999998</v>
      </c>
      <c r="AJ1445" s="146">
        <f t="shared" si="233"/>
        <v>0.18310591314463998</v>
      </c>
      <c r="AK1445" s="146">
        <f t="shared" si="234"/>
        <v>0.10601552859711465</v>
      </c>
      <c r="AL1445" s="146">
        <f t="shared" si="239"/>
        <v>0.18310591314463998</v>
      </c>
      <c r="AM1445" s="146" t="str">
        <f t="shared" si="240"/>
        <v/>
      </c>
      <c r="AN1445" s="146" t="str">
        <f t="shared" si="235"/>
        <v/>
      </c>
      <c r="AO1445" s="146">
        <f t="shared" si="236"/>
        <v>0</v>
      </c>
      <c r="AP1445" s="146" t="str">
        <f t="shared" si="237"/>
        <v/>
      </c>
      <c r="AQ1445" s="146" t="str">
        <f t="shared" si="238"/>
        <v/>
      </c>
      <c r="AY1445" s="155"/>
      <c r="AZ1445" s="150"/>
      <c r="BA1445" s="155"/>
      <c r="BB1445" s="162"/>
      <c r="BC1445" s="162"/>
      <c r="BD1445" s="162"/>
      <c r="BE1445" s="162"/>
      <c r="BF1445" s="156"/>
      <c r="BG1445" s="156"/>
      <c r="BH1445" s="156"/>
      <c r="BJ1445" s="146">
        <v>665</v>
      </c>
      <c r="BK1445" s="146">
        <f t="shared" si="242"/>
        <v>4.249600000000056</v>
      </c>
      <c r="BL1445" s="146">
        <f t="shared" si="243"/>
        <v>0.75062135578014766</v>
      </c>
      <c r="BM1445" s="146">
        <f t="shared" si="244"/>
        <v>7.5718551248915578E-4</v>
      </c>
      <c r="BN1445" s="146" t="str">
        <f t="shared" si="245"/>
        <v/>
      </c>
      <c r="BO1445" s="146" t="str">
        <f t="shared" si="241"/>
        <v/>
      </c>
    </row>
    <row r="1446" spans="3:67" ht="20.100000000000001" customHeight="1" x14ac:dyDescent="0.25">
      <c r="C1446" s="12"/>
      <c r="E1446" s="130"/>
      <c r="F1446" s="130"/>
      <c r="R1446" s="12"/>
      <c r="T1446" s="130"/>
      <c r="U1446" s="130"/>
      <c r="AE1446" s="146">
        <v>689</v>
      </c>
      <c r="AF1446" s="146">
        <f t="shared" si="232"/>
        <v>-1.2439999999999998</v>
      </c>
      <c r="AJ1446" s="146">
        <f t="shared" si="233"/>
        <v>0.1840207909975464</v>
      </c>
      <c r="AK1446" s="146">
        <f t="shared" si="234"/>
        <v>0.10674978146448547</v>
      </c>
      <c r="AL1446" s="146">
        <f t="shared" si="239"/>
        <v>0.1840207909975464</v>
      </c>
      <c r="AM1446" s="146" t="str">
        <f t="shared" si="240"/>
        <v/>
      </c>
      <c r="AN1446" s="146" t="str">
        <f t="shared" si="235"/>
        <v/>
      </c>
      <c r="AO1446" s="146">
        <f t="shared" si="236"/>
        <v>0</v>
      </c>
      <c r="AP1446" s="146" t="str">
        <f t="shared" si="237"/>
        <v/>
      </c>
      <c r="AQ1446" s="146" t="str">
        <f t="shared" si="238"/>
        <v/>
      </c>
      <c r="AY1446" s="155"/>
      <c r="AZ1446" s="150"/>
      <c r="BA1446" s="155"/>
      <c r="BB1446" s="162"/>
      <c r="BC1446" s="162"/>
      <c r="BD1446" s="162"/>
      <c r="BE1446" s="162"/>
      <c r="BF1446" s="156"/>
      <c r="BG1446" s="156"/>
      <c r="BH1446" s="156"/>
      <c r="BJ1446" s="146">
        <v>666</v>
      </c>
      <c r="BK1446" s="146">
        <f t="shared" si="242"/>
        <v>4.2560000000000562</v>
      </c>
      <c r="BL1446" s="146">
        <f t="shared" si="243"/>
        <v>0.7498641702676585</v>
      </c>
      <c r="BM1446" s="146">
        <f t="shared" si="244"/>
        <v>7.5760920029388501E-4</v>
      </c>
      <c r="BN1446" s="146" t="str">
        <f t="shared" si="245"/>
        <v/>
      </c>
      <c r="BO1446" s="146" t="str">
        <f t="shared" si="241"/>
        <v/>
      </c>
    </row>
    <row r="1447" spans="3:67" ht="20.100000000000001" customHeight="1" x14ac:dyDescent="0.25">
      <c r="C1447" s="12"/>
      <c r="E1447" s="130"/>
      <c r="F1447" s="130"/>
      <c r="R1447" s="12"/>
      <c r="T1447" s="130"/>
      <c r="U1447" s="130"/>
      <c r="AE1447" s="146">
        <v>690</v>
      </c>
      <c r="AF1447" s="146">
        <f t="shared" si="232"/>
        <v>-1.2399999999999998</v>
      </c>
      <c r="AJ1447" s="146">
        <f t="shared" si="233"/>
        <v>0.18493728096330536</v>
      </c>
      <c r="AK1447" s="146">
        <f t="shared" si="234"/>
        <v>0.10748769707458694</v>
      </c>
      <c r="AL1447" s="146">
        <f t="shared" si="239"/>
        <v>0.18493728096330536</v>
      </c>
      <c r="AM1447" s="146" t="str">
        <f t="shared" si="240"/>
        <v/>
      </c>
      <c r="AN1447" s="146" t="str">
        <f t="shared" si="235"/>
        <v/>
      </c>
      <c r="AO1447" s="146">
        <f t="shared" si="236"/>
        <v>0</v>
      </c>
      <c r="AP1447" s="146" t="str">
        <f t="shared" si="237"/>
        <v/>
      </c>
      <c r="AQ1447" s="146" t="str">
        <f t="shared" si="238"/>
        <v/>
      </c>
      <c r="AY1447" s="155"/>
      <c r="AZ1447" s="150"/>
      <c r="BA1447" s="155"/>
      <c r="BB1447" s="162"/>
      <c r="BC1447" s="162"/>
      <c r="BD1447" s="162"/>
      <c r="BE1447" s="162"/>
      <c r="BF1447" s="156"/>
      <c r="BG1447" s="156"/>
      <c r="BH1447" s="156"/>
      <c r="BJ1447" s="146">
        <v>667</v>
      </c>
      <c r="BK1447" s="146">
        <f t="shared" si="242"/>
        <v>4.2624000000000564</v>
      </c>
      <c r="BL1447" s="146">
        <f t="shared" si="243"/>
        <v>0.74910656106736462</v>
      </c>
      <c r="BM1447" s="146">
        <f t="shared" si="244"/>
        <v>7.5802884628362044E-4</v>
      </c>
      <c r="BN1447" s="146" t="str">
        <f t="shared" si="245"/>
        <v/>
      </c>
      <c r="BO1447" s="146" t="str">
        <f t="shared" si="241"/>
        <v/>
      </c>
    </row>
    <row r="1448" spans="3:67" ht="20.100000000000001" customHeight="1" x14ac:dyDescent="0.25">
      <c r="C1448" s="12"/>
      <c r="E1448" s="130"/>
      <c r="F1448" s="130"/>
      <c r="R1448" s="12"/>
      <c r="T1448" s="130"/>
      <c r="U1448" s="130"/>
      <c r="AE1448" s="146">
        <v>691</v>
      </c>
      <c r="AF1448" s="146">
        <f t="shared" si="232"/>
        <v>-1.2359999999999998</v>
      </c>
      <c r="AJ1448" s="146">
        <f t="shared" si="233"/>
        <v>0.18585536167034583</v>
      </c>
      <c r="AK1448" s="146">
        <f t="shared" si="234"/>
        <v>0.1082292818331884</v>
      </c>
      <c r="AL1448" s="146">
        <f t="shared" si="239"/>
        <v>0.18585536167034583</v>
      </c>
      <c r="AM1448" s="146" t="str">
        <f t="shared" si="240"/>
        <v/>
      </c>
      <c r="AN1448" s="146" t="str">
        <f t="shared" si="235"/>
        <v/>
      </c>
      <c r="AO1448" s="146">
        <f t="shared" si="236"/>
        <v>0</v>
      </c>
      <c r="AP1448" s="146" t="str">
        <f t="shared" si="237"/>
        <v/>
      </c>
      <c r="AQ1448" s="146" t="str">
        <f t="shared" si="238"/>
        <v/>
      </c>
      <c r="AY1448" s="155"/>
      <c r="AZ1448" s="150"/>
      <c r="BA1448" s="155"/>
      <c r="BB1448" s="162"/>
      <c r="BC1448" s="162"/>
      <c r="BD1448" s="162"/>
      <c r="BE1448" s="162"/>
      <c r="BF1448" s="156"/>
      <c r="BG1448" s="156"/>
      <c r="BH1448" s="156"/>
      <c r="BJ1448" s="146">
        <v>668</v>
      </c>
      <c r="BK1448" s="146">
        <f t="shared" si="242"/>
        <v>4.2688000000000565</v>
      </c>
      <c r="BL1448" s="146">
        <f t="shared" si="243"/>
        <v>0.748348532221081</v>
      </c>
      <c r="BM1448" s="146">
        <f t="shared" si="244"/>
        <v>7.5844445631811919E-4</v>
      </c>
      <c r="BN1448" s="146" t="str">
        <f t="shared" si="245"/>
        <v/>
      </c>
      <c r="BO1448" s="146" t="str">
        <f t="shared" si="241"/>
        <v/>
      </c>
    </row>
    <row r="1449" spans="3:67" ht="20.100000000000001" customHeight="1" x14ac:dyDescent="0.25">
      <c r="C1449" s="12"/>
      <c r="E1449" s="130"/>
      <c r="F1449" s="130"/>
      <c r="R1449" s="12"/>
      <c r="T1449" s="130"/>
      <c r="U1449" s="130"/>
      <c r="AE1449" s="146">
        <v>692</v>
      </c>
      <c r="AF1449" s="146">
        <f t="shared" si="232"/>
        <v>-1.2319999999999998</v>
      </c>
      <c r="AJ1449" s="146">
        <f t="shared" si="233"/>
        <v>0.1867750115642865</v>
      </c>
      <c r="AK1449" s="146">
        <f t="shared" si="234"/>
        <v>0.10897454206020703</v>
      </c>
      <c r="AL1449" s="146">
        <f t="shared" si="239"/>
        <v>0.1867750115642865</v>
      </c>
      <c r="AM1449" s="146" t="str">
        <f t="shared" si="240"/>
        <v/>
      </c>
      <c r="AN1449" s="146" t="str">
        <f t="shared" si="235"/>
        <v/>
      </c>
      <c r="AO1449" s="146">
        <f t="shared" si="236"/>
        <v>0</v>
      </c>
      <c r="AP1449" s="146" t="str">
        <f t="shared" si="237"/>
        <v/>
      </c>
      <c r="AQ1449" s="146" t="str">
        <f t="shared" si="238"/>
        <v/>
      </c>
      <c r="AY1449" s="155"/>
      <c r="AZ1449" s="150"/>
      <c r="BA1449" s="155"/>
      <c r="BB1449" s="162"/>
      <c r="BC1449" s="162"/>
      <c r="BD1449" s="162"/>
      <c r="BE1449" s="162"/>
      <c r="BF1449" s="156"/>
      <c r="BG1449" s="156"/>
      <c r="BH1449" s="156"/>
      <c r="BJ1449" s="146">
        <v>669</v>
      </c>
      <c r="BK1449" s="146">
        <f t="shared" si="242"/>
        <v>4.2752000000000567</v>
      </c>
      <c r="BL1449" s="146">
        <f t="shared" si="243"/>
        <v>0.74759008776476288</v>
      </c>
      <c r="BM1449" s="146">
        <f t="shared" si="244"/>
        <v>7.5885603629244347E-4</v>
      </c>
      <c r="BN1449" s="146" t="str">
        <f t="shared" si="245"/>
        <v/>
      </c>
      <c r="BO1449" s="146" t="str">
        <f t="shared" si="241"/>
        <v/>
      </c>
    </row>
    <row r="1450" spans="3:67" ht="20.100000000000001" customHeight="1" x14ac:dyDescent="0.25">
      <c r="C1450" s="12"/>
      <c r="E1450" s="130"/>
      <c r="F1450" s="130"/>
      <c r="R1450" s="12"/>
      <c r="T1450" s="130"/>
      <c r="U1450" s="130"/>
      <c r="AE1450" s="146">
        <v>693</v>
      </c>
      <c r="AF1450" s="146">
        <f t="shared" si="232"/>
        <v>-1.2279999999999998</v>
      </c>
      <c r="AJ1450" s="146">
        <f t="shared" si="233"/>
        <v>0.18769620890841079</v>
      </c>
      <c r="AK1450" s="146">
        <f t="shared" si="234"/>
        <v>0.10972348398897766</v>
      </c>
      <c r="AL1450" s="146">
        <f t="shared" si="239"/>
        <v>0.18769620890841079</v>
      </c>
      <c r="AM1450" s="146" t="str">
        <f t="shared" si="240"/>
        <v/>
      </c>
      <c r="AN1450" s="146" t="str">
        <f t="shared" si="235"/>
        <v/>
      </c>
      <c r="AO1450" s="146">
        <f t="shared" si="236"/>
        <v>0</v>
      </c>
      <c r="AP1450" s="146" t="str">
        <f t="shared" si="237"/>
        <v/>
      </c>
      <c r="AQ1450" s="146" t="str">
        <f t="shared" si="238"/>
        <v/>
      </c>
      <c r="AY1450" s="155"/>
      <c r="AZ1450" s="150"/>
      <c r="BA1450" s="155"/>
      <c r="BB1450" s="162"/>
      <c r="BC1450" s="162"/>
      <c r="BD1450" s="162"/>
      <c r="BE1450" s="162"/>
      <c r="BF1450" s="156"/>
      <c r="BG1450" s="156"/>
      <c r="BH1450" s="156"/>
      <c r="BJ1450" s="146">
        <v>670</v>
      </c>
      <c r="BK1450" s="146">
        <f t="shared" si="242"/>
        <v>4.2816000000000569</v>
      </c>
      <c r="BL1450" s="146">
        <f t="shared" si="243"/>
        <v>0.74683123172847043</v>
      </c>
      <c r="BM1450" s="146">
        <f t="shared" si="244"/>
        <v>7.5926359213429606E-4</v>
      </c>
      <c r="BN1450" s="146" t="str">
        <f t="shared" si="245"/>
        <v/>
      </c>
      <c r="BO1450" s="146" t="str">
        <f t="shared" si="241"/>
        <v/>
      </c>
    </row>
    <row r="1451" spans="3:67" ht="20.100000000000001" customHeight="1" x14ac:dyDescent="0.25">
      <c r="C1451" s="12"/>
      <c r="E1451" s="130"/>
      <c r="F1451" s="130"/>
      <c r="R1451" s="12"/>
      <c r="T1451" s="130"/>
      <c r="U1451" s="130"/>
      <c r="AE1451" s="146">
        <v>694</v>
      </c>
      <c r="AF1451" s="146">
        <f t="shared" si="232"/>
        <v>-1.2239999999999998</v>
      </c>
      <c r="AJ1451" s="146">
        <f t="shared" si="233"/>
        <v>0.18861893178415959</v>
      </c>
      <c r="AK1451" s="146">
        <f t="shared" si="234"/>
        <v>0.11047611376552452</v>
      </c>
      <c r="AL1451" s="146">
        <f t="shared" si="239"/>
        <v>0.18861893178415959</v>
      </c>
      <c r="AM1451" s="146" t="str">
        <f t="shared" si="240"/>
        <v/>
      </c>
      <c r="AN1451" s="146" t="str">
        <f t="shared" si="235"/>
        <v/>
      </c>
      <c r="AO1451" s="146">
        <f t="shared" si="236"/>
        <v>0</v>
      </c>
      <c r="AP1451" s="146" t="str">
        <f t="shared" si="237"/>
        <v/>
      </c>
      <c r="AQ1451" s="146" t="str">
        <f t="shared" si="238"/>
        <v/>
      </c>
      <c r="AY1451" s="155"/>
      <c r="AZ1451" s="150"/>
      <c r="BA1451" s="155"/>
      <c r="BB1451" s="162"/>
      <c r="BC1451" s="162"/>
      <c r="BD1451" s="162"/>
      <c r="BE1451" s="162"/>
      <c r="BF1451" s="156"/>
      <c r="BG1451" s="156"/>
      <c r="BH1451" s="156"/>
      <c r="BJ1451" s="146">
        <v>671</v>
      </c>
      <c r="BK1451" s="146">
        <f t="shared" si="242"/>
        <v>4.2880000000000571</v>
      </c>
      <c r="BL1451" s="146">
        <f t="shared" si="243"/>
        <v>0.74607196813633614</v>
      </c>
      <c r="BM1451" s="146">
        <f t="shared" si="244"/>
        <v>7.5966712980846118E-4</v>
      </c>
      <c r="BN1451" s="146" t="str">
        <f t="shared" si="245"/>
        <v/>
      </c>
      <c r="BO1451" s="146" t="str">
        <f t="shared" si="241"/>
        <v/>
      </c>
    </row>
    <row r="1452" spans="3:67" ht="20.100000000000001" customHeight="1" x14ac:dyDescent="0.25">
      <c r="C1452" s="12"/>
      <c r="E1452" s="130"/>
      <c r="F1452" s="130"/>
      <c r="R1452" s="12"/>
      <c r="T1452" s="130"/>
      <c r="U1452" s="130"/>
      <c r="AE1452" s="146">
        <v>695</v>
      </c>
      <c r="AF1452" s="146">
        <f t="shared" si="232"/>
        <v>-1.2199999999999998</v>
      </c>
      <c r="AJ1452" s="146">
        <f t="shared" si="233"/>
        <v>0.1895431580916403</v>
      </c>
      <c r="AK1452" s="146">
        <f t="shared" si="234"/>
        <v>0.11123243744783465</v>
      </c>
      <c r="AL1452" s="146">
        <f t="shared" si="239"/>
        <v>0.1895431580916403</v>
      </c>
      <c r="AM1452" s="146" t="str">
        <f t="shared" si="240"/>
        <v/>
      </c>
      <c r="AN1452" s="146" t="str">
        <f t="shared" si="235"/>
        <v/>
      </c>
      <c r="AO1452" s="146">
        <f t="shared" si="236"/>
        <v>0</v>
      </c>
      <c r="AP1452" s="146" t="str">
        <f t="shared" si="237"/>
        <v/>
      </c>
      <c r="AQ1452" s="146" t="str">
        <f t="shared" si="238"/>
        <v/>
      </c>
      <c r="AY1452" s="155"/>
      <c r="AZ1452" s="150"/>
      <c r="BA1452" s="155"/>
      <c r="BB1452" s="162"/>
      <c r="BC1452" s="162"/>
      <c r="BD1452" s="162"/>
      <c r="BE1452" s="162"/>
      <c r="BF1452" s="156"/>
      <c r="BG1452" s="156"/>
      <c r="BH1452" s="156"/>
      <c r="BJ1452" s="146">
        <v>672</v>
      </c>
      <c r="BK1452" s="146">
        <f t="shared" si="242"/>
        <v>4.2944000000000573</v>
      </c>
      <c r="BL1452" s="146">
        <f t="shared" si="243"/>
        <v>0.74531230100652768</v>
      </c>
      <c r="BM1452" s="146">
        <f t="shared" si="244"/>
        <v>7.600666553118085E-4</v>
      </c>
      <c r="BN1452" s="146" t="str">
        <f t="shared" si="245"/>
        <v/>
      </c>
      <c r="BO1452" s="146" t="str">
        <f t="shared" si="241"/>
        <v/>
      </c>
    </row>
    <row r="1453" spans="3:67" ht="20.100000000000001" customHeight="1" x14ac:dyDescent="0.25">
      <c r="C1453" s="12"/>
      <c r="E1453" s="130"/>
      <c r="F1453" s="130"/>
      <c r="R1453" s="12"/>
      <c r="T1453" s="130"/>
      <c r="U1453" s="130"/>
      <c r="AE1453" s="146">
        <v>696</v>
      </c>
      <c r="AF1453" s="146">
        <f t="shared" si="232"/>
        <v>-1.2159999999999997</v>
      </c>
      <c r="AJ1453" s="146">
        <f t="shared" si="233"/>
        <v>0.19046886555015347</v>
      </c>
      <c r="AK1453" s="146">
        <f t="shared" si="234"/>
        <v>0.1119924610051337</v>
      </c>
      <c r="AL1453" s="146">
        <f t="shared" si="239"/>
        <v>0.19046886555015347</v>
      </c>
      <c r="AM1453" s="146" t="str">
        <f t="shared" si="240"/>
        <v/>
      </c>
      <c r="AN1453" s="146" t="str">
        <f t="shared" si="235"/>
        <v/>
      </c>
      <c r="AO1453" s="146">
        <f t="shared" si="236"/>
        <v>0</v>
      </c>
      <c r="AP1453" s="146" t="str">
        <f t="shared" si="237"/>
        <v/>
      </c>
      <c r="AQ1453" s="146" t="str">
        <f t="shared" si="238"/>
        <v/>
      </c>
      <c r="AY1453" s="155"/>
      <c r="AZ1453" s="150"/>
      <c r="BA1453" s="155"/>
      <c r="BB1453" s="162"/>
      <c r="BC1453" s="162"/>
      <c r="BD1453" s="162"/>
      <c r="BE1453" s="162"/>
      <c r="BF1453" s="156"/>
      <c r="BG1453" s="156"/>
      <c r="BH1453" s="156"/>
      <c r="BJ1453" s="146">
        <v>673</v>
      </c>
      <c r="BK1453" s="146">
        <f t="shared" si="242"/>
        <v>4.3008000000000575</v>
      </c>
      <c r="BL1453" s="146">
        <f t="shared" si="243"/>
        <v>0.74455223435121587</v>
      </c>
      <c r="BM1453" s="146">
        <f t="shared" si="244"/>
        <v>7.6046217467529154E-4</v>
      </c>
      <c r="BN1453" s="146" t="str">
        <f t="shared" si="245"/>
        <v/>
      </c>
      <c r="BO1453" s="146" t="str">
        <f t="shared" si="241"/>
        <v/>
      </c>
    </row>
    <row r="1454" spans="3:67" ht="20.100000000000001" customHeight="1" x14ac:dyDescent="0.25">
      <c r="C1454" s="12"/>
      <c r="E1454" s="130"/>
      <c r="F1454" s="130"/>
      <c r="R1454" s="12"/>
      <c r="T1454" s="130"/>
      <c r="U1454" s="130"/>
      <c r="AE1454" s="146">
        <v>697</v>
      </c>
      <c r="AF1454" s="146">
        <f t="shared" si="232"/>
        <v>-1.2119999999999997</v>
      </c>
      <c r="AJ1454" s="146">
        <f t="shared" si="233"/>
        <v>0.19139603169873612</v>
      </c>
      <c r="AK1454" s="146">
        <f t="shared" si="234"/>
        <v>0.11275619031716393</v>
      </c>
      <c r="AL1454" s="146">
        <f t="shared" si="239"/>
        <v>0.19139603169873612</v>
      </c>
      <c r="AM1454" s="146" t="str">
        <f t="shared" si="240"/>
        <v/>
      </c>
      <c r="AN1454" s="146" t="str">
        <f t="shared" si="235"/>
        <v/>
      </c>
      <c r="AO1454" s="146">
        <f t="shared" si="236"/>
        <v>0</v>
      </c>
      <c r="AP1454" s="146" t="str">
        <f t="shared" si="237"/>
        <v/>
      </c>
      <c r="AQ1454" s="146" t="str">
        <f t="shared" si="238"/>
        <v/>
      </c>
      <c r="AY1454" s="155"/>
      <c r="AZ1454" s="150"/>
      <c r="BA1454" s="155"/>
      <c r="BB1454" s="162"/>
      <c r="BC1454" s="162"/>
      <c r="BD1454" s="162"/>
      <c r="BE1454" s="162"/>
      <c r="BF1454" s="156"/>
      <c r="BG1454" s="156"/>
      <c r="BH1454" s="156"/>
      <c r="BJ1454" s="146">
        <v>674</v>
      </c>
      <c r="BK1454" s="146">
        <f t="shared" si="242"/>
        <v>4.3072000000000576</v>
      </c>
      <c r="BL1454" s="146">
        <f t="shared" si="243"/>
        <v>0.74379177217654058</v>
      </c>
      <c r="BM1454" s="146">
        <f t="shared" si="244"/>
        <v>7.6085369396383662E-4</v>
      </c>
      <c r="BN1454" s="146" t="str">
        <f t="shared" si="245"/>
        <v/>
      </c>
      <c r="BO1454" s="146" t="str">
        <f t="shared" si="241"/>
        <v/>
      </c>
    </row>
    <row r="1455" spans="3:67" ht="20.100000000000001" customHeight="1" x14ac:dyDescent="0.25">
      <c r="C1455" s="12"/>
      <c r="E1455" s="130"/>
      <c r="F1455" s="130"/>
      <c r="R1455" s="12"/>
      <c r="T1455" s="130"/>
      <c r="U1455" s="130"/>
      <c r="AE1455" s="146">
        <v>698</v>
      </c>
      <c r="AF1455" s="146">
        <f t="shared" si="232"/>
        <v>-1.2079999999999997</v>
      </c>
      <c r="AJ1455" s="146">
        <f t="shared" si="233"/>
        <v>0.19232463389672252</v>
      </c>
      <c r="AK1455" s="146">
        <f t="shared" si="234"/>
        <v>0.1135236311734641</v>
      </c>
      <c r="AL1455" s="146">
        <f t="shared" si="239"/>
        <v>0.19232463389672252</v>
      </c>
      <c r="AM1455" s="146" t="str">
        <f t="shared" si="240"/>
        <v/>
      </c>
      <c r="AN1455" s="146" t="str">
        <f t="shared" si="235"/>
        <v/>
      </c>
      <c r="AO1455" s="146">
        <f t="shared" si="236"/>
        <v>0</v>
      </c>
      <c r="AP1455" s="146" t="str">
        <f t="shared" si="237"/>
        <v/>
      </c>
      <c r="AQ1455" s="146" t="str">
        <f t="shared" si="238"/>
        <v/>
      </c>
      <c r="AY1455" s="155"/>
      <c r="AZ1455" s="150"/>
      <c r="BA1455" s="155"/>
      <c r="BB1455" s="162"/>
      <c r="BC1455" s="162"/>
      <c r="BD1455" s="162"/>
      <c r="BE1455" s="162"/>
      <c r="BF1455" s="156"/>
      <c r="BG1455" s="156"/>
      <c r="BH1455" s="156"/>
      <c r="BJ1455" s="146">
        <v>675</v>
      </c>
      <c r="BK1455" s="146">
        <f t="shared" si="242"/>
        <v>4.3136000000000578</v>
      </c>
      <c r="BL1455" s="146">
        <f t="shared" si="243"/>
        <v>0.74303091848257674</v>
      </c>
      <c r="BM1455" s="146">
        <f t="shared" si="244"/>
        <v>7.6124121927501065E-4</v>
      </c>
      <c r="BN1455" s="146" t="str">
        <f t="shared" si="245"/>
        <v/>
      </c>
      <c r="BO1455" s="146" t="str">
        <f t="shared" si="241"/>
        <v/>
      </c>
    </row>
    <row r="1456" spans="3:67" ht="20.100000000000001" customHeight="1" x14ac:dyDescent="0.25">
      <c r="C1456" s="12"/>
      <c r="E1456" s="130"/>
      <c r="F1456" s="130"/>
      <c r="R1456" s="12"/>
      <c r="T1456" s="130"/>
      <c r="U1456" s="130"/>
      <c r="AE1456" s="146">
        <v>699</v>
      </c>
      <c r="AF1456" s="146">
        <f t="shared" si="232"/>
        <v>-1.2039999999999997</v>
      </c>
      <c r="AJ1456" s="146">
        <f t="shared" si="233"/>
        <v>0.19325464932432182</v>
      </c>
      <c r="AK1456" s="146">
        <f t="shared" si="234"/>
        <v>0.1142947892726518</v>
      </c>
      <c r="AL1456" s="146">
        <f t="shared" si="239"/>
        <v>0.19325464932432182</v>
      </c>
      <c r="AM1456" s="146" t="str">
        <f t="shared" si="240"/>
        <v/>
      </c>
      <c r="AN1456" s="146" t="str">
        <f t="shared" si="235"/>
        <v/>
      </c>
      <c r="AO1456" s="146">
        <f t="shared" si="236"/>
        <v>0</v>
      </c>
      <c r="AP1456" s="146" t="str">
        <f t="shared" si="237"/>
        <v/>
      </c>
      <c r="AQ1456" s="146" t="str">
        <f t="shared" si="238"/>
        <v/>
      </c>
      <c r="AY1456" s="155"/>
      <c r="AZ1456" s="150"/>
      <c r="BA1456" s="155"/>
      <c r="BB1456" s="162"/>
      <c r="BC1456" s="162"/>
      <c r="BD1456" s="162"/>
      <c r="BE1456" s="162"/>
      <c r="BF1456" s="156"/>
      <c r="BG1456" s="156"/>
      <c r="BH1456" s="156"/>
      <c r="BJ1456" s="146">
        <v>676</v>
      </c>
      <c r="BK1456" s="146">
        <f t="shared" si="242"/>
        <v>4.320000000000058</v>
      </c>
      <c r="BL1456" s="146">
        <f t="shared" si="243"/>
        <v>0.74226967726330173</v>
      </c>
      <c r="BM1456" s="146">
        <f t="shared" si="244"/>
        <v>7.6162475673946517E-4</v>
      </c>
      <c r="BN1456" s="146" t="str">
        <f t="shared" si="245"/>
        <v/>
      </c>
      <c r="BO1456" s="146" t="str">
        <f t="shared" si="241"/>
        <v/>
      </c>
    </row>
    <row r="1457" spans="3:67" ht="20.100000000000001" customHeight="1" x14ac:dyDescent="0.25">
      <c r="C1457" s="12"/>
      <c r="E1457" s="130"/>
      <c r="F1457" s="130"/>
      <c r="R1457" s="12"/>
      <c r="T1457" s="130"/>
      <c r="U1457" s="130"/>
      <c r="AE1457" s="146">
        <v>700</v>
      </c>
      <c r="AF1457" s="146">
        <f t="shared" si="232"/>
        <v>-1.1999999999999997</v>
      </c>
      <c r="AJ1457" s="146">
        <f t="shared" si="233"/>
        <v>0.19418605498321304</v>
      </c>
      <c r="AK1457" s="146">
        <f t="shared" si="234"/>
        <v>0.1150696702217083</v>
      </c>
      <c r="AL1457" s="146">
        <f t="shared" si="239"/>
        <v>0.19418605498321304</v>
      </c>
      <c r="AM1457" s="146" t="str">
        <f t="shared" si="240"/>
        <v/>
      </c>
      <c r="AN1457" s="146" t="str">
        <f t="shared" si="235"/>
        <v/>
      </c>
      <c r="AO1457" s="146">
        <f t="shared" si="236"/>
        <v>0</v>
      </c>
      <c r="AP1457" s="146" t="str">
        <f t="shared" si="237"/>
        <v/>
      </c>
      <c r="AQ1457" s="146" t="str">
        <f t="shared" si="238"/>
        <v/>
      </c>
      <c r="AY1457" s="155"/>
      <c r="AZ1457" s="150"/>
      <c r="BA1457" s="155"/>
      <c r="BB1457" s="162"/>
      <c r="BC1457" s="162"/>
      <c r="BD1457" s="162"/>
      <c r="BE1457" s="162"/>
      <c r="BF1457" s="156"/>
      <c r="BG1457" s="156"/>
      <c r="BH1457" s="156"/>
      <c r="BJ1457" s="146">
        <v>677</v>
      </c>
      <c r="BK1457" s="146">
        <f t="shared" si="242"/>
        <v>4.3264000000000582</v>
      </c>
      <c r="BL1457" s="146">
        <f t="shared" si="243"/>
        <v>0.74150805250656227</v>
      </c>
      <c r="BM1457" s="146">
        <f t="shared" si="244"/>
        <v>7.6200431251971512E-4</v>
      </c>
      <c r="BN1457" s="146" t="str">
        <f t="shared" si="245"/>
        <v/>
      </c>
      <c r="BO1457" s="146" t="str">
        <f t="shared" si="241"/>
        <v/>
      </c>
    </row>
    <row r="1458" spans="3:67" ht="20.100000000000001" customHeight="1" x14ac:dyDescent="0.25">
      <c r="C1458" s="12"/>
      <c r="E1458" s="130"/>
      <c r="F1458" s="130"/>
      <c r="R1458" s="12"/>
      <c r="T1458" s="130"/>
      <c r="U1458" s="130"/>
      <c r="AE1458" s="146">
        <v>701</v>
      </c>
      <c r="AF1458" s="146">
        <f t="shared" si="232"/>
        <v>-1.1959999999999997</v>
      </c>
      <c r="AJ1458" s="146">
        <f t="shared" si="233"/>
        <v>0.19511882769715705</v>
      </c>
      <c r="AK1458" s="146">
        <f t="shared" si="234"/>
        <v>0.11584827953526546</v>
      </c>
      <c r="AL1458" s="146">
        <f t="shared" si="239"/>
        <v>0.19511882769715705</v>
      </c>
      <c r="AM1458" s="146" t="str">
        <f t="shared" si="240"/>
        <v/>
      </c>
      <c r="AN1458" s="146" t="str">
        <f t="shared" si="235"/>
        <v/>
      </c>
      <c r="AO1458" s="146">
        <f t="shared" si="236"/>
        <v>0</v>
      </c>
      <c r="AP1458" s="146" t="str">
        <f t="shared" si="237"/>
        <v/>
      </c>
      <c r="AQ1458" s="146" t="str">
        <f t="shared" si="238"/>
        <v/>
      </c>
      <c r="AY1458" s="155"/>
      <c r="AZ1458" s="150"/>
      <c r="BA1458" s="155"/>
      <c r="BB1458" s="162"/>
      <c r="BC1458" s="162"/>
      <c r="BD1458" s="162"/>
      <c r="BE1458" s="162"/>
      <c r="BF1458" s="156"/>
      <c r="BG1458" s="156"/>
      <c r="BH1458" s="156"/>
      <c r="BJ1458" s="146">
        <v>678</v>
      </c>
      <c r="BK1458" s="146">
        <f t="shared" si="242"/>
        <v>4.3328000000000584</v>
      </c>
      <c r="BL1458" s="146">
        <f t="shared" si="243"/>
        <v>0.74074604819404255</v>
      </c>
      <c r="BM1458" s="146">
        <f t="shared" si="244"/>
        <v>7.6237989281169316E-4</v>
      </c>
      <c r="BN1458" s="146" t="str">
        <f t="shared" si="245"/>
        <v/>
      </c>
      <c r="BO1458" s="146" t="str">
        <f t="shared" si="241"/>
        <v/>
      </c>
    </row>
    <row r="1459" spans="3:67" ht="20.100000000000001" customHeight="1" x14ac:dyDescent="0.25">
      <c r="C1459" s="12"/>
      <c r="E1459" s="130"/>
      <c r="F1459" s="130"/>
      <c r="R1459" s="12"/>
      <c r="T1459" s="130"/>
      <c r="U1459" s="130"/>
      <c r="AE1459" s="146">
        <v>702</v>
      </c>
      <c r="AF1459" s="146">
        <f t="shared" si="232"/>
        <v>-1.1919999999999997</v>
      </c>
      <c r="AJ1459" s="146">
        <f t="shared" si="233"/>
        <v>0.19605294411262617</v>
      </c>
      <c r="AK1459" s="146">
        <f t="shared" si="234"/>
        <v>0.11663062263489543</v>
      </c>
      <c r="AL1459" s="146">
        <f t="shared" si="239"/>
        <v>0.19605294411262617</v>
      </c>
      <c r="AM1459" s="146" t="str">
        <f t="shared" si="240"/>
        <v/>
      </c>
      <c r="AN1459" s="146" t="str">
        <f t="shared" si="235"/>
        <v/>
      </c>
      <c r="AO1459" s="146">
        <f t="shared" si="236"/>
        <v>0</v>
      </c>
      <c r="AP1459" s="146" t="str">
        <f t="shared" si="237"/>
        <v/>
      </c>
      <c r="AQ1459" s="146" t="str">
        <f t="shared" si="238"/>
        <v/>
      </c>
      <c r="AY1459" s="155"/>
      <c r="AZ1459" s="150"/>
      <c r="BA1459" s="155"/>
      <c r="BB1459" s="162"/>
      <c r="BC1459" s="162"/>
      <c r="BD1459" s="162"/>
      <c r="BE1459" s="162"/>
      <c r="BF1459" s="156"/>
      <c r="BG1459" s="156"/>
      <c r="BH1459" s="156"/>
      <c r="BJ1459" s="146">
        <v>679</v>
      </c>
      <c r="BK1459" s="146">
        <f t="shared" si="242"/>
        <v>4.3392000000000586</v>
      </c>
      <c r="BL1459" s="146">
        <f t="shared" si="243"/>
        <v>0.73998366830123086</v>
      </c>
      <c r="BM1459" s="146">
        <f t="shared" si="244"/>
        <v>7.6275150384230717E-4</v>
      </c>
      <c r="BN1459" s="146" t="str">
        <f t="shared" si="245"/>
        <v/>
      </c>
      <c r="BO1459" s="146" t="str">
        <f t="shared" si="241"/>
        <v/>
      </c>
    </row>
    <row r="1460" spans="3:67" ht="20.100000000000001" customHeight="1" x14ac:dyDescent="0.25">
      <c r="C1460" s="12"/>
      <c r="E1460" s="130"/>
      <c r="F1460" s="130"/>
      <c r="R1460" s="12"/>
      <c r="T1460" s="130"/>
      <c r="U1460" s="130"/>
      <c r="AE1460" s="146">
        <v>703</v>
      </c>
      <c r="AF1460" s="146">
        <f t="shared" si="232"/>
        <v>-1.1879999999999997</v>
      </c>
      <c r="AJ1460" s="146">
        <f t="shared" si="233"/>
        <v>0.19698838069945057</v>
      </c>
      <c r="AK1460" s="146">
        <f t="shared" si="234"/>
        <v>0.11741670484840276</v>
      </c>
      <c r="AL1460" s="146">
        <f t="shared" si="239"/>
        <v>0.19698838069945057</v>
      </c>
      <c r="AM1460" s="146" t="str">
        <f t="shared" si="240"/>
        <v/>
      </c>
      <c r="AN1460" s="146" t="str">
        <f t="shared" si="235"/>
        <v/>
      </c>
      <c r="AO1460" s="146">
        <f t="shared" si="236"/>
        <v>0</v>
      </c>
      <c r="AP1460" s="146" t="str">
        <f t="shared" si="237"/>
        <v/>
      </c>
      <c r="AQ1460" s="146" t="str">
        <f t="shared" si="238"/>
        <v/>
      </c>
      <c r="AY1460" s="155"/>
      <c r="AZ1460" s="150"/>
      <c r="BA1460" s="155"/>
      <c r="BB1460" s="162"/>
      <c r="BC1460" s="162"/>
      <c r="BD1460" s="162"/>
      <c r="BE1460" s="162"/>
      <c r="BF1460" s="156"/>
      <c r="BG1460" s="156"/>
      <c r="BH1460" s="156"/>
      <c r="BJ1460" s="146">
        <v>680</v>
      </c>
      <c r="BK1460" s="146">
        <f t="shared" si="242"/>
        <v>4.3456000000000587</v>
      </c>
      <c r="BL1460" s="146">
        <f t="shared" si="243"/>
        <v>0.73922091679738855</v>
      </c>
      <c r="BM1460" s="146">
        <f t="shared" si="244"/>
        <v>7.6311915187077251E-4</v>
      </c>
      <c r="BN1460" s="146" t="str">
        <f t="shared" si="245"/>
        <v/>
      </c>
      <c r="BO1460" s="146" t="str">
        <f t="shared" si="241"/>
        <v/>
      </c>
    </row>
    <row r="1461" spans="3:67" ht="20.100000000000001" customHeight="1" x14ac:dyDescent="0.25">
      <c r="C1461" s="12"/>
      <c r="E1461" s="130"/>
      <c r="F1461" s="130"/>
      <c r="R1461" s="12"/>
      <c r="T1461" s="130"/>
      <c r="U1461" s="130"/>
      <c r="AE1461" s="146">
        <v>704</v>
      </c>
      <c r="AF1461" s="146">
        <f t="shared" ref="AF1461:AF1524" si="246">AF$751+(AE1461*AF$754)</f>
        <v>-1.1840000000000002</v>
      </c>
      <c r="AJ1461" s="146">
        <f t="shared" ref="AJ1461:AJ1524" si="247">_xlfn.NORM.DIST(AF1461,AF$748,AF$749,0)</f>
        <v>0.19792511375148211</v>
      </c>
      <c r="AK1461" s="146">
        <f t="shared" ref="AK1461:AK1524" si="248">_xlfn.NORM.DIST(AF1461,AF$748,AF$749,1)</f>
        <v>0.11820653140911903</v>
      </c>
      <c r="AL1461" s="146">
        <f t="shared" si="239"/>
        <v>0.19792511375148211</v>
      </c>
      <c r="AM1461" s="146" t="str">
        <f t="shared" si="240"/>
        <v/>
      </c>
      <c r="AN1461" s="146" t="str">
        <f t="shared" ref="AN1461:AN1524" si="249">IF(AJ1461=MAX(AJ$757:AJ$2757),AJ1461,"")</f>
        <v/>
      </c>
      <c r="AO1461" s="146">
        <f t="shared" ref="AO1461:AO1524" si="250">_xlfn.NORM.DIST(AE1461,AM$749,AM$750,0)</f>
        <v>0</v>
      </c>
      <c r="AP1461" s="146" t="str">
        <f t="shared" ref="AP1461:AP1524" si="251">IF(AO1461=MAX(AO$757:AO$2757),AJ1461,"")</f>
        <v/>
      </c>
      <c r="AQ1461" s="146" t="str">
        <f t="shared" ref="AQ1461:AQ1524" si="252">IF(AP1461=MIN(AP$757:AP$2757),AP1461,"")</f>
        <v/>
      </c>
      <c r="AY1461" s="155"/>
      <c r="AZ1461" s="150"/>
      <c r="BA1461" s="155"/>
      <c r="BB1461" s="162"/>
      <c r="BC1461" s="162"/>
      <c r="BD1461" s="162"/>
      <c r="BE1461" s="162"/>
      <c r="BF1461" s="156"/>
      <c r="BG1461" s="156"/>
      <c r="BH1461" s="156"/>
      <c r="BJ1461" s="146">
        <v>681</v>
      </c>
      <c r="BK1461" s="146">
        <f t="shared" si="242"/>
        <v>4.3520000000000589</v>
      </c>
      <c r="BL1461" s="146">
        <f t="shared" si="243"/>
        <v>0.73845779764551778</v>
      </c>
      <c r="BM1461" s="146">
        <f t="shared" si="244"/>
        <v>7.6348284318650261E-4</v>
      </c>
      <c r="BN1461" s="146" t="str">
        <f t="shared" si="245"/>
        <v/>
      </c>
      <c r="BO1461" s="146" t="str">
        <f t="shared" si="241"/>
        <v/>
      </c>
    </row>
    <row r="1462" spans="3:67" ht="20.100000000000001" customHeight="1" x14ac:dyDescent="0.25">
      <c r="C1462" s="12"/>
      <c r="E1462" s="130"/>
      <c r="F1462" s="130"/>
      <c r="R1462" s="12"/>
      <c r="T1462" s="130"/>
      <c r="U1462" s="130"/>
      <c r="AE1462" s="146">
        <v>705</v>
      </c>
      <c r="AF1462" s="146">
        <f t="shared" si="246"/>
        <v>-1.1800000000000002</v>
      </c>
      <c r="AJ1462" s="146">
        <f t="shared" si="247"/>
        <v>0.19886311938727586</v>
      </c>
      <c r="AK1462" s="146">
        <f t="shared" si="248"/>
        <v>0.11900010745520065</v>
      </c>
      <c r="AL1462" s="146">
        <f t="shared" ref="AL1462:AL1525" si="253">IF(OR(AK1462&lt;$AM$753,AK1462&gt;$AM$754),AJ1462,"")</f>
        <v>0.19886311938727586</v>
      </c>
      <c r="AM1462" s="146" t="str">
        <f t="shared" ref="AM1462:AM1525" si="254">IF(AND(AK1462&gt;$AM$753,AK1462&lt;$AM$754),AJ1462,"")</f>
        <v/>
      </c>
      <c r="AN1462" s="146" t="str">
        <f t="shared" si="249"/>
        <v/>
      </c>
      <c r="AO1462" s="146">
        <f t="shared" si="250"/>
        <v>0</v>
      </c>
      <c r="AP1462" s="146" t="str">
        <f t="shared" si="251"/>
        <v/>
      </c>
      <c r="AQ1462" s="146" t="str">
        <f t="shared" si="252"/>
        <v/>
      </c>
      <c r="AY1462" s="155"/>
      <c r="AZ1462" s="150"/>
      <c r="BA1462" s="155"/>
      <c r="BB1462" s="162"/>
      <c r="BC1462" s="162"/>
      <c r="BD1462" s="162"/>
      <c r="BE1462" s="162"/>
      <c r="BF1462" s="156"/>
      <c r="BG1462" s="156"/>
      <c r="BH1462" s="156"/>
      <c r="BJ1462" s="146">
        <v>682</v>
      </c>
      <c r="BK1462" s="146">
        <f t="shared" si="242"/>
        <v>4.3584000000000591</v>
      </c>
      <c r="BL1462" s="146">
        <f t="shared" si="243"/>
        <v>0.73769431480233127</v>
      </c>
      <c r="BM1462" s="146">
        <f t="shared" si="244"/>
        <v>7.6384258411177353E-4</v>
      </c>
      <c r="BN1462" s="146" t="str">
        <f t="shared" si="245"/>
        <v/>
      </c>
      <c r="BO1462" s="146" t="str">
        <f t="shared" si="241"/>
        <v/>
      </c>
    </row>
    <row r="1463" spans="3:67" ht="20.100000000000001" customHeight="1" x14ac:dyDescent="0.25">
      <c r="C1463" s="12"/>
      <c r="E1463" s="130"/>
      <c r="F1463" s="130"/>
      <c r="R1463" s="12"/>
      <c r="T1463" s="130"/>
      <c r="U1463" s="130"/>
      <c r="AE1463" s="146">
        <v>706</v>
      </c>
      <c r="AF1463" s="146">
        <f t="shared" si="246"/>
        <v>-1.1760000000000002</v>
      </c>
      <c r="AJ1463" s="146">
        <f t="shared" si="247"/>
        <v>0.19980237355078795</v>
      </c>
      <c r="AK1463" s="146">
        <f t="shared" si="248"/>
        <v>0.11979743802892859</v>
      </c>
      <c r="AL1463" s="146">
        <f t="shared" si="253"/>
        <v>0.19980237355078795</v>
      </c>
      <c r="AM1463" s="146" t="str">
        <f t="shared" si="254"/>
        <v/>
      </c>
      <c r="AN1463" s="146" t="str">
        <f t="shared" si="249"/>
        <v/>
      </c>
      <c r="AO1463" s="146">
        <f t="shared" si="250"/>
        <v>0</v>
      </c>
      <c r="AP1463" s="146" t="str">
        <f t="shared" si="251"/>
        <v/>
      </c>
      <c r="AQ1463" s="146" t="str">
        <f t="shared" si="252"/>
        <v/>
      </c>
      <c r="AY1463" s="155"/>
      <c r="AZ1463" s="150"/>
      <c r="BA1463" s="155"/>
      <c r="BB1463" s="162"/>
      <c r="BC1463" s="162"/>
      <c r="BD1463" s="162"/>
      <c r="BE1463" s="162"/>
      <c r="BF1463" s="156"/>
      <c r="BG1463" s="156"/>
      <c r="BH1463" s="156"/>
      <c r="BJ1463" s="146">
        <v>683</v>
      </c>
      <c r="BK1463" s="146">
        <f t="shared" si="242"/>
        <v>4.3648000000000593</v>
      </c>
      <c r="BL1463" s="146">
        <f t="shared" si="243"/>
        <v>0.7369304722182195</v>
      </c>
      <c r="BM1463" s="146">
        <f t="shared" si="244"/>
        <v>7.6419838099839321E-4</v>
      </c>
      <c r="BN1463" s="146" t="str">
        <f t="shared" si="245"/>
        <v/>
      </c>
      <c r="BO1463" s="146" t="str">
        <f t="shared" si="241"/>
        <v/>
      </c>
    </row>
    <row r="1464" spans="3:67" ht="20.100000000000001" customHeight="1" x14ac:dyDescent="0.25">
      <c r="C1464" s="12"/>
      <c r="E1464" s="130"/>
      <c r="F1464" s="130"/>
      <c r="R1464" s="12"/>
      <c r="T1464" s="130"/>
      <c r="U1464" s="130"/>
      <c r="AE1464" s="146">
        <v>707</v>
      </c>
      <c r="AF1464" s="146">
        <f t="shared" si="246"/>
        <v>-1.1720000000000002</v>
      </c>
      <c r="AJ1464" s="146">
        <f t="shared" si="247"/>
        <v>0.20074285201209172</v>
      </c>
      <c r="AK1464" s="146">
        <f t="shared" si="248"/>
        <v>0.12059852807601174</v>
      </c>
      <c r="AL1464" s="146">
        <f t="shared" si="253"/>
        <v>0.20074285201209172</v>
      </c>
      <c r="AM1464" s="146" t="str">
        <f t="shared" si="254"/>
        <v/>
      </c>
      <c r="AN1464" s="146" t="str">
        <f t="shared" si="249"/>
        <v/>
      </c>
      <c r="AO1464" s="146">
        <f t="shared" si="250"/>
        <v>0</v>
      </c>
      <c r="AP1464" s="146" t="str">
        <f t="shared" si="251"/>
        <v/>
      </c>
      <c r="AQ1464" s="146" t="str">
        <f t="shared" si="252"/>
        <v/>
      </c>
      <c r="AY1464" s="155"/>
      <c r="AZ1464" s="150"/>
      <c r="BA1464" s="155"/>
      <c r="BB1464" s="162"/>
      <c r="BC1464" s="162"/>
      <c r="BD1464" s="162"/>
      <c r="BE1464" s="162"/>
      <c r="BF1464" s="156"/>
      <c r="BG1464" s="156"/>
      <c r="BH1464" s="156"/>
      <c r="BJ1464" s="146">
        <v>684</v>
      </c>
      <c r="BK1464" s="146">
        <f t="shared" si="242"/>
        <v>4.3712000000000595</v>
      </c>
      <c r="BL1464" s="146">
        <f t="shared" si="243"/>
        <v>0.73616627383722111</v>
      </c>
      <c r="BM1464" s="146">
        <f t="shared" si="244"/>
        <v>7.6455024022881179E-4</v>
      </c>
      <c r="BN1464" s="146" t="str">
        <f t="shared" si="245"/>
        <v/>
      </c>
      <c r="BO1464" s="146" t="str">
        <f t="shared" si="241"/>
        <v/>
      </c>
    </row>
    <row r="1465" spans="3:67" ht="20.100000000000001" customHeight="1" x14ac:dyDescent="0.25">
      <c r="C1465" s="12"/>
      <c r="E1465" s="130"/>
      <c r="F1465" s="130"/>
      <c r="R1465" s="12"/>
      <c r="T1465" s="130"/>
      <c r="U1465" s="130"/>
      <c r="AE1465" s="146">
        <v>708</v>
      </c>
      <c r="AF1465" s="146">
        <f t="shared" si="246"/>
        <v>-1.1680000000000001</v>
      </c>
      <c r="AJ1465" s="146">
        <f t="shared" si="247"/>
        <v>0.20168453036811068</v>
      </c>
      <c r="AK1465" s="146">
        <f t="shared" si="248"/>
        <v>0.12140338244489259</v>
      </c>
      <c r="AL1465" s="146">
        <f t="shared" si="253"/>
        <v>0.20168453036811068</v>
      </c>
      <c r="AM1465" s="146" t="str">
        <f t="shared" si="254"/>
        <v/>
      </c>
      <c r="AN1465" s="146" t="str">
        <f t="shared" si="249"/>
        <v/>
      </c>
      <c r="AO1465" s="146">
        <f t="shared" si="250"/>
        <v>0</v>
      </c>
      <c r="AP1465" s="146" t="str">
        <f t="shared" si="251"/>
        <v/>
      </c>
      <c r="AQ1465" s="146" t="str">
        <f t="shared" si="252"/>
        <v/>
      </c>
      <c r="AY1465" s="155"/>
      <c r="AZ1465" s="150"/>
      <c r="BA1465" s="155"/>
      <c r="BB1465" s="162"/>
      <c r="BC1465" s="162"/>
      <c r="BD1465" s="162"/>
      <c r="BE1465" s="162"/>
      <c r="BF1465" s="156"/>
      <c r="BG1465" s="156"/>
      <c r="BH1465" s="156"/>
      <c r="BJ1465" s="146">
        <v>685</v>
      </c>
      <c r="BK1465" s="146">
        <f t="shared" si="242"/>
        <v>4.3776000000000597</v>
      </c>
      <c r="BL1465" s="146">
        <f t="shared" si="243"/>
        <v>0.7354017235969923</v>
      </c>
      <c r="BM1465" s="146">
        <f t="shared" si="244"/>
        <v>7.6489816821612155E-4</v>
      </c>
      <c r="BN1465" s="146" t="str">
        <f t="shared" si="245"/>
        <v/>
      </c>
      <c r="BO1465" s="146" t="str">
        <f t="shared" si="241"/>
        <v/>
      </c>
    </row>
    <row r="1466" spans="3:67" ht="20.100000000000001" customHeight="1" x14ac:dyDescent="0.25">
      <c r="C1466" s="12"/>
      <c r="E1466" s="130"/>
      <c r="F1466" s="130"/>
      <c r="R1466" s="12"/>
      <c r="T1466" s="130"/>
      <c r="U1466" s="130"/>
      <c r="AE1466" s="146">
        <v>709</v>
      </c>
      <c r="AF1466" s="146">
        <f t="shared" si="246"/>
        <v>-1.1640000000000001</v>
      </c>
      <c r="AJ1466" s="146">
        <f t="shared" si="247"/>
        <v>0.20262738404336905</v>
      </c>
      <c r="AK1466" s="146">
        <f t="shared" si="248"/>
        <v>0.12221200588605655</v>
      </c>
      <c r="AL1466" s="146">
        <f t="shared" si="253"/>
        <v>0.20262738404336905</v>
      </c>
      <c r="AM1466" s="146" t="str">
        <f t="shared" si="254"/>
        <v/>
      </c>
      <c r="AN1466" s="146" t="str">
        <f t="shared" si="249"/>
        <v/>
      </c>
      <c r="AO1466" s="146">
        <f t="shared" si="250"/>
        <v>0</v>
      </c>
      <c r="AP1466" s="146" t="str">
        <f t="shared" si="251"/>
        <v/>
      </c>
      <c r="AQ1466" s="146" t="str">
        <f t="shared" si="252"/>
        <v/>
      </c>
      <c r="AY1466" s="155"/>
      <c r="AZ1466" s="150"/>
      <c r="BA1466" s="155"/>
      <c r="BB1466" s="162"/>
      <c r="BC1466" s="162"/>
      <c r="BD1466" s="162"/>
      <c r="BE1466" s="162"/>
      <c r="BF1466" s="156"/>
      <c r="BG1466" s="156"/>
      <c r="BH1466" s="156"/>
      <c r="BJ1466" s="146">
        <v>686</v>
      </c>
      <c r="BK1466" s="146">
        <f t="shared" si="242"/>
        <v>4.3840000000000598</v>
      </c>
      <c r="BL1466" s="146">
        <f t="shared" si="243"/>
        <v>0.73463682542877617</v>
      </c>
      <c r="BM1466" s="146">
        <f t="shared" si="244"/>
        <v>7.6524217140316875E-4</v>
      </c>
      <c r="BN1466" s="146" t="str">
        <f t="shared" si="245"/>
        <v/>
      </c>
      <c r="BO1466" s="146" t="str">
        <f t="shared" si="241"/>
        <v/>
      </c>
    </row>
    <row r="1467" spans="3:67" ht="20.100000000000001" customHeight="1" x14ac:dyDescent="0.25">
      <c r="C1467" s="12"/>
      <c r="E1467" s="130"/>
      <c r="F1467" s="130"/>
      <c r="R1467" s="12"/>
      <c r="T1467" s="130"/>
      <c r="U1467" s="130"/>
      <c r="AE1467" s="146">
        <v>710</v>
      </c>
      <c r="AF1467" s="146">
        <f t="shared" si="246"/>
        <v>-1.1600000000000001</v>
      </c>
      <c r="AJ1467" s="146">
        <f t="shared" si="247"/>
        <v>0.20357138829075938</v>
      </c>
      <c r="AK1467" s="146">
        <f t="shared" si="248"/>
        <v>0.12302440305134332</v>
      </c>
      <c r="AL1467" s="146">
        <f t="shared" si="253"/>
        <v>0.20357138829075938</v>
      </c>
      <c r="AM1467" s="146" t="str">
        <f t="shared" si="254"/>
        <v/>
      </c>
      <c r="AN1467" s="146" t="str">
        <f t="shared" si="249"/>
        <v/>
      </c>
      <c r="AO1467" s="146">
        <f t="shared" si="250"/>
        <v>0</v>
      </c>
      <c r="AP1467" s="146" t="str">
        <f t="shared" si="251"/>
        <v/>
      </c>
      <c r="AQ1467" s="146" t="str">
        <f t="shared" si="252"/>
        <v/>
      </c>
      <c r="AY1467" s="155"/>
      <c r="AZ1467" s="150"/>
      <c r="BA1467" s="155"/>
      <c r="BB1467" s="162"/>
      <c r="BC1467" s="162"/>
      <c r="BD1467" s="162"/>
      <c r="BE1467" s="162"/>
      <c r="BF1467" s="156"/>
      <c r="BG1467" s="156"/>
      <c r="BH1467" s="156"/>
      <c r="BJ1467" s="146">
        <v>687</v>
      </c>
      <c r="BK1467" s="146">
        <f t="shared" si="242"/>
        <v>4.39040000000006</v>
      </c>
      <c r="BL1467" s="146">
        <f t="shared" si="243"/>
        <v>0.73387158325737301</v>
      </c>
      <c r="BM1467" s="146">
        <f t="shared" si="244"/>
        <v>7.6558225626210952E-4</v>
      </c>
      <c r="BN1467" s="146" t="str">
        <f t="shared" si="245"/>
        <v/>
      </c>
      <c r="BO1467" s="146" t="str">
        <f t="shared" si="241"/>
        <v/>
      </c>
    </row>
    <row r="1468" spans="3:67" ht="20.100000000000001" customHeight="1" x14ac:dyDescent="0.25">
      <c r="C1468" s="12"/>
      <c r="E1468" s="130"/>
      <c r="F1468" s="130"/>
      <c r="R1468" s="12"/>
      <c r="T1468" s="130"/>
      <c r="U1468" s="130"/>
      <c r="AE1468" s="146">
        <v>711</v>
      </c>
      <c r="AF1468" s="146">
        <f t="shared" si="246"/>
        <v>-1.1560000000000001</v>
      </c>
      <c r="AJ1468" s="146">
        <f t="shared" si="247"/>
        <v>0.20451651819232791</v>
      </c>
      <c r="AK1468" s="146">
        <f t="shared" si="248"/>
        <v>0.12384057849326242</v>
      </c>
      <c r="AL1468" s="146">
        <f t="shared" si="253"/>
        <v>0.20451651819232791</v>
      </c>
      <c r="AM1468" s="146" t="str">
        <f t="shared" si="254"/>
        <v/>
      </c>
      <c r="AN1468" s="146" t="str">
        <f t="shared" si="249"/>
        <v/>
      </c>
      <c r="AO1468" s="146">
        <f t="shared" si="250"/>
        <v>0</v>
      </c>
      <c r="AP1468" s="146" t="str">
        <f t="shared" si="251"/>
        <v/>
      </c>
      <c r="AQ1468" s="146" t="str">
        <f t="shared" si="252"/>
        <v/>
      </c>
      <c r="AY1468" s="155"/>
      <c r="AZ1468" s="150"/>
      <c r="BA1468" s="155"/>
      <c r="BB1468" s="162"/>
      <c r="BC1468" s="162"/>
      <c r="BD1468" s="162"/>
      <c r="BE1468" s="162"/>
      <c r="BF1468" s="156"/>
      <c r="BG1468" s="156"/>
      <c r="BH1468" s="156"/>
      <c r="BJ1468" s="146">
        <v>688</v>
      </c>
      <c r="BK1468" s="146">
        <f t="shared" si="242"/>
        <v>4.3968000000000602</v>
      </c>
      <c r="BL1468" s="146">
        <f t="shared" si="243"/>
        <v>0.7331060010011109</v>
      </c>
      <c r="BM1468" s="146">
        <f t="shared" si="244"/>
        <v>7.6591842929529808E-4</v>
      </c>
      <c r="BN1468" s="146" t="str">
        <f t="shared" si="245"/>
        <v/>
      </c>
      <c r="BO1468" s="146" t="str">
        <f t="shared" si="241"/>
        <v/>
      </c>
    </row>
    <row r="1469" spans="3:67" ht="20.100000000000001" customHeight="1" x14ac:dyDescent="0.25">
      <c r="C1469" s="12"/>
      <c r="E1469" s="130"/>
      <c r="F1469" s="130"/>
      <c r="R1469" s="12"/>
      <c r="T1469" s="130"/>
      <c r="U1469" s="130"/>
      <c r="AE1469" s="146">
        <v>712</v>
      </c>
      <c r="AF1469" s="146">
        <f t="shared" si="246"/>
        <v>-1.1520000000000001</v>
      </c>
      <c r="AJ1469" s="146">
        <f t="shared" si="247"/>
        <v>0.20546274866007688</v>
      </c>
      <c r="AK1469" s="146">
        <f t="shared" si="248"/>
        <v>0.12466053666431107</v>
      </c>
      <c r="AL1469" s="146">
        <f t="shared" si="253"/>
        <v>0.20546274866007688</v>
      </c>
      <c r="AM1469" s="146" t="str">
        <f t="shared" si="254"/>
        <v/>
      </c>
      <c r="AN1469" s="146" t="str">
        <f t="shared" si="249"/>
        <v/>
      </c>
      <c r="AO1469" s="146">
        <f t="shared" si="250"/>
        <v>0</v>
      </c>
      <c r="AP1469" s="146" t="str">
        <f t="shared" si="251"/>
        <v/>
      </c>
      <c r="AQ1469" s="146" t="str">
        <f t="shared" si="252"/>
        <v/>
      </c>
      <c r="AY1469" s="155"/>
      <c r="AZ1469" s="150"/>
      <c r="BA1469" s="155"/>
      <c r="BB1469" s="162"/>
      <c r="BC1469" s="162"/>
      <c r="BD1469" s="162"/>
      <c r="BE1469" s="162"/>
      <c r="BF1469" s="156"/>
      <c r="BG1469" s="156"/>
      <c r="BH1469" s="156"/>
      <c r="BJ1469" s="146">
        <v>689</v>
      </c>
      <c r="BK1469" s="146">
        <f t="shared" si="242"/>
        <v>4.4032000000000604</v>
      </c>
      <c r="BL1469" s="146">
        <f t="shared" si="243"/>
        <v>0.7323400825718156</v>
      </c>
      <c r="BM1469" s="146">
        <f t="shared" si="244"/>
        <v>7.6625069703362136E-4</v>
      </c>
      <c r="BN1469" s="146" t="str">
        <f t="shared" si="245"/>
        <v/>
      </c>
      <c r="BO1469" s="146" t="str">
        <f t="shared" si="241"/>
        <v/>
      </c>
    </row>
    <row r="1470" spans="3:67" ht="20.100000000000001" customHeight="1" x14ac:dyDescent="0.25">
      <c r="C1470" s="12"/>
      <c r="E1470" s="130"/>
      <c r="F1470" s="130"/>
      <c r="R1470" s="12"/>
      <c r="T1470" s="130"/>
      <c r="U1470" s="130"/>
      <c r="AE1470" s="146">
        <v>713</v>
      </c>
      <c r="AF1470" s="146">
        <f t="shared" si="246"/>
        <v>-1.1480000000000001</v>
      </c>
      <c r="AJ1470" s="146">
        <f t="shared" si="247"/>
        <v>0.20641005443678437</v>
      </c>
      <c r="AK1470" s="146">
        <f t="shared" si="248"/>
        <v>0.12548428191629576</v>
      </c>
      <c r="AL1470" s="146">
        <f t="shared" si="253"/>
        <v>0.20641005443678437</v>
      </c>
      <c r="AM1470" s="146" t="str">
        <f t="shared" si="254"/>
        <v/>
      </c>
      <c r="AN1470" s="146" t="str">
        <f t="shared" si="249"/>
        <v/>
      </c>
      <c r="AO1470" s="146">
        <f t="shared" si="250"/>
        <v>0</v>
      </c>
      <c r="AP1470" s="146" t="str">
        <f t="shared" si="251"/>
        <v/>
      </c>
      <c r="AQ1470" s="146" t="str">
        <f t="shared" si="252"/>
        <v/>
      </c>
      <c r="AY1470" s="155"/>
      <c r="AZ1470" s="150"/>
      <c r="BA1470" s="155"/>
      <c r="BB1470" s="162"/>
      <c r="BC1470" s="162"/>
      <c r="BD1470" s="162"/>
      <c r="BE1470" s="162"/>
      <c r="BF1470" s="156"/>
      <c r="BG1470" s="156"/>
      <c r="BH1470" s="156"/>
      <c r="BJ1470" s="146">
        <v>690</v>
      </c>
      <c r="BK1470" s="146">
        <f t="shared" si="242"/>
        <v>4.4096000000000606</v>
      </c>
      <c r="BL1470" s="146">
        <f t="shared" si="243"/>
        <v>0.73157383187478198</v>
      </c>
      <c r="BM1470" s="146">
        <f t="shared" si="244"/>
        <v>7.6657906603605497E-4</v>
      </c>
      <c r="BN1470" s="146" t="str">
        <f t="shared" si="245"/>
        <v/>
      </c>
      <c r="BO1470" s="146" t="str">
        <f t="shared" si="241"/>
        <v/>
      </c>
    </row>
    <row r="1471" spans="3:67" ht="20.100000000000001" customHeight="1" x14ac:dyDescent="0.25">
      <c r="C1471" s="12"/>
      <c r="E1471" s="130"/>
      <c r="F1471" s="130"/>
      <c r="R1471" s="12"/>
      <c r="T1471" s="130"/>
      <c r="U1471" s="130"/>
      <c r="AE1471" s="146">
        <v>714</v>
      </c>
      <c r="AF1471" s="146">
        <f t="shared" si="246"/>
        <v>-1.1440000000000001</v>
      </c>
      <c r="AJ1471" s="146">
        <f t="shared" si="247"/>
        <v>0.20735841009684183</v>
      </c>
      <c r="AK1471" s="146">
        <f t="shared" si="248"/>
        <v>0.12631181849965725</v>
      </c>
      <c r="AL1471" s="146">
        <f t="shared" si="253"/>
        <v>0.20735841009684183</v>
      </c>
      <c r="AM1471" s="146" t="str">
        <f t="shared" si="254"/>
        <v/>
      </c>
      <c r="AN1471" s="146" t="str">
        <f t="shared" si="249"/>
        <v/>
      </c>
      <c r="AO1471" s="146">
        <f t="shared" si="250"/>
        <v>0</v>
      </c>
      <c r="AP1471" s="146" t="str">
        <f t="shared" si="251"/>
        <v/>
      </c>
      <c r="AQ1471" s="146" t="str">
        <f t="shared" si="252"/>
        <v/>
      </c>
      <c r="AY1471" s="155"/>
      <c r="AZ1471" s="150"/>
      <c r="BA1471" s="155"/>
      <c r="BB1471" s="162"/>
      <c r="BC1471" s="162"/>
      <c r="BD1471" s="162"/>
      <c r="BE1471" s="162"/>
      <c r="BF1471" s="156"/>
      <c r="BG1471" s="156"/>
      <c r="BH1471" s="156"/>
      <c r="BJ1471" s="146">
        <v>691</v>
      </c>
      <c r="BK1471" s="146">
        <f t="shared" si="242"/>
        <v>4.4160000000000608</v>
      </c>
      <c r="BL1471" s="146">
        <f t="shared" si="243"/>
        <v>0.73080725280874592</v>
      </c>
      <c r="BM1471" s="146">
        <f t="shared" si="244"/>
        <v>7.6690354289243867E-4</v>
      </c>
      <c r="BN1471" s="146" t="str">
        <f t="shared" si="245"/>
        <v/>
      </c>
      <c r="BO1471" s="146" t="str">
        <f t="shared" si="241"/>
        <v/>
      </c>
    </row>
    <row r="1472" spans="3:67" ht="20.100000000000001" customHeight="1" x14ac:dyDescent="0.25">
      <c r="C1472" s="12"/>
      <c r="E1472" s="130"/>
      <c r="F1472" s="130"/>
      <c r="R1472" s="12"/>
      <c r="T1472" s="130"/>
      <c r="U1472" s="130"/>
      <c r="AE1472" s="146">
        <v>715</v>
      </c>
      <c r="AF1472" s="146">
        <f t="shared" si="246"/>
        <v>-1.1400000000000001</v>
      </c>
      <c r="AJ1472" s="146">
        <f t="shared" si="247"/>
        <v>0.20830779004710831</v>
      </c>
      <c r="AK1472" s="146">
        <f t="shared" si="248"/>
        <v>0.12714315056279821</v>
      </c>
      <c r="AL1472" s="146">
        <f t="shared" si="253"/>
        <v>0.20830779004710831</v>
      </c>
      <c r="AM1472" s="146" t="str">
        <f t="shared" si="254"/>
        <v/>
      </c>
      <c r="AN1472" s="146" t="str">
        <f t="shared" si="249"/>
        <v/>
      </c>
      <c r="AO1472" s="146">
        <f t="shared" si="250"/>
        <v>0</v>
      </c>
      <c r="AP1472" s="146" t="str">
        <f t="shared" si="251"/>
        <v/>
      </c>
      <c r="AQ1472" s="146" t="str">
        <f t="shared" si="252"/>
        <v/>
      </c>
      <c r="AY1472" s="155"/>
      <c r="AZ1472" s="150"/>
      <c r="BA1472" s="155"/>
      <c r="BB1472" s="162"/>
      <c r="BC1472" s="162"/>
      <c r="BD1472" s="162"/>
      <c r="BE1472" s="162"/>
      <c r="BF1472" s="156"/>
      <c r="BG1472" s="156"/>
      <c r="BH1472" s="156"/>
      <c r="BJ1472" s="146">
        <v>692</v>
      </c>
      <c r="BK1472" s="146">
        <f t="shared" si="242"/>
        <v>4.4224000000000609</v>
      </c>
      <c r="BL1472" s="146">
        <f t="shared" si="243"/>
        <v>0.73004034926585348</v>
      </c>
      <c r="BM1472" s="146">
        <f t="shared" si="244"/>
        <v>7.6722413421792535E-4</v>
      </c>
      <c r="BN1472" s="146" t="str">
        <f t="shared" si="245"/>
        <v/>
      </c>
      <c r="BO1472" s="146" t="str">
        <f t="shared" si="241"/>
        <v/>
      </c>
    </row>
    <row r="1473" spans="3:67" ht="20.100000000000001" customHeight="1" x14ac:dyDescent="0.25">
      <c r="C1473" s="12"/>
      <c r="E1473" s="130"/>
      <c r="F1473" s="130"/>
      <c r="R1473" s="12"/>
      <c r="T1473" s="130"/>
      <c r="U1473" s="130"/>
      <c r="AE1473" s="146">
        <v>716</v>
      </c>
      <c r="AF1473" s="146">
        <f t="shared" si="246"/>
        <v>-1.1360000000000001</v>
      </c>
      <c r="AJ1473" s="146">
        <f t="shared" si="247"/>
        <v>0.20925816852778276</v>
      </c>
      <c r="AK1473" s="146">
        <f t="shared" si="248"/>
        <v>0.12797828215141535</v>
      </c>
      <c r="AL1473" s="146">
        <f t="shared" si="253"/>
        <v>0.20925816852778276</v>
      </c>
      <c r="AM1473" s="146" t="str">
        <f t="shared" si="254"/>
        <v/>
      </c>
      <c r="AN1473" s="146" t="str">
        <f t="shared" si="249"/>
        <v/>
      </c>
      <c r="AO1473" s="146">
        <f t="shared" si="250"/>
        <v>0</v>
      </c>
      <c r="AP1473" s="146" t="str">
        <f t="shared" si="251"/>
        <v/>
      </c>
      <c r="AQ1473" s="146" t="str">
        <f t="shared" si="252"/>
        <v/>
      </c>
      <c r="AY1473" s="155"/>
      <c r="AZ1473" s="150"/>
      <c r="BA1473" s="155"/>
      <c r="BB1473" s="162"/>
      <c r="BC1473" s="162"/>
      <c r="BD1473" s="162"/>
      <c r="BE1473" s="162"/>
      <c r="BF1473" s="156"/>
      <c r="BG1473" s="156"/>
      <c r="BH1473" s="156"/>
      <c r="BJ1473" s="146">
        <v>693</v>
      </c>
      <c r="BK1473" s="146">
        <f t="shared" si="242"/>
        <v>4.4288000000000611</v>
      </c>
      <c r="BL1473" s="146">
        <f t="shared" si="243"/>
        <v>0.72927312513163556</v>
      </c>
      <c r="BM1473" s="146">
        <f t="shared" si="244"/>
        <v>7.6754084665808797E-4</v>
      </c>
      <c r="BN1473" s="146" t="str">
        <f t="shared" si="245"/>
        <v/>
      </c>
      <c r="BO1473" s="146" t="str">
        <f t="shared" si="241"/>
        <v/>
      </c>
    </row>
    <row r="1474" spans="3:67" ht="20.100000000000001" customHeight="1" x14ac:dyDescent="0.25">
      <c r="C1474" s="12"/>
      <c r="E1474" s="130"/>
      <c r="F1474" s="130"/>
      <c r="R1474" s="12"/>
      <c r="T1474" s="130"/>
      <c r="U1474" s="130"/>
      <c r="AE1474" s="146">
        <v>717</v>
      </c>
      <c r="AF1474" s="146">
        <f t="shared" si="246"/>
        <v>-1.1320000000000001</v>
      </c>
      <c r="AJ1474" s="146">
        <f t="shared" si="247"/>
        <v>0.21020951961329309</v>
      </c>
      <c r="AK1474" s="146">
        <f t="shared" si="248"/>
        <v>0.12881721720783423</v>
      </c>
      <c r="AL1474" s="146">
        <f t="shared" si="253"/>
        <v>0.21020951961329309</v>
      </c>
      <c r="AM1474" s="146" t="str">
        <f t="shared" si="254"/>
        <v/>
      </c>
      <c r="AN1474" s="146" t="str">
        <f t="shared" si="249"/>
        <v/>
      </c>
      <c r="AO1474" s="146">
        <f t="shared" si="250"/>
        <v>0</v>
      </c>
      <c r="AP1474" s="146" t="str">
        <f t="shared" si="251"/>
        <v/>
      </c>
      <c r="AQ1474" s="146" t="str">
        <f t="shared" si="252"/>
        <v/>
      </c>
      <c r="AY1474" s="155"/>
      <c r="AZ1474" s="150"/>
      <c r="BA1474" s="155"/>
      <c r="BB1474" s="162"/>
      <c r="BC1474" s="162"/>
      <c r="BD1474" s="162"/>
      <c r="BE1474" s="162"/>
      <c r="BF1474" s="156"/>
      <c r="BG1474" s="156"/>
      <c r="BH1474" s="156"/>
      <c r="BJ1474" s="146">
        <v>694</v>
      </c>
      <c r="BK1474" s="146">
        <f t="shared" si="242"/>
        <v>4.4352000000000613</v>
      </c>
      <c r="BL1474" s="146">
        <f t="shared" si="243"/>
        <v>0.72850558428497747</v>
      </c>
      <c r="BM1474" s="146">
        <f t="shared" si="244"/>
        <v>7.6785368688470079E-4</v>
      </c>
      <c r="BN1474" s="146" t="str">
        <f t="shared" si="245"/>
        <v/>
      </c>
      <c r="BO1474" s="146" t="str">
        <f t="shared" si="241"/>
        <v/>
      </c>
    </row>
    <row r="1475" spans="3:67" ht="20.100000000000001" customHeight="1" x14ac:dyDescent="0.25">
      <c r="C1475" s="12"/>
      <c r="E1475" s="130"/>
      <c r="F1475" s="130"/>
      <c r="R1475" s="12"/>
      <c r="T1475" s="130"/>
      <c r="U1475" s="130"/>
      <c r="AE1475" s="146">
        <v>718</v>
      </c>
      <c r="AF1475" s="146">
        <f t="shared" si="246"/>
        <v>-1.1280000000000001</v>
      </c>
      <c r="AJ1475" s="146">
        <f t="shared" si="247"/>
        <v>0.21116181721320312</v>
      </c>
      <c r="AK1475" s="146">
        <f t="shared" si="248"/>
        <v>0.12965995957034815</v>
      </c>
      <c r="AL1475" s="146">
        <f t="shared" si="253"/>
        <v>0.21116181721320312</v>
      </c>
      <c r="AM1475" s="146" t="str">
        <f t="shared" si="254"/>
        <v/>
      </c>
      <c r="AN1475" s="146" t="str">
        <f t="shared" si="249"/>
        <v/>
      </c>
      <c r="AO1475" s="146">
        <f t="shared" si="250"/>
        <v>0</v>
      </c>
      <c r="AP1475" s="146" t="str">
        <f t="shared" si="251"/>
        <v/>
      </c>
      <c r="AQ1475" s="146" t="str">
        <f t="shared" si="252"/>
        <v/>
      </c>
      <c r="AY1475" s="155"/>
      <c r="AZ1475" s="150"/>
      <c r="BA1475" s="155"/>
      <c r="BB1475" s="162"/>
      <c r="BC1475" s="162"/>
      <c r="BD1475" s="162"/>
      <c r="BE1475" s="162"/>
      <c r="BF1475" s="156"/>
      <c r="BG1475" s="156"/>
      <c r="BH1475" s="156"/>
      <c r="BJ1475" s="146">
        <v>695</v>
      </c>
      <c r="BK1475" s="146">
        <f t="shared" si="242"/>
        <v>4.4416000000000615</v>
      </c>
      <c r="BL1475" s="146">
        <f t="shared" si="243"/>
        <v>0.72773773059809277</v>
      </c>
      <c r="BM1475" s="146">
        <f t="shared" si="244"/>
        <v>7.6816266159807078E-4</v>
      </c>
      <c r="BN1475" s="146" t="str">
        <f t="shared" si="245"/>
        <v/>
      </c>
      <c r="BO1475" s="146" t="str">
        <f t="shared" si="241"/>
        <v/>
      </c>
    </row>
    <row r="1476" spans="3:67" ht="20.100000000000001" customHeight="1" x14ac:dyDescent="0.25">
      <c r="C1476" s="12"/>
      <c r="E1476" s="130"/>
      <c r="F1476" s="130"/>
      <c r="R1476" s="12"/>
      <c r="T1476" s="130"/>
      <c r="U1476" s="130"/>
      <c r="AE1476" s="146">
        <v>719</v>
      </c>
      <c r="AF1476" s="146">
        <f t="shared" si="246"/>
        <v>-1.1240000000000001</v>
      </c>
      <c r="AJ1476" s="146">
        <f t="shared" si="247"/>
        <v>0.21211503507313645</v>
      </c>
      <c r="AK1476" s="146">
        <f t="shared" si="248"/>
        <v>0.13050651297256047</v>
      </c>
      <c r="AL1476" s="146">
        <f t="shared" si="253"/>
        <v>0.21211503507313645</v>
      </c>
      <c r="AM1476" s="146" t="str">
        <f t="shared" si="254"/>
        <v/>
      </c>
      <c r="AN1476" s="146" t="str">
        <f t="shared" si="249"/>
        <v/>
      </c>
      <c r="AO1476" s="146">
        <f t="shared" si="250"/>
        <v>0</v>
      </c>
      <c r="AP1476" s="146" t="str">
        <f t="shared" si="251"/>
        <v/>
      </c>
      <c r="AQ1476" s="146" t="str">
        <f t="shared" si="252"/>
        <v/>
      </c>
      <c r="AY1476" s="155"/>
      <c r="AZ1476" s="150"/>
      <c r="BA1476" s="155"/>
      <c r="BB1476" s="162"/>
      <c r="BC1476" s="162"/>
      <c r="BD1476" s="162"/>
      <c r="BE1476" s="162"/>
      <c r="BF1476" s="156"/>
      <c r="BG1476" s="156"/>
      <c r="BH1476" s="156"/>
      <c r="BJ1476" s="146">
        <v>696</v>
      </c>
      <c r="BK1476" s="146">
        <f t="shared" si="242"/>
        <v>4.4480000000000617</v>
      </c>
      <c r="BL1476" s="146">
        <f t="shared" si="243"/>
        <v>0.7269695679364947</v>
      </c>
      <c r="BM1476" s="146">
        <f t="shared" si="244"/>
        <v>7.6846777752481721E-4</v>
      </c>
      <c r="BN1476" s="146" t="str">
        <f t="shared" si="245"/>
        <v/>
      </c>
      <c r="BO1476" s="146" t="str">
        <f t="shared" si="241"/>
        <v/>
      </c>
    </row>
    <row r="1477" spans="3:67" ht="20.100000000000001" customHeight="1" x14ac:dyDescent="0.25">
      <c r="C1477" s="12"/>
      <c r="E1477" s="130"/>
      <c r="F1477" s="130"/>
      <c r="R1477" s="12"/>
      <c r="T1477" s="130"/>
      <c r="U1477" s="130"/>
      <c r="AE1477" s="146">
        <v>720</v>
      </c>
      <c r="AF1477" s="146">
        <f t="shared" si="246"/>
        <v>-1.1200000000000001</v>
      </c>
      <c r="AJ1477" s="146">
        <f t="shared" si="247"/>
        <v>0.21306914677571784</v>
      </c>
      <c r="AK1477" s="146">
        <f t="shared" si="248"/>
        <v>0.13135688104273069</v>
      </c>
      <c r="AL1477" s="146">
        <f t="shared" si="253"/>
        <v>0.21306914677571784</v>
      </c>
      <c r="AM1477" s="146" t="str">
        <f t="shared" si="254"/>
        <v/>
      </c>
      <c r="AN1477" s="146" t="str">
        <f t="shared" si="249"/>
        <v/>
      </c>
      <c r="AO1477" s="146">
        <f t="shared" si="250"/>
        <v>0</v>
      </c>
      <c r="AP1477" s="146" t="str">
        <f t="shared" si="251"/>
        <v/>
      </c>
      <c r="AQ1477" s="146" t="str">
        <f t="shared" si="252"/>
        <v/>
      </c>
      <c r="AY1477" s="155"/>
      <c r="AZ1477" s="150"/>
      <c r="BA1477" s="155"/>
      <c r="BB1477" s="162"/>
      <c r="BC1477" s="162"/>
      <c r="BD1477" s="162"/>
      <c r="BE1477" s="162"/>
      <c r="BF1477" s="156"/>
      <c r="BG1477" s="156"/>
      <c r="BH1477" s="156"/>
      <c r="BJ1477" s="146">
        <v>697</v>
      </c>
      <c r="BK1477" s="146">
        <f t="shared" si="242"/>
        <v>4.4544000000000619</v>
      </c>
      <c r="BL1477" s="146">
        <f t="shared" si="243"/>
        <v>0.72620110015896988</v>
      </c>
      <c r="BM1477" s="146">
        <f t="shared" si="244"/>
        <v>7.6876904141909286E-4</v>
      </c>
      <c r="BN1477" s="146" t="str">
        <f t="shared" si="245"/>
        <v/>
      </c>
      <c r="BO1477" s="146" t="str">
        <f t="shared" si="241"/>
        <v/>
      </c>
    </row>
    <row r="1478" spans="3:67" ht="20.100000000000001" customHeight="1" x14ac:dyDescent="0.25">
      <c r="C1478" s="12"/>
      <c r="E1478" s="130"/>
      <c r="F1478" s="130"/>
      <c r="R1478" s="12"/>
      <c r="T1478" s="130"/>
      <c r="U1478" s="130"/>
      <c r="AE1478" s="146">
        <v>721</v>
      </c>
      <c r="AF1478" s="146">
        <f t="shared" si="246"/>
        <v>-1.1160000000000001</v>
      </c>
      <c r="AJ1478" s="146">
        <f t="shared" si="247"/>
        <v>0.2140241257415321</v>
      </c>
      <c r="AK1478" s="146">
        <f t="shared" si="248"/>
        <v>0.1322110673031244</v>
      </c>
      <c r="AL1478" s="146">
        <f t="shared" si="253"/>
        <v>0.2140241257415321</v>
      </c>
      <c r="AM1478" s="146" t="str">
        <f t="shared" si="254"/>
        <v/>
      </c>
      <c r="AN1478" s="146" t="str">
        <f t="shared" si="249"/>
        <v/>
      </c>
      <c r="AO1478" s="146">
        <f t="shared" si="250"/>
        <v>0</v>
      </c>
      <c r="AP1478" s="146" t="str">
        <f t="shared" si="251"/>
        <v/>
      </c>
      <c r="AQ1478" s="146" t="str">
        <f t="shared" si="252"/>
        <v/>
      </c>
      <c r="AY1478" s="155"/>
      <c r="AZ1478" s="150"/>
      <c r="BA1478" s="155"/>
      <c r="BB1478" s="162"/>
      <c r="BC1478" s="162"/>
      <c r="BD1478" s="162"/>
      <c r="BE1478" s="162"/>
      <c r="BF1478" s="156"/>
      <c r="BG1478" s="156"/>
      <c r="BH1478" s="156"/>
      <c r="BJ1478" s="146">
        <v>698</v>
      </c>
      <c r="BK1478" s="146">
        <f t="shared" si="242"/>
        <v>4.460800000000062</v>
      </c>
      <c r="BL1478" s="146">
        <f t="shared" si="243"/>
        <v>0.72543233111755079</v>
      </c>
      <c r="BM1478" s="146">
        <f t="shared" si="244"/>
        <v>7.6906646006136281E-4</v>
      </c>
      <c r="BN1478" s="146" t="str">
        <f t="shared" si="245"/>
        <v/>
      </c>
      <c r="BO1478" s="146" t="str">
        <f t="shared" si="241"/>
        <v/>
      </c>
    </row>
    <row r="1479" spans="3:67" ht="20.100000000000001" customHeight="1" x14ac:dyDescent="0.25">
      <c r="C1479" s="12"/>
      <c r="E1479" s="130"/>
      <c r="F1479" s="130"/>
      <c r="R1479" s="12"/>
      <c r="T1479" s="130"/>
      <c r="U1479" s="130"/>
      <c r="AE1479" s="146">
        <v>722</v>
      </c>
      <c r="AF1479" s="146">
        <f t="shared" si="246"/>
        <v>-1.1120000000000001</v>
      </c>
      <c r="AJ1479" s="146">
        <f t="shared" si="247"/>
        <v>0.21497994523009986</v>
      </c>
      <c r="AK1479" s="146">
        <f t="shared" si="248"/>
        <v>0.13306907516936706</v>
      </c>
      <c r="AL1479" s="146">
        <f t="shared" si="253"/>
        <v>0.21497994523009986</v>
      </c>
      <c r="AM1479" s="146" t="str">
        <f t="shared" si="254"/>
        <v/>
      </c>
      <c r="AN1479" s="146" t="str">
        <f t="shared" si="249"/>
        <v/>
      </c>
      <c r="AO1479" s="146">
        <f t="shared" si="250"/>
        <v>0</v>
      </c>
      <c r="AP1479" s="146" t="str">
        <f t="shared" si="251"/>
        <v/>
      </c>
      <c r="AQ1479" s="146" t="str">
        <f t="shared" si="252"/>
        <v/>
      </c>
      <c r="AY1479" s="155"/>
      <c r="AZ1479" s="150"/>
      <c r="BA1479" s="155"/>
      <c r="BB1479" s="162"/>
      <c r="BC1479" s="162"/>
      <c r="BD1479" s="162"/>
      <c r="BE1479" s="162"/>
      <c r="BF1479" s="156"/>
      <c r="BG1479" s="156"/>
      <c r="BH1479" s="156"/>
      <c r="BJ1479" s="146">
        <v>699</v>
      </c>
      <c r="BK1479" s="146">
        <f t="shared" si="242"/>
        <v>4.4672000000000622</v>
      </c>
      <c r="BL1479" s="146">
        <f t="shared" si="243"/>
        <v>0.72466326465748943</v>
      </c>
      <c r="BM1479" s="146">
        <f t="shared" si="244"/>
        <v>7.6936004025829341E-4</v>
      </c>
      <c r="BN1479" s="146" t="str">
        <f t="shared" si="245"/>
        <v/>
      </c>
      <c r="BO1479" s="146" t="str">
        <f t="shared" si="241"/>
        <v/>
      </c>
    </row>
    <row r="1480" spans="3:67" ht="20.100000000000001" customHeight="1" x14ac:dyDescent="0.25">
      <c r="C1480" s="12"/>
      <c r="E1480" s="130"/>
      <c r="F1480" s="130"/>
      <c r="R1480" s="12"/>
      <c r="T1480" s="130"/>
      <c r="U1480" s="130"/>
      <c r="AE1480" s="146">
        <v>723</v>
      </c>
      <c r="AF1480" s="146">
        <f t="shared" si="246"/>
        <v>-1.1080000000000001</v>
      </c>
      <c r="AJ1480" s="146">
        <f t="shared" si="247"/>
        <v>0.21593657834087107</v>
      </c>
      <c r="AK1480" s="146">
        <f t="shared" si="248"/>
        <v>0.13393090794980184</v>
      </c>
      <c r="AL1480" s="146">
        <f t="shared" si="253"/>
        <v>0.21593657834087107</v>
      </c>
      <c r="AM1480" s="146" t="str">
        <f t="shared" si="254"/>
        <v/>
      </c>
      <c r="AN1480" s="146" t="str">
        <f t="shared" si="249"/>
        <v/>
      </c>
      <c r="AO1480" s="146">
        <f t="shared" si="250"/>
        <v>0</v>
      </c>
      <c r="AP1480" s="146" t="str">
        <f t="shared" si="251"/>
        <v/>
      </c>
      <c r="AQ1480" s="146" t="str">
        <f t="shared" si="252"/>
        <v/>
      </c>
      <c r="AY1480" s="155"/>
      <c r="AZ1480" s="150"/>
      <c r="BA1480" s="155"/>
      <c r="BB1480" s="162"/>
      <c r="BC1480" s="162"/>
      <c r="BD1480" s="162"/>
      <c r="BE1480" s="162"/>
      <c r="BF1480" s="156"/>
      <c r="BG1480" s="156"/>
      <c r="BH1480" s="156"/>
      <c r="BJ1480" s="146">
        <v>700</v>
      </c>
      <c r="BK1480" s="146">
        <f t="shared" si="242"/>
        <v>4.4736000000000624</v>
      </c>
      <c r="BL1480" s="146">
        <f t="shared" si="243"/>
        <v>0.72389390461723113</v>
      </c>
      <c r="BM1480" s="146">
        <f t="shared" si="244"/>
        <v>7.6964978884330737E-4</v>
      </c>
      <c r="BN1480" s="146" t="str">
        <f t="shared" si="245"/>
        <v/>
      </c>
      <c r="BO1480" s="146" t="str">
        <f t="shared" si="241"/>
        <v/>
      </c>
    </row>
    <row r="1481" spans="3:67" ht="20.100000000000001" customHeight="1" x14ac:dyDescent="0.25">
      <c r="C1481" s="12"/>
      <c r="E1481" s="130"/>
      <c r="F1481" s="130"/>
      <c r="R1481" s="12"/>
      <c r="T1481" s="130"/>
      <c r="U1481" s="130"/>
      <c r="AE1481" s="146">
        <v>724</v>
      </c>
      <c r="AF1481" s="146">
        <f t="shared" si="246"/>
        <v>-1.1040000000000001</v>
      </c>
      <c r="AJ1481" s="146">
        <f t="shared" si="247"/>
        <v>0.21689399801423551</v>
      </c>
      <c r="AK1481" s="146">
        <f t="shared" si="248"/>
        <v>0.13479656884485117</v>
      </c>
      <c r="AL1481" s="146">
        <f t="shared" si="253"/>
        <v>0.21689399801423551</v>
      </c>
      <c r="AM1481" s="146" t="str">
        <f t="shared" si="254"/>
        <v/>
      </c>
      <c r="AN1481" s="146" t="str">
        <f t="shared" si="249"/>
        <v/>
      </c>
      <c r="AO1481" s="146">
        <f t="shared" si="250"/>
        <v>0</v>
      </c>
      <c r="AP1481" s="146" t="str">
        <f t="shared" si="251"/>
        <v/>
      </c>
      <c r="AQ1481" s="146" t="str">
        <f t="shared" si="252"/>
        <v/>
      </c>
      <c r="AY1481" s="155"/>
      <c r="AZ1481" s="150"/>
      <c r="BA1481" s="155"/>
      <c r="BB1481" s="162"/>
      <c r="BC1481" s="162"/>
      <c r="BD1481" s="162"/>
      <c r="BE1481" s="162"/>
      <c r="BF1481" s="156"/>
      <c r="BG1481" s="156"/>
      <c r="BH1481" s="156"/>
      <c r="BJ1481" s="146">
        <v>701</v>
      </c>
      <c r="BK1481" s="146">
        <f t="shared" si="242"/>
        <v>4.4800000000000626</v>
      </c>
      <c r="BL1481" s="146">
        <f t="shared" si="243"/>
        <v>0.72312425482838782</v>
      </c>
      <c r="BM1481" s="146">
        <f t="shared" si="244"/>
        <v>7.6993571267536254E-4</v>
      </c>
      <c r="BN1481" s="146" t="str">
        <f t="shared" si="245"/>
        <v/>
      </c>
      <c r="BO1481" s="146" t="str">
        <f t="shared" si="241"/>
        <v/>
      </c>
    </row>
    <row r="1482" spans="3:67" ht="20.100000000000001" customHeight="1" x14ac:dyDescent="0.25">
      <c r="C1482" s="12"/>
      <c r="E1482" s="130"/>
      <c r="F1482" s="130"/>
      <c r="R1482" s="12"/>
      <c r="T1482" s="130"/>
      <c r="U1482" s="130"/>
      <c r="AE1482" s="146">
        <v>725</v>
      </c>
      <c r="AF1482" s="146">
        <f t="shared" si="246"/>
        <v>-1.1000000000000001</v>
      </c>
      <c r="AJ1482" s="146">
        <f t="shared" si="247"/>
        <v>0.21785217703255053</v>
      </c>
      <c r="AK1482" s="146">
        <f t="shared" si="248"/>
        <v>0.13566606094638264</v>
      </c>
      <c r="AL1482" s="146">
        <f t="shared" si="253"/>
        <v>0.21785217703255053</v>
      </c>
      <c r="AM1482" s="146" t="str">
        <f t="shared" si="254"/>
        <v/>
      </c>
      <c r="AN1482" s="146" t="str">
        <f t="shared" si="249"/>
        <v/>
      </c>
      <c r="AO1482" s="146">
        <f t="shared" si="250"/>
        <v>0</v>
      </c>
      <c r="AP1482" s="146" t="str">
        <f t="shared" si="251"/>
        <v/>
      </c>
      <c r="AQ1482" s="146" t="str">
        <f t="shared" si="252"/>
        <v/>
      </c>
      <c r="AY1482" s="155"/>
      <c r="AZ1482" s="150"/>
      <c r="BA1482" s="155"/>
      <c r="BB1482" s="162"/>
      <c r="BC1482" s="162"/>
      <c r="BD1482" s="162"/>
      <c r="BE1482" s="162"/>
      <c r="BF1482" s="156"/>
      <c r="BG1482" s="156"/>
      <c r="BH1482" s="156"/>
      <c r="BJ1482" s="146">
        <v>702</v>
      </c>
      <c r="BK1482" s="146">
        <f t="shared" si="242"/>
        <v>4.4864000000000628</v>
      </c>
      <c r="BL1482" s="146">
        <f t="shared" si="243"/>
        <v>0.72235431911571246</v>
      </c>
      <c r="BM1482" s="146">
        <f t="shared" si="244"/>
        <v>7.7021781863884087E-4</v>
      </c>
      <c r="BN1482" s="146" t="str">
        <f t="shared" si="245"/>
        <v/>
      </c>
      <c r="BO1482" s="146" t="str">
        <f t="shared" si="241"/>
        <v/>
      </c>
    </row>
    <row r="1483" spans="3:67" ht="20.100000000000001" customHeight="1" x14ac:dyDescent="0.25">
      <c r="C1483" s="12"/>
      <c r="E1483" s="130"/>
      <c r="F1483" s="130"/>
      <c r="R1483" s="12"/>
      <c r="T1483" s="130"/>
      <c r="U1483" s="130"/>
      <c r="AE1483" s="146">
        <v>726</v>
      </c>
      <c r="AF1483" s="146">
        <f t="shared" si="246"/>
        <v>-1.0960000000000001</v>
      </c>
      <c r="AJ1483" s="146">
        <f t="shared" si="247"/>
        <v>0.21881108802118646</v>
      </c>
      <c r="AK1483" s="146">
        <f t="shared" si="248"/>
        <v>0.1365393872370789</v>
      </c>
      <c r="AL1483" s="146">
        <f t="shared" si="253"/>
        <v>0.21881108802118646</v>
      </c>
      <c r="AM1483" s="146" t="str">
        <f t="shared" si="254"/>
        <v/>
      </c>
      <c r="AN1483" s="146" t="str">
        <f t="shared" si="249"/>
        <v/>
      </c>
      <c r="AO1483" s="146">
        <f t="shared" si="250"/>
        <v>0</v>
      </c>
      <c r="AP1483" s="146" t="str">
        <f t="shared" si="251"/>
        <v/>
      </c>
      <c r="AQ1483" s="146" t="str">
        <f t="shared" si="252"/>
        <v/>
      </c>
      <c r="AY1483" s="155"/>
      <c r="AZ1483" s="150"/>
      <c r="BA1483" s="155"/>
      <c r="BB1483" s="162"/>
      <c r="BC1483" s="162"/>
      <c r="BD1483" s="162"/>
      <c r="BE1483" s="162"/>
      <c r="BF1483" s="156"/>
      <c r="BG1483" s="156"/>
      <c r="BH1483" s="156"/>
      <c r="BJ1483" s="146">
        <v>703</v>
      </c>
      <c r="BK1483" s="146">
        <f t="shared" si="242"/>
        <v>4.492800000000063</v>
      </c>
      <c r="BL1483" s="146">
        <f t="shared" si="243"/>
        <v>0.72158410129707362</v>
      </c>
      <c r="BM1483" s="146">
        <f t="shared" si="244"/>
        <v>7.7049611364332637E-4</v>
      </c>
      <c r="BN1483" s="146" t="str">
        <f t="shared" si="245"/>
        <v/>
      </c>
      <c r="BO1483" s="146" t="str">
        <f t="shared" si="241"/>
        <v/>
      </c>
    </row>
    <row r="1484" spans="3:67" ht="20.100000000000001" customHeight="1" x14ac:dyDescent="0.25">
      <c r="C1484" s="12"/>
      <c r="E1484" s="130"/>
      <c r="F1484" s="130"/>
      <c r="R1484" s="12"/>
      <c r="T1484" s="130"/>
      <c r="U1484" s="130"/>
      <c r="AE1484" s="146">
        <v>727</v>
      </c>
      <c r="AF1484" s="146">
        <f t="shared" si="246"/>
        <v>-1.0920000000000001</v>
      </c>
      <c r="AJ1484" s="146">
        <f t="shared" si="247"/>
        <v>0.2197707034495886</v>
      </c>
      <c r="AK1484" s="146">
        <f t="shared" si="248"/>
        <v>0.13741655058981206</v>
      </c>
      <c r="AL1484" s="146">
        <f t="shared" si="253"/>
        <v>0.2197707034495886</v>
      </c>
      <c r="AM1484" s="146" t="str">
        <f t="shared" si="254"/>
        <v/>
      </c>
      <c r="AN1484" s="146" t="str">
        <f t="shared" si="249"/>
        <v/>
      </c>
      <c r="AO1484" s="146">
        <f t="shared" si="250"/>
        <v>0</v>
      </c>
      <c r="AP1484" s="146" t="str">
        <f t="shared" si="251"/>
        <v/>
      </c>
      <c r="AQ1484" s="146" t="str">
        <f t="shared" si="252"/>
        <v/>
      </c>
      <c r="AY1484" s="155"/>
      <c r="AZ1484" s="150"/>
      <c r="BA1484" s="155"/>
      <c r="BB1484" s="162"/>
      <c r="BC1484" s="162"/>
      <c r="BD1484" s="162"/>
      <c r="BE1484" s="162"/>
      <c r="BF1484" s="156"/>
      <c r="BG1484" s="156"/>
      <c r="BH1484" s="156"/>
      <c r="BJ1484" s="146">
        <v>704</v>
      </c>
      <c r="BK1484" s="146">
        <f t="shared" si="242"/>
        <v>4.4992000000000631</v>
      </c>
      <c r="BL1484" s="146">
        <f t="shared" si="243"/>
        <v>0.72081360518343029</v>
      </c>
      <c r="BM1484" s="146">
        <f t="shared" si="244"/>
        <v>7.7077060462427127E-4</v>
      </c>
      <c r="BN1484" s="146" t="str">
        <f t="shared" si="245"/>
        <v/>
      </c>
      <c r="BO1484" s="146" t="str">
        <f t="shared" si="241"/>
        <v/>
      </c>
    </row>
    <row r="1485" spans="3:67" ht="20.100000000000001" customHeight="1" x14ac:dyDescent="0.25">
      <c r="C1485" s="12"/>
      <c r="E1485" s="130"/>
      <c r="F1485" s="130"/>
      <c r="R1485" s="12"/>
      <c r="T1485" s="130"/>
      <c r="U1485" s="130"/>
      <c r="AE1485" s="146">
        <v>728</v>
      </c>
      <c r="AF1485" s="146">
        <f t="shared" si="246"/>
        <v>-1.0880000000000001</v>
      </c>
      <c r="AJ1485" s="146">
        <f t="shared" si="247"/>
        <v>0.22073099563235687</v>
      </c>
      <c r="AK1485" s="146">
        <f t="shared" si="248"/>
        <v>0.1382975537670216</v>
      </c>
      <c r="AL1485" s="146">
        <f t="shared" si="253"/>
        <v>0.22073099563235687</v>
      </c>
      <c r="AM1485" s="146" t="str">
        <f t="shared" si="254"/>
        <v/>
      </c>
      <c r="AN1485" s="146" t="str">
        <f t="shared" si="249"/>
        <v/>
      </c>
      <c r="AO1485" s="146">
        <f t="shared" si="250"/>
        <v>0</v>
      </c>
      <c r="AP1485" s="146" t="str">
        <f t="shared" si="251"/>
        <v/>
      </c>
      <c r="AQ1485" s="146" t="str">
        <f t="shared" si="252"/>
        <v/>
      </c>
      <c r="AY1485" s="155"/>
      <c r="AZ1485" s="150"/>
      <c r="BA1485" s="155"/>
      <c r="BB1485" s="162"/>
      <c r="BC1485" s="162"/>
      <c r="BD1485" s="162"/>
      <c r="BE1485" s="162"/>
      <c r="BF1485" s="156"/>
      <c r="BG1485" s="156"/>
      <c r="BH1485" s="156"/>
      <c r="BJ1485" s="146">
        <v>705</v>
      </c>
      <c r="BK1485" s="146">
        <f t="shared" si="242"/>
        <v>4.5056000000000633</v>
      </c>
      <c r="BL1485" s="146">
        <f t="shared" si="243"/>
        <v>0.72004283457880602</v>
      </c>
      <c r="BM1485" s="146">
        <f t="shared" si="244"/>
        <v>7.7104129854055348E-4</v>
      </c>
      <c r="BN1485" s="146" t="str">
        <f t="shared" si="245"/>
        <v/>
      </c>
      <c r="BO1485" s="146" t="str">
        <f t="shared" ref="BO1485:BO1548" si="255">IF($BL1485&lt;(1-$BH$793),$BM1485,"")</f>
        <v/>
      </c>
    </row>
    <row r="1486" spans="3:67" ht="20.100000000000001" customHeight="1" x14ac:dyDescent="0.25">
      <c r="C1486" s="12"/>
      <c r="E1486" s="130"/>
      <c r="F1486" s="130"/>
      <c r="R1486" s="12"/>
      <c r="T1486" s="130"/>
      <c r="U1486" s="130"/>
      <c r="AE1486" s="146">
        <v>729</v>
      </c>
      <c r="AF1486" s="146">
        <f t="shared" si="246"/>
        <v>-1.0840000000000001</v>
      </c>
      <c r="AJ1486" s="146">
        <f t="shared" si="247"/>
        <v>0.22169193673034238</v>
      </c>
      <c r="AK1486" s="146">
        <f t="shared" si="248"/>
        <v>0.139182399420098</v>
      </c>
      <c r="AL1486" s="146">
        <f t="shared" si="253"/>
        <v>0.22169193673034238</v>
      </c>
      <c r="AM1486" s="146" t="str">
        <f t="shared" si="254"/>
        <v/>
      </c>
      <c r="AN1486" s="146" t="str">
        <f t="shared" si="249"/>
        <v/>
      </c>
      <c r="AO1486" s="146">
        <f t="shared" si="250"/>
        <v>0</v>
      </c>
      <c r="AP1486" s="146" t="str">
        <f t="shared" si="251"/>
        <v/>
      </c>
      <c r="AQ1486" s="146" t="str">
        <f t="shared" si="252"/>
        <v/>
      </c>
      <c r="AY1486" s="155"/>
      <c r="AZ1486" s="150"/>
      <c r="BA1486" s="155"/>
      <c r="BB1486" s="162"/>
      <c r="BC1486" s="162"/>
      <c r="BD1486" s="162"/>
      <c r="BE1486" s="162"/>
      <c r="BF1486" s="156"/>
      <c r="BG1486" s="156"/>
      <c r="BH1486" s="156"/>
      <c r="BJ1486" s="146">
        <v>706</v>
      </c>
      <c r="BK1486" s="146">
        <f t="shared" ref="BK1486:BK1549" si="256">BK1485+$BN$778</f>
        <v>4.5120000000000635</v>
      </c>
      <c r="BL1486" s="146">
        <f t="shared" ref="BL1486:BL1549" si="257">_xlfn.CHISQ.DIST.RT(BK1486,7)</f>
        <v>0.71927179328026547</v>
      </c>
      <c r="BM1486" s="146">
        <f t="shared" ref="BM1486:BM1549" si="258">BL1486-BL1487</f>
        <v>7.7130820237747422E-4</v>
      </c>
      <c r="BN1486" s="146" t="str">
        <f t="shared" ref="BN1486:BN1549" si="259">IF(BL1486&lt;(1-$BH$785),BM1486,"")</f>
        <v/>
      </c>
      <c r="BO1486" s="146" t="str">
        <f t="shared" si="255"/>
        <v/>
      </c>
    </row>
    <row r="1487" spans="3:67" ht="20.100000000000001" customHeight="1" x14ac:dyDescent="0.25">
      <c r="C1487" s="12"/>
      <c r="E1487" s="130"/>
      <c r="F1487" s="130"/>
      <c r="R1487" s="12"/>
      <c r="T1487" s="130"/>
      <c r="U1487" s="130"/>
      <c r="AE1487" s="146">
        <v>730</v>
      </c>
      <c r="AF1487" s="146">
        <f t="shared" si="246"/>
        <v>-1.08</v>
      </c>
      <c r="AJ1487" s="146">
        <f t="shared" si="247"/>
        <v>0.22265349875176113</v>
      </c>
      <c r="AK1487" s="146">
        <f t="shared" si="248"/>
        <v>0.14007109008876906</v>
      </c>
      <c r="AL1487" s="146">
        <f t="shared" si="253"/>
        <v>0.22265349875176113</v>
      </c>
      <c r="AM1487" s="146" t="str">
        <f t="shared" si="254"/>
        <v/>
      </c>
      <c r="AN1487" s="146" t="str">
        <f t="shared" si="249"/>
        <v/>
      </c>
      <c r="AO1487" s="146">
        <f t="shared" si="250"/>
        <v>0</v>
      </c>
      <c r="AP1487" s="146" t="str">
        <f t="shared" si="251"/>
        <v/>
      </c>
      <c r="AQ1487" s="146" t="str">
        <f t="shared" si="252"/>
        <v/>
      </c>
      <c r="AY1487" s="155"/>
      <c r="AZ1487" s="150"/>
      <c r="BA1487" s="155"/>
      <c r="BB1487" s="162"/>
      <c r="BC1487" s="162"/>
      <c r="BD1487" s="162"/>
      <c r="BE1487" s="162"/>
      <c r="BF1487" s="156"/>
      <c r="BG1487" s="156"/>
      <c r="BH1487" s="156"/>
      <c r="BJ1487" s="146">
        <v>707</v>
      </c>
      <c r="BK1487" s="146">
        <f t="shared" si="256"/>
        <v>4.5184000000000637</v>
      </c>
      <c r="BL1487" s="146">
        <f t="shared" si="257"/>
        <v>0.718500485077888</v>
      </c>
      <c r="BM1487" s="146">
        <f t="shared" si="258"/>
        <v>7.715713231426502E-4</v>
      </c>
      <c r="BN1487" s="146" t="str">
        <f t="shared" si="259"/>
        <v/>
      </c>
      <c r="BO1487" s="146" t="str">
        <f t="shared" si="255"/>
        <v/>
      </c>
    </row>
    <row r="1488" spans="3:67" ht="20.100000000000001" customHeight="1" x14ac:dyDescent="0.25">
      <c r="C1488" s="12"/>
      <c r="E1488" s="130"/>
      <c r="F1488" s="130"/>
      <c r="R1488" s="12"/>
      <c r="T1488" s="130"/>
      <c r="U1488" s="130"/>
      <c r="AE1488" s="146">
        <v>731</v>
      </c>
      <c r="AF1488" s="146">
        <f t="shared" si="246"/>
        <v>-1.0760000000000001</v>
      </c>
      <c r="AJ1488" s="146">
        <f t="shared" si="247"/>
        <v>0.22361565355332511</v>
      </c>
      <c r="AK1488" s="146">
        <f t="shared" si="248"/>
        <v>0.14096362820049227</v>
      </c>
      <c r="AL1488" s="146">
        <f t="shared" si="253"/>
        <v>0.22361565355332511</v>
      </c>
      <c r="AM1488" s="146" t="str">
        <f t="shared" si="254"/>
        <v/>
      </c>
      <c r="AN1488" s="146" t="str">
        <f t="shared" si="249"/>
        <v/>
      </c>
      <c r="AO1488" s="146">
        <f t="shared" si="250"/>
        <v>0</v>
      </c>
      <c r="AP1488" s="146" t="str">
        <f t="shared" si="251"/>
        <v/>
      </c>
      <c r="AQ1488" s="146" t="str">
        <f t="shared" si="252"/>
        <v/>
      </c>
      <c r="AY1488" s="155"/>
      <c r="AZ1488" s="150"/>
      <c r="BA1488" s="155"/>
      <c r="BB1488" s="162"/>
      <c r="BC1488" s="162"/>
      <c r="BD1488" s="162"/>
      <c r="BE1488" s="162"/>
      <c r="BF1488" s="156"/>
      <c r="BG1488" s="156"/>
      <c r="BH1488" s="156"/>
      <c r="BJ1488" s="146">
        <v>708</v>
      </c>
      <c r="BK1488" s="146">
        <f t="shared" si="256"/>
        <v>4.5248000000000639</v>
      </c>
      <c r="BL1488" s="146">
        <f t="shared" si="257"/>
        <v>0.71772891375474535</v>
      </c>
      <c r="BM1488" s="146">
        <f t="shared" si="258"/>
        <v>7.7183066786912224E-4</v>
      </c>
      <c r="BN1488" s="146" t="str">
        <f t="shared" si="259"/>
        <v/>
      </c>
      <c r="BO1488" s="146" t="str">
        <f t="shared" si="255"/>
        <v/>
      </c>
    </row>
    <row r="1489" spans="3:67" ht="20.100000000000001" customHeight="1" x14ac:dyDescent="0.25">
      <c r="C1489" s="12"/>
      <c r="E1489" s="130"/>
      <c r="F1489" s="130"/>
      <c r="R1489" s="12"/>
      <c r="T1489" s="130"/>
      <c r="U1489" s="130"/>
      <c r="AE1489" s="146">
        <v>732</v>
      </c>
      <c r="AF1489" s="146">
        <f t="shared" si="246"/>
        <v>-1.0720000000000001</v>
      </c>
      <c r="AJ1489" s="146">
        <f t="shared" si="247"/>
        <v>0.22457837284138993</v>
      </c>
      <c r="AK1489" s="146">
        <f t="shared" si="248"/>
        <v>0.14186001606985091</v>
      </c>
      <c r="AL1489" s="146">
        <f t="shared" si="253"/>
        <v>0.22457837284138993</v>
      </c>
      <c r="AM1489" s="146" t="str">
        <f t="shared" si="254"/>
        <v/>
      </c>
      <c r="AN1489" s="146" t="str">
        <f t="shared" si="249"/>
        <v/>
      </c>
      <c r="AO1489" s="146">
        <f t="shared" si="250"/>
        <v>0</v>
      </c>
      <c r="AP1489" s="146" t="str">
        <f t="shared" si="251"/>
        <v/>
      </c>
      <c r="AQ1489" s="146" t="str">
        <f t="shared" si="252"/>
        <v/>
      </c>
      <c r="AY1489" s="155"/>
      <c r="AZ1489" s="150"/>
      <c r="BA1489" s="155"/>
      <c r="BB1489" s="162"/>
      <c r="BC1489" s="162"/>
      <c r="BD1489" s="162"/>
      <c r="BE1489" s="162"/>
      <c r="BF1489" s="156"/>
      <c r="BG1489" s="156"/>
      <c r="BH1489" s="156"/>
      <c r="BJ1489" s="146">
        <v>709</v>
      </c>
      <c r="BK1489" s="146">
        <f t="shared" si="256"/>
        <v>4.5312000000000641</v>
      </c>
      <c r="BL1489" s="146">
        <f t="shared" si="257"/>
        <v>0.71695708308687622</v>
      </c>
      <c r="BM1489" s="146">
        <f t="shared" si="258"/>
        <v>7.7208624361346789E-4</v>
      </c>
      <c r="BN1489" s="146" t="str">
        <f t="shared" si="259"/>
        <v/>
      </c>
      <c r="BO1489" s="146" t="str">
        <f t="shared" si="255"/>
        <v/>
      </c>
    </row>
    <row r="1490" spans="3:67" ht="20.100000000000001" customHeight="1" x14ac:dyDescent="0.25">
      <c r="C1490" s="12"/>
      <c r="E1490" s="130"/>
      <c r="F1490" s="130"/>
      <c r="R1490" s="12"/>
      <c r="T1490" s="130"/>
      <c r="U1490" s="130"/>
      <c r="AE1490" s="146">
        <v>733</v>
      </c>
      <c r="AF1490" s="146">
        <f t="shared" si="246"/>
        <v>-1.0680000000000001</v>
      </c>
      <c r="AJ1490" s="146">
        <f t="shared" si="247"/>
        <v>0.22554162817312007</v>
      </c>
      <c r="AK1490" s="146">
        <f t="shared" si="248"/>
        <v>0.14276025589795485</v>
      </c>
      <c r="AL1490" s="146">
        <f t="shared" si="253"/>
        <v>0.22554162817312007</v>
      </c>
      <c r="AM1490" s="146" t="str">
        <f t="shared" si="254"/>
        <v/>
      </c>
      <c r="AN1490" s="146" t="str">
        <f t="shared" si="249"/>
        <v/>
      </c>
      <c r="AO1490" s="146">
        <f t="shared" si="250"/>
        <v>0</v>
      </c>
      <c r="AP1490" s="146" t="str">
        <f t="shared" si="251"/>
        <v/>
      </c>
      <c r="AQ1490" s="146" t="str">
        <f t="shared" si="252"/>
        <v/>
      </c>
      <c r="AY1490" s="155"/>
      <c r="AZ1490" s="150"/>
      <c r="BA1490" s="155"/>
      <c r="BB1490" s="162"/>
      <c r="BC1490" s="162"/>
      <c r="BD1490" s="162"/>
      <c r="BE1490" s="162"/>
      <c r="BF1490" s="156"/>
      <c r="BG1490" s="156"/>
      <c r="BH1490" s="156"/>
      <c r="BJ1490" s="146">
        <v>710</v>
      </c>
      <c r="BK1490" s="146">
        <f t="shared" si="256"/>
        <v>4.5376000000000642</v>
      </c>
      <c r="BL1490" s="146">
        <f t="shared" si="257"/>
        <v>0.71618499684326276</v>
      </c>
      <c r="BM1490" s="146">
        <f t="shared" si="258"/>
        <v>7.7233805745502426E-4</v>
      </c>
      <c r="BN1490" s="146" t="str">
        <f t="shared" si="259"/>
        <v/>
      </c>
      <c r="BO1490" s="146" t="str">
        <f t="shared" si="255"/>
        <v/>
      </c>
    </row>
    <row r="1491" spans="3:67" ht="20.100000000000001" customHeight="1" x14ac:dyDescent="0.25">
      <c r="C1491" s="12"/>
      <c r="E1491" s="130"/>
      <c r="F1491" s="130"/>
      <c r="R1491" s="12"/>
      <c r="T1491" s="130"/>
      <c r="U1491" s="130"/>
      <c r="AE1491" s="146">
        <v>734</v>
      </c>
      <c r="AF1491" s="146">
        <f t="shared" si="246"/>
        <v>-1.0640000000000001</v>
      </c>
      <c r="AJ1491" s="146">
        <f t="shared" si="247"/>
        <v>0.22650539095767053</v>
      </c>
      <c r="AK1491" s="146">
        <f t="shared" si="248"/>
        <v>0.14366434977184614</v>
      </c>
      <c r="AL1491" s="146">
        <f t="shared" si="253"/>
        <v>0.22650539095767053</v>
      </c>
      <c r="AM1491" s="146" t="str">
        <f t="shared" si="254"/>
        <v/>
      </c>
      <c r="AN1491" s="146" t="str">
        <f t="shared" si="249"/>
        <v/>
      </c>
      <c r="AO1491" s="146">
        <f t="shared" si="250"/>
        <v>0</v>
      </c>
      <c r="AP1491" s="146" t="str">
        <f t="shared" si="251"/>
        <v/>
      </c>
      <c r="AQ1491" s="146" t="str">
        <f t="shared" si="252"/>
        <v/>
      </c>
      <c r="AY1491" s="155"/>
      <c r="AZ1491" s="150"/>
      <c r="BA1491" s="155"/>
      <c r="BB1491" s="162"/>
      <c r="BC1491" s="162"/>
      <c r="BD1491" s="162"/>
      <c r="BE1491" s="162"/>
      <c r="BF1491" s="156"/>
      <c r="BG1491" s="156"/>
      <c r="BH1491" s="156"/>
      <c r="BJ1491" s="146">
        <v>711</v>
      </c>
      <c r="BK1491" s="146">
        <f t="shared" si="256"/>
        <v>4.5440000000000644</v>
      </c>
      <c r="BL1491" s="146">
        <f t="shared" si="257"/>
        <v>0.71541265878580773</v>
      </c>
      <c r="BM1491" s="146">
        <f t="shared" si="258"/>
        <v>7.7258611649722031E-4</v>
      </c>
      <c r="BN1491" s="146" t="str">
        <f t="shared" si="259"/>
        <v/>
      </c>
      <c r="BO1491" s="146" t="str">
        <f t="shared" si="255"/>
        <v/>
      </c>
    </row>
    <row r="1492" spans="3:67" ht="20.100000000000001" customHeight="1" x14ac:dyDescent="0.25">
      <c r="C1492" s="12"/>
      <c r="E1492" s="130"/>
      <c r="F1492" s="130"/>
      <c r="R1492" s="12"/>
      <c r="T1492" s="130"/>
      <c r="U1492" s="130"/>
      <c r="AE1492" s="146">
        <v>735</v>
      </c>
      <c r="AF1492" s="146">
        <f t="shared" si="246"/>
        <v>-1.06</v>
      </c>
      <c r="AJ1492" s="146">
        <f t="shared" si="247"/>
        <v>0.22746963245738591</v>
      </c>
      <c r="AK1492" s="146">
        <f t="shared" si="248"/>
        <v>0.14457229966390958</v>
      </c>
      <c r="AL1492" s="146">
        <f t="shared" si="253"/>
        <v>0.22746963245738591</v>
      </c>
      <c r="AM1492" s="146" t="str">
        <f t="shared" si="254"/>
        <v/>
      </c>
      <c r="AN1492" s="146" t="str">
        <f t="shared" si="249"/>
        <v/>
      </c>
      <c r="AO1492" s="146">
        <f t="shared" si="250"/>
        <v>0</v>
      </c>
      <c r="AP1492" s="146" t="str">
        <f t="shared" si="251"/>
        <v/>
      </c>
      <c r="AQ1492" s="146" t="str">
        <f t="shared" si="252"/>
        <v/>
      </c>
      <c r="AY1492" s="155"/>
      <c r="AZ1492" s="150"/>
      <c r="BA1492" s="155"/>
      <c r="BB1492" s="162"/>
      <c r="BC1492" s="162"/>
      <c r="BD1492" s="162"/>
      <c r="BE1492" s="162"/>
      <c r="BF1492" s="156"/>
      <c r="BG1492" s="156"/>
      <c r="BH1492" s="156"/>
      <c r="BJ1492" s="146">
        <v>712</v>
      </c>
      <c r="BK1492" s="146">
        <f t="shared" si="256"/>
        <v>4.5504000000000646</v>
      </c>
      <c r="BL1492" s="146">
        <f t="shared" si="257"/>
        <v>0.71464007266931051</v>
      </c>
      <c r="BM1492" s="146">
        <f t="shared" si="258"/>
        <v>7.7283042786624456E-4</v>
      </c>
      <c r="BN1492" s="146" t="str">
        <f t="shared" si="259"/>
        <v/>
      </c>
      <c r="BO1492" s="146" t="str">
        <f t="shared" si="255"/>
        <v/>
      </c>
    </row>
    <row r="1493" spans="3:67" ht="20.100000000000001" customHeight="1" x14ac:dyDescent="0.25">
      <c r="C1493" s="12"/>
      <c r="E1493" s="130"/>
      <c r="F1493" s="130"/>
      <c r="R1493" s="12"/>
      <c r="T1493" s="130"/>
      <c r="U1493" s="130"/>
      <c r="AE1493" s="146">
        <v>736</v>
      </c>
      <c r="AF1493" s="146">
        <f t="shared" si="246"/>
        <v>-1.056</v>
      </c>
      <c r="AJ1493" s="146">
        <f t="shared" si="247"/>
        <v>0.22843432378901604</v>
      </c>
      <c r="AK1493" s="146">
        <f t="shared" si="248"/>
        <v>0.14548410743128756</v>
      </c>
      <c r="AL1493" s="146">
        <f t="shared" si="253"/>
        <v>0.22843432378901604</v>
      </c>
      <c r="AM1493" s="146" t="str">
        <f t="shared" si="254"/>
        <v/>
      </c>
      <c r="AN1493" s="146" t="str">
        <f t="shared" si="249"/>
        <v/>
      </c>
      <c r="AO1493" s="146">
        <f t="shared" si="250"/>
        <v>0</v>
      </c>
      <c r="AP1493" s="146" t="str">
        <f t="shared" si="251"/>
        <v/>
      </c>
      <c r="AQ1493" s="146" t="str">
        <f t="shared" si="252"/>
        <v/>
      </c>
      <c r="AY1493" s="155"/>
      <c r="AZ1493" s="150"/>
      <c r="BA1493" s="155"/>
      <c r="BB1493" s="162"/>
      <c r="BC1493" s="162"/>
      <c r="BD1493" s="162"/>
      <c r="BE1493" s="162"/>
      <c r="BF1493" s="156"/>
      <c r="BG1493" s="156"/>
      <c r="BH1493" s="156"/>
      <c r="BJ1493" s="146">
        <v>713</v>
      </c>
      <c r="BK1493" s="146">
        <f t="shared" si="256"/>
        <v>4.5568000000000648</v>
      </c>
      <c r="BL1493" s="146">
        <f t="shared" si="257"/>
        <v>0.71386724224144427</v>
      </c>
      <c r="BM1493" s="146">
        <f t="shared" si="258"/>
        <v>7.7307099871126717E-4</v>
      </c>
      <c r="BN1493" s="146" t="str">
        <f t="shared" si="259"/>
        <v/>
      </c>
      <c r="BO1493" s="146" t="str">
        <f t="shared" si="255"/>
        <v/>
      </c>
    </row>
    <row r="1494" spans="3:67" ht="20.100000000000001" customHeight="1" x14ac:dyDescent="0.25">
      <c r="C1494" s="12"/>
      <c r="E1494" s="130"/>
      <c r="F1494" s="130"/>
      <c r="R1494" s="12"/>
      <c r="T1494" s="130"/>
      <c r="U1494" s="130"/>
      <c r="AE1494" s="146">
        <v>737</v>
      </c>
      <c r="AF1494" s="146">
        <f t="shared" si="246"/>
        <v>-1.052</v>
      </c>
      <c r="AJ1494" s="146">
        <f t="shared" si="247"/>
        <v>0.2293994359249488</v>
      </c>
      <c r="AK1494" s="146">
        <f t="shared" si="248"/>
        <v>0.1463997748153005</v>
      </c>
      <c r="AL1494" s="146">
        <f t="shared" si="253"/>
        <v>0.2293994359249488</v>
      </c>
      <c r="AM1494" s="146" t="str">
        <f t="shared" si="254"/>
        <v/>
      </c>
      <c r="AN1494" s="146" t="str">
        <f t="shared" si="249"/>
        <v/>
      </c>
      <c r="AO1494" s="146">
        <f t="shared" si="250"/>
        <v>0</v>
      </c>
      <c r="AP1494" s="146" t="str">
        <f t="shared" si="251"/>
        <v/>
      </c>
      <c r="AQ1494" s="146" t="str">
        <f t="shared" si="252"/>
        <v/>
      </c>
      <c r="AY1494" s="155"/>
      <c r="AZ1494" s="150"/>
      <c r="BA1494" s="155"/>
      <c r="BB1494" s="162"/>
      <c r="BC1494" s="162"/>
      <c r="BD1494" s="162"/>
      <c r="BE1494" s="162"/>
      <c r="BF1494" s="156"/>
      <c r="BG1494" s="156"/>
      <c r="BH1494" s="156"/>
      <c r="BJ1494" s="146">
        <v>714</v>
      </c>
      <c r="BK1494" s="146">
        <f t="shared" si="256"/>
        <v>4.563200000000065</v>
      </c>
      <c r="BL1494" s="146">
        <f t="shared" si="257"/>
        <v>0.713094171242733</v>
      </c>
      <c r="BM1494" s="146">
        <f t="shared" si="258"/>
        <v>7.7330783620366272E-4</v>
      </c>
      <c r="BN1494" s="146" t="str">
        <f t="shared" si="259"/>
        <v/>
      </c>
      <c r="BO1494" s="146" t="str">
        <f t="shared" si="255"/>
        <v/>
      </c>
    </row>
    <row r="1495" spans="3:67" ht="20.100000000000001" customHeight="1" x14ac:dyDescent="0.25">
      <c r="C1495" s="12"/>
      <c r="E1495" s="130"/>
      <c r="F1495" s="130"/>
      <c r="R1495" s="12"/>
      <c r="T1495" s="130"/>
      <c r="U1495" s="130"/>
      <c r="AE1495" s="146">
        <v>738</v>
      </c>
      <c r="AF1495" s="146">
        <f t="shared" si="246"/>
        <v>-1.048</v>
      </c>
      <c r="AJ1495" s="146">
        <f t="shared" si="247"/>
        <v>0.23036493969445943</v>
      </c>
      <c r="AK1495" s="146">
        <f t="shared" si="248"/>
        <v>0.14731930344087155</v>
      </c>
      <c r="AL1495" s="146">
        <f t="shared" si="253"/>
        <v>0.23036493969445943</v>
      </c>
      <c r="AM1495" s="146" t="str">
        <f t="shared" si="254"/>
        <v/>
      </c>
      <c r="AN1495" s="146" t="str">
        <f t="shared" si="249"/>
        <v/>
      </c>
      <c r="AO1495" s="146">
        <f t="shared" si="250"/>
        <v>0</v>
      </c>
      <c r="AP1495" s="146" t="str">
        <f t="shared" si="251"/>
        <v/>
      </c>
      <c r="AQ1495" s="146" t="str">
        <f t="shared" si="252"/>
        <v/>
      </c>
      <c r="AY1495" s="155"/>
      <c r="AZ1495" s="150"/>
      <c r="BA1495" s="155"/>
      <c r="BB1495" s="162"/>
      <c r="BC1495" s="162"/>
      <c r="BD1495" s="162"/>
      <c r="BE1495" s="162"/>
      <c r="BF1495" s="156"/>
      <c r="BG1495" s="156"/>
      <c r="BH1495" s="156"/>
      <c r="BJ1495" s="146">
        <v>715</v>
      </c>
      <c r="BK1495" s="146">
        <f t="shared" si="256"/>
        <v>4.5696000000000652</v>
      </c>
      <c r="BL1495" s="146">
        <f t="shared" si="257"/>
        <v>0.71232086340652934</v>
      </c>
      <c r="BM1495" s="146">
        <f t="shared" si="258"/>
        <v>7.7354094753689928E-4</v>
      </c>
      <c r="BN1495" s="146" t="str">
        <f t="shared" si="259"/>
        <v/>
      </c>
      <c r="BO1495" s="146" t="str">
        <f t="shared" si="255"/>
        <v/>
      </c>
    </row>
    <row r="1496" spans="3:67" ht="20.100000000000001" customHeight="1" x14ac:dyDescent="0.25">
      <c r="C1496" s="12"/>
      <c r="E1496" s="130"/>
      <c r="F1496" s="130"/>
      <c r="R1496" s="12"/>
      <c r="T1496" s="130"/>
      <c r="U1496" s="130"/>
      <c r="AE1496" s="146">
        <v>739</v>
      </c>
      <c r="AF1496" s="146">
        <f t="shared" si="246"/>
        <v>-1.044</v>
      </c>
      <c r="AJ1496" s="146">
        <f t="shared" si="247"/>
        <v>0.23133080578497678</v>
      </c>
      <c r="AK1496" s="146">
        <f t="shared" si="248"/>
        <v>0.14824269481595706</v>
      </c>
      <c r="AL1496" s="146">
        <f t="shared" si="253"/>
        <v>0.23133080578497678</v>
      </c>
      <c r="AM1496" s="146" t="str">
        <f t="shared" si="254"/>
        <v/>
      </c>
      <c r="AN1496" s="146" t="str">
        <f t="shared" si="249"/>
        <v/>
      </c>
      <c r="AO1496" s="146">
        <f t="shared" si="250"/>
        <v>0</v>
      </c>
      <c r="AP1496" s="146" t="str">
        <f t="shared" si="251"/>
        <v/>
      </c>
      <c r="AQ1496" s="146" t="str">
        <f t="shared" si="252"/>
        <v/>
      </c>
      <c r="AY1496" s="155"/>
      <c r="AZ1496" s="150"/>
      <c r="BA1496" s="155"/>
      <c r="BB1496" s="162"/>
      <c r="BC1496" s="162"/>
      <c r="BD1496" s="162"/>
      <c r="BE1496" s="162"/>
      <c r="BF1496" s="156"/>
      <c r="BG1496" s="156"/>
      <c r="BH1496" s="156"/>
      <c r="BJ1496" s="146">
        <v>716</v>
      </c>
      <c r="BK1496" s="146">
        <f t="shared" si="256"/>
        <v>4.5760000000000653</v>
      </c>
      <c r="BL1496" s="146">
        <f t="shared" si="257"/>
        <v>0.71154732245899244</v>
      </c>
      <c r="BM1496" s="146">
        <f t="shared" si="258"/>
        <v>7.7377033992720445E-4</v>
      </c>
      <c r="BN1496" s="146" t="str">
        <f t="shared" si="259"/>
        <v/>
      </c>
      <c r="BO1496" s="146" t="str">
        <f t="shared" si="255"/>
        <v/>
      </c>
    </row>
    <row r="1497" spans="3:67" ht="20.100000000000001" customHeight="1" x14ac:dyDescent="0.25">
      <c r="C1497" s="12"/>
      <c r="E1497" s="130"/>
      <c r="F1497" s="130"/>
      <c r="R1497" s="12"/>
      <c r="T1497" s="130"/>
      <c r="U1497" s="130"/>
      <c r="AE1497" s="146">
        <v>740</v>
      </c>
      <c r="AF1497" s="146">
        <f t="shared" si="246"/>
        <v>-1.04</v>
      </c>
      <c r="AJ1497" s="146">
        <f t="shared" si="247"/>
        <v>0.2322970047433662</v>
      </c>
      <c r="AK1497" s="146">
        <f t="shared" si="248"/>
        <v>0.1491699503309814</v>
      </c>
      <c r="AL1497" s="146">
        <f t="shared" si="253"/>
        <v>0.2322970047433662</v>
      </c>
      <c r="AM1497" s="146" t="str">
        <f t="shared" si="254"/>
        <v/>
      </c>
      <c r="AN1497" s="146" t="str">
        <f t="shared" si="249"/>
        <v/>
      </c>
      <c r="AO1497" s="146">
        <f t="shared" si="250"/>
        <v>0</v>
      </c>
      <c r="AP1497" s="146" t="str">
        <f t="shared" si="251"/>
        <v/>
      </c>
      <c r="AQ1497" s="146" t="str">
        <f t="shared" si="252"/>
        <v/>
      </c>
      <c r="AY1497" s="155"/>
      <c r="AZ1497" s="150"/>
      <c r="BA1497" s="155"/>
      <c r="BB1497" s="162"/>
      <c r="BC1497" s="162"/>
      <c r="BD1497" s="162"/>
      <c r="BE1497" s="162"/>
      <c r="BF1497" s="156"/>
      <c r="BG1497" s="156"/>
      <c r="BH1497" s="156"/>
      <c r="BJ1497" s="146">
        <v>717</v>
      </c>
      <c r="BK1497" s="146">
        <f t="shared" si="256"/>
        <v>4.5824000000000655</v>
      </c>
      <c r="BL1497" s="146">
        <f t="shared" si="257"/>
        <v>0.71077355211906523</v>
      </c>
      <c r="BM1497" s="146">
        <f t="shared" si="258"/>
        <v>7.73996020611456E-4</v>
      </c>
      <c r="BN1497" s="146" t="str">
        <f t="shared" si="259"/>
        <v/>
      </c>
      <c r="BO1497" s="146" t="str">
        <f t="shared" si="255"/>
        <v/>
      </c>
    </row>
    <row r="1498" spans="3:67" ht="20.100000000000001" customHeight="1" x14ac:dyDescent="0.25">
      <c r="C1498" s="12"/>
      <c r="E1498" s="130"/>
      <c r="F1498" s="130"/>
      <c r="R1498" s="12"/>
      <c r="T1498" s="130"/>
      <c r="U1498" s="130"/>
      <c r="AE1498" s="146">
        <v>741</v>
      </c>
      <c r="AF1498" s="146">
        <f t="shared" si="246"/>
        <v>-1.036</v>
      </c>
      <c r="AJ1498" s="146">
        <f t="shared" si="247"/>
        <v>0.23326350697722917</v>
      </c>
      <c r="AK1498" s="146">
        <f t="shared" si="248"/>
        <v>0.15010107125827743</v>
      </c>
      <c r="AL1498" s="146" t="str">
        <f t="shared" si="253"/>
        <v/>
      </c>
      <c r="AM1498" s="146">
        <f t="shared" si="254"/>
        <v>0.23326350697722917</v>
      </c>
      <c r="AN1498" s="146" t="str">
        <f t="shared" si="249"/>
        <v/>
      </c>
      <c r="AO1498" s="146">
        <f t="shared" si="250"/>
        <v>0</v>
      </c>
      <c r="AP1498" s="146" t="str">
        <f t="shared" si="251"/>
        <v/>
      </c>
      <c r="AQ1498" s="146" t="str">
        <f t="shared" si="252"/>
        <v/>
      </c>
      <c r="AY1498" s="155"/>
      <c r="AZ1498" s="150"/>
      <c r="BA1498" s="155"/>
      <c r="BB1498" s="162"/>
      <c r="BC1498" s="162"/>
      <c r="BD1498" s="162"/>
      <c r="BE1498" s="162"/>
      <c r="BF1498" s="156"/>
      <c r="BG1498" s="156"/>
      <c r="BH1498" s="156"/>
      <c r="BJ1498" s="146">
        <v>718</v>
      </c>
      <c r="BK1498" s="146">
        <f t="shared" si="256"/>
        <v>4.5888000000000657</v>
      </c>
      <c r="BL1498" s="146">
        <f t="shared" si="257"/>
        <v>0.70999955609845378</v>
      </c>
      <c r="BM1498" s="146">
        <f t="shared" si="258"/>
        <v>7.7421799685006842E-4</v>
      </c>
      <c r="BN1498" s="146" t="str">
        <f t="shared" si="259"/>
        <v/>
      </c>
      <c r="BO1498" s="146" t="str">
        <f t="shared" si="255"/>
        <v/>
      </c>
    </row>
    <row r="1499" spans="3:67" ht="20.100000000000001" customHeight="1" x14ac:dyDescent="0.25">
      <c r="C1499" s="12"/>
      <c r="E1499" s="130"/>
      <c r="F1499" s="130"/>
      <c r="R1499" s="12"/>
      <c r="T1499" s="130"/>
      <c r="U1499" s="130"/>
      <c r="AE1499" s="146">
        <v>742</v>
      </c>
      <c r="AF1499" s="146">
        <f t="shared" si="246"/>
        <v>-1.032</v>
      </c>
      <c r="AJ1499" s="146">
        <f t="shared" si="247"/>
        <v>0.23423028275621952</v>
      </c>
      <c r="AK1499" s="146">
        <f t="shared" si="248"/>
        <v>0.15103605875153212</v>
      </c>
      <c r="AL1499" s="146" t="str">
        <f t="shared" si="253"/>
        <v/>
      </c>
      <c r="AM1499" s="146">
        <f t="shared" si="254"/>
        <v>0.23423028275621952</v>
      </c>
      <c r="AN1499" s="146" t="str">
        <f t="shared" si="249"/>
        <v/>
      </c>
      <c r="AO1499" s="146">
        <f t="shared" si="250"/>
        <v>0</v>
      </c>
      <c r="AP1499" s="146" t="str">
        <f t="shared" si="251"/>
        <v/>
      </c>
      <c r="AQ1499" s="146" t="str">
        <f t="shared" si="252"/>
        <v/>
      </c>
      <c r="AY1499" s="155"/>
      <c r="AZ1499" s="150"/>
      <c r="BA1499" s="155"/>
      <c r="BB1499" s="162"/>
      <c r="BC1499" s="162"/>
      <c r="BD1499" s="162"/>
      <c r="BE1499" s="162"/>
      <c r="BF1499" s="156"/>
      <c r="BG1499" s="156"/>
      <c r="BH1499" s="156"/>
      <c r="BJ1499" s="146">
        <v>719</v>
      </c>
      <c r="BK1499" s="146">
        <f t="shared" si="256"/>
        <v>4.5952000000000659</v>
      </c>
      <c r="BL1499" s="146">
        <f t="shared" si="257"/>
        <v>0.70922533810160371</v>
      </c>
      <c r="BM1499" s="146">
        <f t="shared" si="258"/>
        <v>7.7443627592221898E-4</v>
      </c>
      <c r="BN1499" s="146" t="str">
        <f t="shared" si="259"/>
        <v/>
      </c>
      <c r="BO1499" s="146" t="str">
        <f t="shared" si="255"/>
        <v/>
      </c>
    </row>
    <row r="1500" spans="3:67" ht="20.100000000000001" customHeight="1" x14ac:dyDescent="0.25">
      <c r="C1500" s="12"/>
      <c r="E1500" s="130"/>
      <c r="F1500" s="130"/>
      <c r="R1500" s="12"/>
      <c r="T1500" s="130"/>
      <c r="U1500" s="130"/>
      <c r="AE1500" s="146">
        <v>743</v>
      </c>
      <c r="AF1500" s="146">
        <f t="shared" si="246"/>
        <v>-1.028</v>
      </c>
      <c r="AJ1500" s="146">
        <f t="shared" si="247"/>
        <v>0.23519730221337601</v>
      </c>
      <c r="AK1500" s="146">
        <f t="shared" si="248"/>
        <v>0.1519749138452374</v>
      </c>
      <c r="AL1500" s="146" t="str">
        <f t="shared" si="253"/>
        <v/>
      </c>
      <c r="AM1500" s="146">
        <f t="shared" si="254"/>
        <v>0.23519730221337601</v>
      </c>
      <c r="AN1500" s="146" t="str">
        <f t="shared" si="249"/>
        <v/>
      </c>
      <c r="AO1500" s="146">
        <f t="shared" si="250"/>
        <v>0</v>
      </c>
      <c r="AP1500" s="146" t="str">
        <f t="shared" si="251"/>
        <v/>
      </c>
      <c r="AQ1500" s="146" t="str">
        <f t="shared" si="252"/>
        <v/>
      </c>
      <c r="AY1500" s="155"/>
      <c r="AZ1500" s="150"/>
      <c r="BA1500" s="155"/>
      <c r="BB1500" s="162"/>
      <c r="BC1500" s="162"/>
      <c r="BD1500" s="162"/>
      <c r="BE1500" s="162"/>
      <c r="BF1500" s="156"/>
      <c r="BG1500" s="156"/>
      <c r="BH1500" s="156"/>
      <c r="BJ1500" s="146">
        <v>720</v>
      </c>
      <c r="BK1500" s="146">
        <f t="shared" si="256"/>
        <v>4.6016000000000661</v>
      </c>
      <c r="BL1500" s="146">
        <f t="shared" si="257"/>
        <v>0.70845090182568149</v>
      </c>
      <c r="BM1500" s="146">
        <f t="shared" si="258"/>
        <v>7.7465086512984449E-4</v>
      </c>
      <c r="BN1500" s="146" t="str">
        <f t="shared" si="259"/>
        <v/>
      </c>
      <c r="BO1500" s="146" t="str">
        <f t="shared" si="255"/>
        <v/>
      </c>
    </row>
    <row r="1501" spans="3:67" ht="20.100000000000001" customHeight="1" x14ac:dyDescent="0.25">
      <c r="C1501" s="12"/>
      <c r="E1501" s="130"/>
      <c r="F1501" s="130"/>
      <c r="R1501" s="12"/>
      <c r="T1501" s="130"/>
      <c r="U1501" s="130"/>
      <c r="AE1501" s="146">
        <v>744</v>
      </c>
      <c r="AF1501" s="146">
        <f t="shared" si="246"/>
        <v>-1.024</v>
      </c>
      <c r="AJ1501" s="146">
        <f t="shared" si="247"/>
        <v>0.23616453534647172</v>
      </c>
      <c r="AK1501" s="146">
        <f t="shared" si="248"/>
        <v>0.1529176374541463</v>
      </c>
      <c r="AL1501" s="146" t="str">
        <f t="shared" si="253"/>
        <v/>
      </c>
      <c r="AM1501" s="146">
        <f t="shared" si="254"/>
        <v>0.23616453534647172</v>
      </c>
      <c r="AN1501" s="146" t="str">
        <f t="shared" si="249"/>
        <v/>
      </c>
      <c r="AO1501" s="146">
        <f t="shared" si="250"/>
        <v>0</v>
      </c>
      <c r="AP1501" s="146" t="str">
        <f t="shared" si="251"/>
        <v/>
      </c>
      <c r="AQ1501" s="146" t="str">
        <f t="shared" si="252"/>
        <v/>
      </c>
      <c r="AY1501" s="155"/>
      <c r="AZ1501" s="150"/>
      <c r="BA1501" s="155"/>
      <c r="BB1501" s="162"/>
      <c r="BC1501" s="162"/>
      <c r="BD1501" s="162"/>
      <c r="BE1501" s="162"/>
      <c r="BF1501" s="156"/>
      <c r="BG1501" s="156"/>
      <c r="BH1501" s="156"/>
      <c r="BJ1501" s="146">
        <v>721</v>
      </c>
      <c r="BK1501" s="146">
        <f t="shared" si="256"/>
        <v>4.6080000000000663</v>
      </c>
      <c r="BL1501" s="146">
        <f t="shared" si="257"/>
        <v>0.70767625096055164</v>
      </c>
      <c r="BM1501" s="146">
        <f t="shared" si="258"/>
        <v>7.7486177179553195E-4</v>
      </c>
      <c r="BN1501" s="146" t="str">
        <f t="shared" si="259"/>
        <v/>
      </c>
      <c r="BO1501" s="146" t="str">
        <f t="shared" si="255"/>
        <v/>
      </c>
    </row>
    <row r="1502" spans="3:67" ht="20.100000000000001" customHeight="1" x14ac:dyDescent="0.25">
      <c r="C1502" s="12"/>
      <c r="E1502" s="130"/>
      <c r="F1502" s="130"/>
      <c r="R1502" s="12"/>
      <c r="T1502" s="130"/>
      <c r="U1502" s="130"/>
      <c r="AE1502" s="146">
        <v>745</v>
      </c>
      <c r="AF1502" s="146">
        <f t="shared" si="246"/>
        <v>-1.02</v>
      </c>
      <c r="AJ1502" s="146">
        <f t="shared" si="247"/>
        <v>0.23713195201937959</v>
      </c>
      <c r="AK1502" s="146">
        <f t="shared" si="248"/>
        <v>0.15386423037273483</v>
      </c>
      <c r="AL1502" s="146" t="str">
        <f t="shared" si="253"/>
        <v/>
      </c>
      <c r="AM1502" s="146">
        <f t="shared" si="254"/>
        <v>0.23713195201937959</v>
      </c>
      <c r="AN1502" s="146" t="str">
        <f t="shared" si="249"/>
        <v/>
      </c>
      <c r="AO1502" s="146">
        <f t="shared" si="250"/>
        <v>0</v>
      </c>
      <c r="AP1502" s="146" t="str">
        <f t="shared" si="251"/>
        <v/>
      </c>
      <c r="AQ1502" s="146" t="str">
        <f t="shared" si="252"/>
        <v/>
      </c>
      <c r="AY1502" s="155"/>
      <c r="AZ1502" s="150"/>
      <c r="BA1502" s="155"/>
      <c r="BB1502" s="162"/>
      <c r="BC1502" s="162"/>
      <c r="BD1502" s="162"/>
      <c r="BE1502" s="162"/>
      <c r="BF1502" s="156"/>
      <c r="BG1502" s="156"/>
      <c r="BH1502" s="156"/>
      <c r="BJ1502" s="146">
        <v>722</v>
      </c>
      <c r="BK1502" s="146">
        <f t="shared" si="256"/>
        <v>4.6144000000000664</v>
      </c>
      <c r="BL1502" s="146">
        <f t="shared" si="257"/>
        <v>0.70690138918875611</v>
      </c>
      <c r="BM1502" s="146">
        <f t="shared" si="258"/>
        <v>7.7506900326151928E-4</v>
      </c>
      <c r="BN1502" s="146" t="str">
        <f t="shared" si="259"/>
        <v/>
      </c>
      <c r="BO1502" s="146" t="str">
        <f t="shared" si="255"/>
        <v/>
      </c>
    </row>
    <row r="1503" spans="3:67" ht="20.100000000000001" customHeight="1" x14ac:dyDescent="0.25">
      <c r="C1503" s="12"/>
      <c r="E1503" s="130"/>
      <c r="F1503" s="130"/>
      <c r="R1503" s="12"/>
      <c r="T1503" s="130"/>
      <c r="U1503" s="130"/>
      <c r="AE1503" s="146">
        <v>746</v>
      </c>
      <c r="AF1503" s="146">
        <f t="shared" si="246"/>
        <v>-1.016</v>
      </c>
      <c r="AJ1503" s="146">
        <f t="shared" si="247"/>
        <v>0.23809952196345438</v>
      </c>
      <c r="AK1503" s="146">
        <f t="shared" si="248"/>
        <v>0.15481469327466879</v>
      </c>
      <c r="AL1503" s="146" t="str">
        <f t="shared" si="253"/>
        <v/>
      </c>
      <c r="AM1503" s="146">
        <f t="shared" si="254"/>
        <v>0.23809952196345438</v>
      </c>
      <c r="AN1503" s="146" t="str">
        <f t="shared" si="249"/>
        <v/>
      </c>
      <c r="AO1503" s="146">
        <f t="shared" si="250"/>
        <v>0</v>
      </c>
      <c r="AP1503" s="146" t="str">
        <f t="shared" si="251"/>
        <v/>
      </c>
      <c r="AQ1503" s="146" t="str">
        <f t="shared" si="252"/>
        <v/>
      </c>
      <c r="AY1503" s="155"/>
      <c r="AZ1503" s="150"/>
      <c r="BA1503" s="155"/>
      <c r="BB1503" s="162"/>
      <c r="BC1503" s="162"/>
      <c r="BD1503" s="162"/>
      <c r="BE1503" s="162"/>
      <c r="BF1503" s="156"/>
      <c r="BG1503" s="156"/>
      <c r="BH1503" s="156"/>
      <c r="BJ1503" s="146">
        <v>723</v>
      </c>
      <c r="BK1503" s="146">
        <f t="shared" si="256"/>
        <v>4.6208000000000666</v>
      </c>
      <c r="BL1503" s="146">
        <f t="shared" si="257"/>
        <v>0.70612632018549459</v>
      </c>
      <c r="BM1503" s="146">
        <f t="shared" si="258"/>
        <v>7.7527256689158275E-4</v>
      </c>
      <c r="BN1503" s="146" t="str">
        <f t="shared" si="259"/>
        <v/>
      </c>
      <c r="BO1503" s="146" t="str">
        <f t="shared" si="255"/>
        <v/>
      </c>
    </row>
    <row r="1504" spans="3:67" ht="20.100000000000001" customHeight="1" x14ac:dyDescent="0.25">
      <c r="C1504" s="12"/>
      <c r="E1504" s="130"/>
      <c r="F1504" s="130"/>
      <c r="R1504" s="12"/>
      <c r="T1504" s="130"/>
      <c r="U1504" s="130"/>
      <c r="AE1504" s="146">
        <v>747</v>
      </c>
      <c r="AF1504" s="146">
        <f t="shared" si="246"/>
        <v>-1.012</v>
      </c>
      <c r="AJ1504" s="146">
        <f t="shared" si="247"/>
        <v>0.23906721477893114</v>
      </c>
      <c r="AK1504" s="146">
        <f t="shared" si="248"/>
        <v>0.1557690267122768</v>
      </c>
      <c r="AL1504" s="146" t="str">
        <f t="shared" si="253"/>
        <v/>
      </c>
      <c r="AM1504" s="146">
        <f t="shared" si="254"/>
        <v>0.23906721477893114</v>
      </c>
      <c r="AN1504" s="146" t="str">
        <f t="shared" si="249"/>
        <v/>
      </c>
      <c r="AO1504" s="146">
        <f t="shared" si="250"/>
        <v>0</v>
      </c>
      <c r="AP1504" s="146" t="str">
        <f t="shared" si="251"/>
        <v/>
      </c>
      <c r="AQ1504" s="146" t="str">
        <f t="shared" si="252"/>
        <v/>
      </c>
      <c r="AY1504" s="155"/>
      <c r="AZ1504" s="150"/>
      <c r="BA1504" s="155"/>
      <c r="BB1504" s="162"/>
      <c r="BC1504" s="162"/>
      <c r="BD1504" s="162"/>
      <c r="BE1504" s="162"/>
      <c r="BF1504" s="156"/>
      <c r="BG1504" s="156"/>
      <c r="BH1504" s="156"/>
      <c r="BJ1504" s="146">
        <v>724</v>
      </c>
      <c r="BK1504" s="146">
        <f t="shared" si="256"/>
        <v>4.6272000000000668</v>
      </c>
      <c r="BL1504" s="146">
        <f t="shared" si="257"/>
        <v>0.70535104761860301</v>
      </c>
      <c r="BM1504" s="146">
        <f t="shared" si="258"/>
        <v>7.7547247006870546E-4</v>
      </c>
      <c r="BN1504" s="146" t="str">
        <f t="shared" si="259"/>
        <v/>
      </c>
      <c r="BO1504" s="146" t="str">
        <f t="shared" si="255"/>
        <v/>
      </c>
    </row>
    <row r="1505" spans="3:67" ht="20.100000000000001" customHeight="1" x14ac:dyDescent="0.25">
      <c r="C1505" s="12"/>
      <c r="E1505" s="130"/>
      <c r="F1505" s="130"/>
      <c r="R1505" s="12"/>
      <c r="T1505" s="130"/>
      <c r="U1505" s="130"/>
      <c r="AE1505" s="146">
        <v>748</v>
      </c>
      <c r="AF1505" s="146">
        <f t="shared" si="246"/>
        <v>-1.008</v>
      </c>
      <c r="AJ1505" s="146">
        <f t="shared" si="247"/>
        <v>0.2400349999363395</v>
      </c>
      <c r="AK1505" s="146">
        <f t="shared" si="248"/>
        <v>0.15672723111602854</v>
      </c>
      <c r="AL1505" s="146" t="str">
        <f t="shared" si="253"/>
        <v/>
      </c>
      <c r="AM1505" s="146">
        <f t="shared" si="254"/>
        <v>0.2400349999363395</v>
      </c>
      <c r="AN1505" s="146" t="str">
        <f t="shared" si="249"/>
        <v/>
      </c>
      <c r="AO1505" s="146">
        <f t="shared" si="250"/>
        <v>0</v>
      </c>
      <c r="AP1505" s="146" t="str">
        <f t="shared" si="251"/>
        <v/>
      </c>
      <c r="AQ1505" s="146" t="str">
        <f t="shared" si="252"/>
        <v/>
      </c>
      <c r="AY1505" s="155"/>
      <c r="AZ1505" s="150"/>
      <c r="BA1505" s="155"/>
      <c r="BB1505" s="162"/>
      <c r="BC1505" s="162"/>
      <c r="BD1505" s="162"/>
      <c r="BE1505" s="162"/>
      <c r="BF1505" s="156"/>
      <c r="BG1505" s="156"/>
      <c r="BH1505" s="156"/>
      <c r="BJ1505" s="146">
        <v>725</v>
      </c>
      <c r="BK1505" s="146">
        <f t="shared" si="256"/>
        <v>4.633600000000067</v>
      </c>
      <c r="BL1505" s="146">
        <f t="shared" si="257"/>
        <v>0.70457557514853431</v>
      </c>
      <c r="BM1505" s="146">
        <f t="shared" si="258"/>
        <v>7.7566872019629862E-4</v>
      </c>
      <c r="BN1505" s="146" t="str">
        <f t="shared" si="259"/>
        <v/>
      </c>
      <c r="BO1505" s="146" t="str">
        <f t="shared" si="255"/>
        <v/>
      </c>
    </row>
    <row r="1506" spans="3:67" ht="20.100000000000001" customHeight="1" x14ac:dyDescent="0.25">
      <c r="C1506" s="12"/>
      <c r="E1506" s="130"/>
      <c r="F1506" s="130"/>
      <c r="R1506" s="12"/>
      <c r="T1506" s="130"/>
      <c r="U1506" s="130"/>
      <c r="AE1506" s="146">
        <v>749</v>
      </c>
      <c r="AF1506" s="146">
        <f t="shared" si="246"/>
        <v>-1.004</v>
      </c>
      <c r="AJ1506" s="146">
        <f t="shared" si="247"/>
        <v>0.24100284677793452</v>
      </c>
      <c r="AK1506" s="146">
        <f t="shared" si="248"/>
        <v>0.15768930679401871</v>
      </c>
      <c r="AL1506" s="146" t="str">
        <f t="shared" si="253"/>
        <v/>
      </c>
      <c r="AM1506" s="146">
        <f t="shared" si="254"/>
        <v>0.24100284677793452</v>
      </c>
      <c r="AN1506" s="146" t="str">
        <f t="shared" si="249"/>
        <v/>
      </c>
      <c r="AO1506" s="146">
        <f t="shared" si="250"/>
        <v>0</v>
      </c>
      <c r="AP1506" s="146" t="str">
        <f t="shared" si="251"/>
        <v/>
      </c>
      <c r="AQ1506" s="146" t="str">
        <f t="shared" si="252"/>
        <v/>
      </c>
      <c r="AY1506" s="155"/>
      <c r="AZ1506" s="150"/>
      <c r="BA1506" s="155"/>
      <c r="BB1506" s="162"/>
      <c r="BC1506" s="162"/>
      <c r="BD1506" s="162"/>
      <c r="BE1506" s="162"/>
      <c r="BF1506" s="156"/>
      <c r="BG1506" s="156"/>
      <c r="BH1506" s="156"/>
      <c r="BJ1506" s="146">
        <v>726</v>
      </c>
      <c r="BK1506" s="146">
        <f t="shared" si="256"/>
        <v>4.6400000000000672</v>
      </c>
      <c r="BL1506" s="146">
        <f t="shared" si="257"/>
        <v>0.70379990642833801</v>
      </c>
      <c r="BM1506" s="146">
        <f t="shared" si="258"/>
        <v>7.7586132469675828E-4</v>
      </c>
      <c r="BN1506" s="146" t="str">
        <f t="shared" si="259"/>
        <v/>
      </c>
      <c r="BO1506" s="146" t="str">
        <f t="shared" si="255"/>
        <v/>
      </c>
    </row>
    <row r="1507" spans="3:67" ht="20.100000000000001" customHeight="1" x14ac:dyDescent="0.25">
      <c r="C1507" s="12"/>
      <c r="E1507" s="130"/>
      <c r="F1507" s="130"/>
      <c r="R1507" s="12"/>
      <c r="T1507" s="130"/>
      <c r="U1507" s="130"/>
      <c r="AE1507" s="146">
        <v>750</v>
      </c>
      <c r="AF1507" s="146">
        <f t="shared" si="246"/>
        <v>-1</v>
      </c>
      <c r="AJ1507" s="146">
        <f t="shared" si="247"/>
        <v>0.24197072451914337</v>
      </c>
      <c r="AK1507" s="146">
        <f t="shared" si="248"/>
        <v>0.15865525393145699</v>
      </c>
      <c r="AL1507" s="146" t="str">
        <f t="shared" si="253"/>
        <v/>
      </c>
      <c r="AM1507" s="146">
        <f t="shared" si="254"/>
        <v>0.24197072451914337</v>
      </c>
      <c r="AN1507" s="146" t="str">
        <f t="shared" si="249"/>
        <v/>
      </c>
      <c r="AO1507" s="146">
        <f t="shared" si="250"/>
        <v>0</v>
      </c>
      <c r="AP1507" s="146" t="str">
        <f t="shared" si="251"/>
        <v/>
      </c>
      <c r="AQ1507" s="146" t="str">
        <f t="shared" si="252"/>
        <v/>
      </c>
      <c r="AY1507" s="155"/>
      <c r="AZ1507" s="150"/>
      <c r="BA1507" s="155"/>
      <c r="BB1507" s="162"/>
      <c r="BC1507" s="162"/>
      <c r="BD1507" s="162"/>
      <c r="BE1507" s="162"/>
      <c r="BF1507" s="156"/>
      <c r="BG1507" s="156"/>
      <c r="BH1507" s="156"/>
      <c r="BJ1507" s="146">
        <v>727</v>
      </c>
      <c r="BK1507" s="146">
        <f t="shared" si="256"/>
        <v>4.6464000000000674</v>
      </c>
      <c r="BL1507" s="146">
        <f t="shared" si="257"/>
        <v>0.70302404510364125</v>
      </c>
      <c r="BM1507" s="146">
        <f t="shared" si="258"/>
        <v>7.7605029101290857E-4</v>
      </c>
      <c r="BN1507" s="146" t="str">
        <f t="shared" si="259"/>
        <v/>
      </c>
      <c r="BO1507" s="146" t="str">
        <f t="shared" si="255"/>
        <v/>
      </c>
    </row>
    <row r="1508" spans="3:67" ht="20.100000000000001" customHeight="1" x14ac:dyDescent="0.25">
      <c r="C1508" s="12"/>
      <c r="E1508" s="130"/>
      <c r="F1508" s="130"/>
      <c r="R1508" s="12"/>
      <c r="T1508" s="130"/>
      <c r="U1508" s="130"/>
      <c r="AE1508" s="146">
        <v>751</v>
      </c>
      <c r="AF1508" s="146">
        <f t="shared" si="246"/>
        <v>-0.996</v>
      </c>
      <c r="AJ1508" s="146">
        <f t="shared" si="247"/>
        <v>0.2429386022500282</v>
      </c>
      <c r="AK1508" s="146">
        <f t="shared" si="248"/>
        <v>0.15962507259016356</v>
      </c>
      <c r="AL1508" s="146" t="str">
        <f t="shared" si="253"/>
        <v/>
      </c>
      <c r="AM1508" s="146">
        <f t="shared" si="254"/>
        <v>0.2429386022500282</v>
      </c>
      <c r="AN1508" s="146" t="str">
        <f t="shared" si="249"/>
        <v/>
      </c>
      <c r="AO1508" s="146">
        <f t="shared" si="250"/>
        <v>0</v>
      </c>
      <c r="AP1508" s="146" t="str">
        <f t="shared" si="251"/>
        <v/>
      </c>
      <c r="AQ1508" s="146" t="str">
        <f t="shared" si="252"/>
        <v/>
      </c>
      <c r="AY1508" s="155"/>
      <c r="AZ1508" s="150"/>
      <c r="BA1508" s="155"/>
      <c r="BB1508" s="162"/>
      <c r="BC1508" s="162"/>
      <c r="BD1508" s="162"/>
      <c r="BE1508" s="162"/>
      <c r="BF1508" s="156"/>
      <c r="BG1508" s="156"/>
      <c r="BH1508" s="156"/>
      <c r="BJ1508" s="146">
        <v>728</v>
      </c>
      <c r="BK1508" s="146">
        <f t="shared" si="256"/>
        <v>4.6528000000000675</v>
      </c>
      <c r="BL1508" s="146">
        <f t="shared" si="257"/>
        <v>0.70224799481262834</v>
      </c>
      <c r="BM1508" s="146">
        <f t="shared" si="258"/>
        <v>7.7623562660522616E-4</v>
      </c>
      <c r="BN1508" s="146" t="str">
        <f t="shared" si="259"/>
        <v/>
      </c>
      <c r="BO1508" s="146" t="str">
        <f t="shared" si="255"/>
        <v/>
      </c>
    </row>
    <row r="1509" spans="3:67" ht="20.100000000000001" customHeight="1" x14ac:dyDescent="0.25">
      <c r="C1509" s="12"/>
      <c r="E1509" s="130"/>
      <c r="F1509" s="130"/>
      <c r="R1509" s="12"/>
      <c r="T1509" s="130"/>
      <c r="U1509" s="130"/>
      <c r="AE1509" s="146">
        <v>752</v>
      </c>
      <c r="AF1509" s="146">
        <f t="shared" si="246"/>
        <v>-0.99199999999999999</v>
      </c>
      <c r="AJ1509" s="146">
        <f t="shared" si="247"/>
        <v>0.24390644893676472</v>
      </c>
      <c r="AK1509" s="146">
        <f t="shared" si="248"/>
        <v>0.16059876270807047</v>
      </c>
      <c r="AL1509" s="146" t="str">
        <f t="shared" si="253"/>
        <v/>
      </c>
      <c r="AM1509" s="146">
        <f t="shared" si="254"/>
        <v>0.24390644893676472</v>
      </c>
      <c r="AN1509" s="146" t="str">
        <f t="shared" si="249"/>
        <v/>
      </c>
      <c r="AO1509" s="146">
        <f t="shared" si="250"/>
        <v>0</v>
      </c>
      <c r="AP1509" s="146" t="str">
        <f t="shared" si="251"/>
        <v/>
      </c>
      <c r="AQ1509" s="146" t="str">
        <f t="shared" si="252"/>
        <v/>
      </c>
      <c r="AY1509" s="155"/>
      <c r="AZ1509" s="150"/>
      <c r="BA1509" s="155"/>
      <c r="BB1509" s="162"/>
      <c r="BC1509" s="162"/>
      <c r="BD1509" s="162"/>
      <c r="BE1509" s="162"/>
      <c r="BF1509" s="156"/>
      <c r="BG1509" s="156"/>
      <c r="BH1509" s="156"/>
      <c r="BJ1509" s="146">
        <v>729</v>
      </c>
      <c r="BK1509" s="146">
        <f t="shared" si="256"/>
        <v>4.6592000000000677</v>
      </c>
      <c r="BL1509" s="146">
        <f t="shared" si="257"/>
        <v>0.70147175918602311</v>
      </c>
      <c r="BM1509" s="146">
        <f t="shared" si="258"/>
        <v>7.7641733895483789E-4</v>
      </c>
      <c r="BN1509" s="146" t="str">
        <f t="shared" si="259"/>
        <v/>
      </c>
      <c r="BO1509" s="146" t="str">
        <f t="shared" si="255"/>
        <v/>
      </c>
    </row>
    <row r="1510" spans="3:67" ht="20.100000000000001" customHeight="1" x14ac:dyDescent="0.25">
      <c r="C1510" s="12"/>
      <c r="E1510" s="130"/>
      <c r="F1510" s="130"/>
      <c r="R1510" s="12"/>
      <c r="T1510" s="130"/>
      <c r="U1510" s="130"/>
      <c r="AE1510" s="146">
        <v>753</v>
      </c>
      <c r="AF1510" s="146">
        <f t="shared" si="246"/>
        <v>-0.98799999999999999</v>
      </c>
      <c r="AJ1510" s="146">
        <f t="shared" si="247"/>
        <v>0.24487423342313686</v>
      </c>
      <c r="AK1510" s="146">
        <f t="shared" si="248"/>
        <v>0.1615763240987293</v>
      </c>
      <c r="AL1510" s="146" t="str">
        <f t="shared" si="253"/>
        <v/>
      </c>
      <c r="AM1510" s="146">
        <f t="shared" si="254"/>
        <v>0.24487423342313686</v>
      </c>
      <c r="AN1510" s="146" t="str">
        <f t="shared" si="249"/>
        <v/>
      </c>
      <c r="AO1510" s="146">
        <f t="shared" si="250"/>
        <v>0</v>
      </c>
      <c r="AP1510" s="146" t="str">
        <f t="shared" si="251"/>
        <v/>
      </c>
      <c r="AQ1510" s="146" t="str">
        <f t="shared" si="252"/>
        <v/>
      </c>
      <c r="AY1510" s="155"/>
      <c r="AZ1510" s="150"/>
      <c r="BA1510" s="155"/>
      <c r="BB1510" s="162"/>
      <c r="BC1510" s="162"/>
      <c r="BD1510" s="162"/>
      <c r="BE1510" s="162"/>
      <c r="BF1510" s="156"/>
      <c r="BG1510" s="156"/>
      <c r="BH1510" s="156"/>
      <c r="BJ1510" s="146">
        <v>730</v>
      </c>
      <c r="BK1510" s="146">
        <f t="shared" si="256"/>
        <v>4.6656000000000679</v>
      </c>
      <c r="BL1510" s="146">
        <f t="shared" si="257"/>
        <v>0.70069534184706828</v>
      </c>
      <c r="BM1510" s="146">
        <f t="shared" si="258"/>
        <v>7.7659543555985699E-4</v>
      </c>
      <c r="BN1510" s="146" t="str">
        <f t="shared" si="259"/>
        <v/>
      </c>
      <c r="BO1510" s="146" t="str">
        <f t="shared" si="255"/>
        <v/>
      </c>
    </row>
    <row r="1511" spans="3:67" ht="20.100000000000001" customHeight="1" x14ac:dyDescent="0.25">
      <c r="C1511" s="12"/>
      <c r="E1511" s="130"/>
      <c r="F1511" s="130"/>
      <c r="R1511" s="12"/>
      <c r="T1511" s="130"/>
      <c r="U1511" s="130"/>
      <c r="AE1511" s="146">
        <v>754</v>
      </c>
      <c r="AF1511" s="146">
        <f t="shared" si="246"/>
        <v>-0.98399999999999999</v>
      </c>
      <c r="AJ1511" s="146">
        <f t="shared" si="247"/>
        <v>0.24584192443204717</v>
      </c>
      <c r="AK1511" s="146">
        <f t="shared" si="248"/>
        <v>0.16255775645082429</v>
      </c>
      <c r="AL1511" s="146" t="str">
        <f t="shared" si="253"/>
        <v/>
      </c>
      <c r="AM1511" s="146">
        <f t="shared" si="254"/>
        <v>0.24584192443204717</v>
      </c>
      <c r="AN1511" s="146" t="str">
        <f t="shared" si="249"/>
        <v/>
      </c>
      <c r="AO1511" s="146">
        <f t="shared" si="250"/>
        <v>0</v>
      </c>
      <c r="AP1511" s="146" t="str">
        <f t="shared" si="251"/>
        <v/>
      </c>
      <c r="AQ1511" s="146" t="str">
        <f t="shared" si="252"/>
        <v/>
      </c>
      <c r="AY1511" s="155"/>
      <c r="AZ1511" s="150"/>
      <c r="BA1511" s="155"/>
      <c r="BB1511" s="162"/>
      <c r="BC1511" s="162"/>
      <c r="BD1511" s="162"/>
      <c r="BE1511" s="162"/>
      <c r="BF1511" s="156"/>
      <c r="BG1511" s="156"/>
      <c r="BH1511" s="156"/>
      <c r="BJ1511" s="146">
        <v>731</v>
      </c>
      <c r="BK1511" s="146">
        <f t="shared" si="256"/>
        <v>4.6720000000000681</v>
      </c>
      <c r="BL1511" s="146">
        <f t="shared" si="257"/>
        <v>0.69991874641150842</v>
      </c>
      <c r="BM1511" s="146">
        <f t="shared" si="258"/>
        <v>7.7676992393882482E-4</v>
      </c>
      <c r="BN1511" s="146" t="str">
        <f t="shared" si="259"/>
        <v/>
      </c>
      <c r="BO1511" s="146" t="str">
        <f t="shared" si="255"/>
        <v/>
      </c>
    </row>
    <row r="1512" spans="3:67" ht="20.100000000000001" customHeight="1" x14ac:dyDescent="0.25">
      <c r="C1512" s="12"/>
      <c r="E1512" s="130"/>
      <c r="F1512" s="130"/>
      <c r="R1512" s="12"/>
      <c r="T1512" s="130"/>
      <c r="U1512" s="130"/>
      <c r="AE1512" s="146">
        <v>755</v>
      </c>
      <c r="AF1512" s="146">
        <f t="shared" si="246"/>
        <v>-0.98</v>
      </c>
      <c r="AJ1512" s="146">
        <f t="shared" si="247"/>
        <v>0.24680949056704274</v>
      </c>
      <c r="AK1512" s="146">
        <f t="shared" si="248"/>
        <v>0.16354305932769236</v>
      </c>
      <c r="AL1512" s="146" t="str">
        <f t="shared" si="253"/>
        <v/>
      </c>
      <c r="AM1512" s="146">
        <f t="shared" si="254"/>
        <v>0.24680949056704274</v>
      </c>
      <c r="AN1512" s="146" t="str">
        <f t="shared" si="249"/>
        <v/>
      </c>
      <c r="AO1512" s="146">
        <f t="shared" si="250"/>
        <v>0</v>
      </c>
      <c r="AP1512" s="146" t="str">
        <f t="shared" si="251"/>
        <v/>
      </c>
      <c r="AQ1512" s="146" t="str">
        <f t="shared" si="252"/>
        <v/>
      </c>
      <c r="AY1512" s="155"/>
      <c r="AZ1512" s="150"/>
      <c r="BA1512" s="155"/>
      <c r="BB1512" s="162"/>
      <c r="BC1512" s="162"/>
      <c r="BD1512" s="162"/>
      <c r="BE1512" s="162"/>
      <c r="BF1512" s="156"/>
      <c r="BG1512" s="156"/>
      <c r="BH1512" s="156"/>
      <c r="BJ1512" s="146">
        <v>732</v>
      </c>
      <c r="BK1512" s="146">
        <f t="shared" si="256"/>
        <v>4.6784000000000683</v>
      </c>
      <c r="BL1512" s="146">
        <f t="shared" si="257"/>
        <v>0.69914197648756959</v>
      </c>
      <c r="BM1512" s="146">
        <f t="shared" si="258"/>
        <v>7.7694081162626993E-4</v>
      </c>
      <c r="BN1512" s="146" t="str">
        <f t="shared" si="259"/>
        <v/>
      </c>
      <c r="BO1512" s="146" t="str">
        <f t="shared" si="255"/>
        <v/>
      </c>
    </row>
    <row r="1513" spans="3:67" ht="20.100000000000001" customHeight="1" x14ac:dyDescent="0.25">
      <c r="C1513" s="12"/>
      <c r="E1513" s="130"/>
      <c r="F1513" s="130"/>
      <c r="R1513" s="12"/>
      <c r="T1513" s="130"/>
      <c r="U1513" s="130"/>
      <c r="AE1513" s="146">
        <v>756</v>
      </c>
      <c r="AF1513" s="146">
        <f t="shared" si="246"/>
        <v>-0.97599999999999998</v>
      </c>
      <c r="AJ1513" s="146">
        <f t="shared" si="247"/>
        <v>0.24777690031385682</v>
      </c>
      <c r="AK1513" s="146">
        <f t="shared" si="248"/>
        <v>0.16453223216684826</v>
      </c>
      <c r="AL1513" s="146" t="str">
        <f t="shared" si="253"/>
        <v/>
      </c>
      <c r="AM1513" s="146">
        <f t="shared" si="254"/>
        <v>0.24777690031385682</v>
      </c>
      <c r="AN1513" s="146" t="str">
        <f t="shared" si="249"/>
        <v/>
      </c>
      <c r="AO1513" s="146">
        <f t="shared" si="250"/>
        <v>0</v>
      </c>
      <c r="AP1513" s="146" t="str">
        <f t="shared" si="251"/>
        <v/>
      </c>
      <c r="AQ1513" s="146" t="str">
        <f t="shared" si="252"/>
        <v/>
      </c>
      <c r="AY1513" s="155"/>
      <c r="AZ1513" s="150"/>
      <c r="BA1513" s="155"/>
      <c r="BB1513" s="162"/>
      <c r="BC1513" s="162"/>
      <c r="BD1513" s="162"/>
      <c r="BE1513" s="162"/>
      <c r="BF1513" s="156"/>
      <c r="BG1513" s="156"/>
      <c r="BH1513" s="156"/>
      <c r="BJ1513" s="146">
        <v>733</v>
      </c>
      <c r="BK1513" s="146">
        <f t="shared" si="256"/>
        <v>4.6848000000000685</v>
      </c>
      <c r="BL1513" s="146">
        <f t="shared" si="257"/>
        <v>0.69836503567594332</v>
      </c>
      <c r="BM1513" s="146">
        <f t="shared" si="258"/>
        <v>7.7710810617681592E-4</v>
      </c>
      <c r="BN1513" s="146" t="str">
        <f t="shared" si="259"/>
        <v/>
      </c>
      <c r="BO1513" s="146" t="str">
        <f t="shared" si="255"/>
        <v/>
      </c>
    </row>
    <row r="1514" spans="3:67" ht="20.100000000000001" customHeight="1" x14ac:dyDescent="0.25">
      <c r="C1514" s="12"/>
      <c r="E1514" s="130"/>
      <c r="F1514" s="130"/>
      <c r="R1514" s="12"/>
      <c r="T1514" s="130"/>
      <c r="U1514" s="130"/>
      <c r="AE1514" s="146">
        <v>757</v>
      </c>
      <c r="AF1514" s="146">
        <f t="shared" si="246"/>
        <v>-0.97199999999999998</v>
      </c>
      <c r="AJ1514" s="146">
        <f t="shared" si="247"/>
        <v>0.24874412204196625</v>
      </c>
      <c r="AK1514" s="146">
        <f t="shared" si="248"/>
        <v>0.16552527427951666</v>
      </c>
      <c r="AL1514" s="146" t="str">
        <f t="shared" si="253"/>
        <v/>
      </c>
      <c r="AM1514" s="146">
        <f t="shared" si="254"/>
        <v>0.24874412204196625</v>
      </c>
      <c r="AN1514" s="146" t="str">
        <f t="shared" si="249"/>
        <v/>
      </c>
      <c r="AO1514" s="146">
        <f t="shared" si="250"/>
        <v>0</v>
      </c>
      <c r="AP1514" s="146" t="str">
        <f t="shared" si="251"/>
        <v/>
      </c>
      <c r="AQ1514" s="146" t="str">
        <f t="shared" si="252"/>
        <v/>
      </c>
      <c r="AY1514" s="155"/>
      <c r="AZ1514" s="150"/>
      <c r="BA1514" s="155"/>
      <c r="BB1514" s="162"/>
      <c r="BC1514" s="162"/>
      <c r="BD1514" s="162"/>
      <c r="BE1514" s="162"/>
      <c r="BF1514" s="156"/>
      <c r="BG1514" s="156"/>
      <c r="BH1514" s="156"/>
      <c r="BJ1514" s="146">
        <v>734</v>
      </c>
      <c r="BK1514" s="146">
        <f t="shared" si="256"/>
        <v>4.6912000000000686</v>
      </c>
      <c r="BL1514" s="146">
        <f t="shared" si="257"/>
        <v>0.69758792756976651</v>
      </c>
      <c r="BM1514" s="146">
        <f t="shared" si="258"/>
        <v>7.7727181516129562E-4</v>
      </c>
      <c r="BN1514" s="146" t="str">
        <f t="shared" si="259"/>
        <v/>
      </c>
      <c r="BO1514" s="146" t="str">
        <f t="shared" si="255"/>
        <v/>
      </c>
    </row>
    <row r="1515" spans="3:67" ht="20.100000000000001" customHeight="1" x14ac:dyDescent="0.25">
      <c r="C1515" s="12"/>
      <c r="E1515" s="130"/>
      <c r="F1515" s="130"/>
      <c r="R1515" s="12"/>
      <c r="T1515" s="130"/>
      <c r="U1515" s="130"/>
      <c r="AE1515" s="146">
        <v>758</v>
      </c>
      <c r="AF1515" s="146">
        <f t="shared" si="246"/>
        <v>-0.96799999999999997</v>
      </c>
      <c r="AJ1515" s="146">
        <f t="shared" si="247"/>
        <v>0.24971112400616369</v>
      </c>
      <c r="AK1515" s="146">
        <f t="shared" si="248"/>
        <v>0.16652218485017045</v>
      </c>
      <c r="AL1515" s="146" t="str">
        <f t="shared" si="253"/>
        <v/>
      </c>
      <c r="AM1515" s="146">
        <f t="shared" si="254"/>
        <v>0.24971112400616369</v>
      </c>
      <c r="AN1515" s="146" t="str">
        <f t="shared" si="249"/>
        <v/>
      </c>
      <c r="AO1515" s="146">
        <f t="shared" si="250"/>
        <v>0</v>
      </c>
      <c r="AP1515" s="146" t="str">
        <f t="shared" si="251"/>
        <v/>
      </c>
      <c r="AQ1515" s="146" t="str">
        <f t="shared" si="252"/>
        <v/>
      </c>
      <c r="AY1515" s="155"/>
      <c r="AZ1515" s="150"/>
      <c r="BA1515" s="155"/>
      <c r="BB1515" s="162"/>
      <c r="BC1515" s="162"/>
      <c r="BD1515" s="162"/>
      <c r="BE1515" s="162"/>
      <c r="BF1515" s="156"/>
      <c r="BG1515" s="156"/>
      <c r="BH1515" s="156"/>
      <c r="BJ1515" s="146">
        <v>735</v>
      </c>
      <c r="BK1515" s="146">
        <f t="shared" si="256"/>
        <v>4.6976000000000688</v>
      </c>
      <c r="BL1515" s="146">
        <f t="shared" si="257"/>
        <v>0.69681065575460521</v>
      </c>
      <c r="BM1515" s="146">
        <f t="shared" si="258"/>
        <v>7.7743194616908262E-4</v>
      </c>
      <c r="BN1515" s="146" t="str">
        <f t="shared" si="259"/>
        <v/>
      </c>
      <c r="BO1515" s="146" t="str">
        <f t="shared" si="255"/>
        <v/>
      </c>
    </row>
    <row r="1516" spans="3:67" ht="20.100000000000001" customHeight="1" x14ac:dyDescent="0.25">
      <c r="C1516" s="12"/>
      <c r="E1516" s="130"/>
      <c r="F1516" s="130"/>
      <c r="R1516" s="12"/>
      <c r="T1516" s="130"/>
      <c r="U1516" s="130"/>
      <c r="AE1516" s="146">
        <v>759</v>
      </c>
      <c r="AF1516" s="146">
        <f t="shared" si="246"/>
        <v>-0.96399999999999997</v>
      </c>
      <c r="AJ1516" s="146">
        <f t="shared" si="247"/>
        <v>0.25067787434814603</v>
      </c>
      <c r="AK1516" s="146">
        <f t="shared" si="248"/>
        <v>0.16752296293607463</v>
      </c>
      <c r="AL1516" s="146" t="str">
        <f t="shared" si="253"/>
        <v/>
      </c>
      <c r="AM1516" s="146">
        <f t="shared" si="254"/>
        <v>0.25067787434814603</v>
      </c>
      <c r="AN1516" s="146" t="str">
        <f t="shared" si="249"/>
        <v/>
      </c>
      <c r="AO1516" s="146">
        <f t="shared" si="250"/>
        <v>0</v>
      </c>
      <c r="AP1516" s="146" t="str">
        <f t="shared" si="251"/>
        <v/>
      </c>
      <c r="AQ1516" s="146" t="str">
        <f t="shared" si="252"/>
        <v/>
      </c>
      <c r="AY1516" s="155"/>
      <c r="AZ1516" s="150"/>
      <c r="BA1516" s="155"/>
      <c r="BB1516" s="162"/>
      <c r="BC1516" s="162"/>
      <c r="BD1516" s="162"/>
      <c r="BE1516" s="162"/>
      <c r="BF1516" s="156"/>
      <c r="BG1516" s="156"/>
      <c r="BH1516" s="156"/>
      <c r="BJ1516" s="146">
        <v>736</v>
      </c>
      <c r="BK1516" s="146">
        <f t="shared" si="256"/>
        <v>4.704000000000069</v>
      </c>
      <c r="BL1516" s="146">
        <f t="shared" si="257"/>
        <v>0.69603322380843613</v>
      </c>
      <c r="BM1516" s="146">
        <f t="shared" si="258"/>
        <v>7.7758850680642588E-4</v>
      </c>
      <c r="BN1516" s="146" t="str">
        <f t="shared" si="259"/>
        <v/>
      </c>
      <c r="BO1516" s="146" t="str">
        <f t="shared" si="255"/>
        <v/>
      </c>
    </row>
    <row r="1517" spans="3:67" ht="20.100000000000001" customHeight="1" x14ac:dyDescent="0.25">
      <c r="C1517" s="12"/>
      <c r="E1517" s="130"/>
      <c r="F1517" s="130"/>
      <c r="R1517" s="12"/>
      <c r="T1517" s="130"/>
      <c r="U1517" s="130"/>
      <c r="AE1517" s="146">
        <v>760</v>
      </c>
      <c r="AF1517" s="146">
        <f t="shared" si="246"/>
        <v>-0.96</v>
      </c>
      <c r="AJ1517" s="146">
        <f t="shared" si="247"/>
        <v>0.25164434109811712</v>
      </c>
      <c r="AK1517" s="146">
        <f t="shared" si="248"/>
        <v>0.16852760746683779</v>
      </c>
      <c r="AL1517" s="146" t="str">
        <f t="shared" si="253"/>
        <v/>
      </c>
      <c r="AM1517" s="146">
        <f t="shared" si="254"/>
        <v>0.25164434109811712</v>
      </c>
      <c r="AN1517" s="146" t="str">
        <f t="shared" si="249"/>
        <v/>
      </c>
      <c r="AO1517" s="146">
        <f t="shared" si="250"/>
        <v>0</v>
      </c>
      <c r="AP1517" s="146" t="str">
        <f t="shared" si="251"/>
        <v/>
      </c>
      <c r="AQ1517" s="146" t="str">
        <f t="shared" si="252"/>
        <v/>
      </c>
      <c r="AY1517" s="155"/>
      <c r="AZ1517" s="150"/>
      <c r="BA1517" s="155"/>
      <c r="BB1517" s="162"/>
      <c r="BC1517" s="162"/>
      <c r="BD1517" s="162"/>
      <c r="BE1517" s="162"/>
      <c r="BF1517" s="156"/>
      <c r="BG1517" s="156"/>
      <c r="BH1517" s="156"/>
      <c r="BJ1517" s="146">
        <v>737</v>
      </c>
      <c r="BK1517" s="146">
        <f t="shared" si="256"/>
        <v>4.7104000000000692</v>
      </c>
      <c r="BL1517" s="146">
        <f t="shared" si="257"/>
        <v>0.6952556353016297</v>
      </c>
      <c r="BM1517" s="146">
        <f t="shared" si="258"/>
        <v>7.777415046966718E-4</v>
      </c>
      <c r="BN1517" s="146" t="str">
        <f t="shared" si="259"/>
        <v/>
      </c>
      <c r="BO1517" s="146" t="str">
        <f t="shared" si="255"/>
        <v/>
      </c>
    </row>
    <row r="1518" spans="3:67" ht="20.100000000000001" customHeight="1" x14ac:dyDescent="0.25">
      <c r="C1518" s="12"/>
      <c r="E1518" s="130"/>
      <c r="F1518" s="130"/>
      <c r="R1518" s="12"/>
      <c r="T1518" s="130"/>
      <c r="U1518" s="130"/>
      <c r="AE1518" s="146">
        <v>761</v>
      </c>
      <c r="AF1518" s="146">
        <f t="shared" si="246"/>
        <v>-0.95599999999999996</v>
      </c>
      <c r="AJ1518" s="146">
        <f t="shared" si="247"/>
        <v>0.25261049217640646</v>
      </c>
      <c r="AK1518" s="146">
        <f t="shared" si="248"/>
        <v>0.16953611724396878</v>
      </c>
      <c r="AL1518" s="146" t="str">
        <f t="shared" si="253"/>
        <v/>
      </c>
      <c r="AM1518" s="146">
        <f t="shared" si="254"/>
        <v>0.25261049217640646</v>
      </c>
      <c r="AN1518" s="146" t="str">
        <f t="shared" si="249"/>
        <v/>
      </c>
      <c r="AO1518" s="146">
        <f t="shared" si="250"/>
        <v>0</v>
      </c>
      <c r="AP1518" s="146" t="str">
        <f t="shared" si="251"/>
        <v/>
      </c>
      <c r="AQ1518" s="146" t="str">
        <f t="shared" si="252"/>
        <v/>
      </c>
      <c r="AY1518" s="155"/>
      <c r="AZ1518" s="150"/>
      <c r="BA1518" s="155"/>
      <c r="BB1518" s="162"/>
      <c r="BC1518" s="162"/>
      <c r="BD1518" s="162"/>
      <c r="BE1518" s="162"/>
      <c r="BF1518" s="156"/>
      <c r="BG1518" s="156"/>
      <c r="BH1518" s="156"/>
      <c r="BJ1518" s="146">
        <v>738</v>
      </c>
      <c r="BK1518" s="146">
        <f t="shared" si="256"/>
        <v>4.7168000000000694</v>
      </c>
      <c r="BL1518" s="146">
        <f t="shared" si="257"/>
        <v>0.69447789379693303</v>
      </c>
      <c r="BM1518" s="146">
        <f t="shared" si="258"/>
        <v>7.7789094748070831E-4</v>
      </c>
      <c r="BN1518" s="146" t="str">
        <f t="shared" si="259"/>
        <v/>
      </c>
      <c r="BO1518" s="146" t="str">
        <f t="shared" si="255"/>
        <v/>
      </c>
    </row>
    <row r="1519" spans="3:67" ht="20.100000000000001" customHeight="1" x14ac:dyDescent="0.25">
      <c r="C1519" s="12"/>
      <c r="E1519" s="130"/>
      <c r="F1519" s="130"/>
      <c r="R1519" s="12"/>
      <c r="T1519" s="130"/>
      <c r="U1519" s="130"/>
      <c r="AE1519" s="146">
        <v>762</v>
      </c>
      <c r="AF1519" s="146">
        <f t="shared" si="246"/>
        <v>-0.95199999999999996</v>
      </c>
      <c r="AJ1519" s="146">
        <f t="shared" si="247"/>
        <v>0.25357629539510257</v>
      </c>
      <c r="AK1519" s="146">
        <f t="shared" si="248"/>
        <v>0.17054849094044097</v>
      </c>
      <c r="AL1519" s="146" t="str">
        <f t="shared" si="253"/>
        <v/>
      </c>
      <c r="AM1519" s="146">
        <f t="shared" si="254"/>
        <v>0.25357629539510257</v>
      </c>
      <c r="AN1519" s="146" t="str">
        <f t="shared" si="249"/>
        <v/>
      </c>
      <c r="AO1519" s="146">
        <f t="shared" si="250"/>
        <v>0</v>
      </c>
      <c r="AP1519" s="146" t="str">
        <f t="shared" si="251"/>
        <v/>
      </c>
      <c r="AQ1519" s="146" t="str">
        <f t="shared" si="252"/>
        <v/>
      </c>
      <c r="AY1519" s="155"/>
      <c r="AZ1519" s="150"/>
      <c r="BA1519" s="155"/>
      <c r="BB1519" s="162"/>
      <c r="BC1519" s="162"/>
      <c r="BD1519" s="162"/>
      <c r="BE1519" s="162"/>
      <c r="BF1519" s="156"/>
      <c r="BG1519" s="156"/>
      <c r="BH1519" s="156"/>
      <c r="BJ1519" s="146">
        <v>739</v>
      </c>
      <c r="BK1519" s="146">
        <f t="shared" si="256"/>
        <v>4.7232000000000696</v>
      </c>
      <c r="BL1519" s="146">
        <f t="shared" si="257"/>
        <v>0.69370000284945232</v>
      </c>
      <c r="BM1519" s="146">
        <f t="shared" si="258"/>
        <v>7.7803684281485541E-4</v>
      </c>
      <c r="BN1519" s="146" t="str">
        <f t="shared" si="259"/>
        <v/>
      </c>
      <c r="BO1519" s="146" t="str">
        <f t="shared" si="255"/>
        <v/>
      </c>
    </row>
    <row r="1520" spans="3:67" ht="20.100000000000001" customHeight="1" x14ac:dyDescent="0.25">
      <c r="C1520" s="12"/>
      <c r="E1520" s="130"/>
      <c r="F1520" s="130"/>
      <c r="R1520" s="12"/>
      <c r="T1520" s="130"/>
      <c r="U1520" s="130"/>
      <c r="AE1520" s="146">
        <v>763</v>
      </c>
      <c r="AF1520" s="146">
        <f t="shared" si="246"/>
        <v>-0.94799999999999995</v>
      </c>
      <c r="AJ1520" s="146">
        <f t="shared" si="247"/>
        <v>0.25454171845970125</v>
      </c>
      <c r="AK1520" s="146">
        <f t="shared" si="248"/>
        <v>0.17156472710026216</v>
      </c>
      <c r="AL1520" s="146" t="str">
        <f t="shared" si="253"/>
        <v/>
      </c>
      <c r="AM1520" s="146">
        <f t="shared" si="254"/>
        <v>0.25454171845970125</v>
      </c>
      <c r="AN1520" s="146" t="str">
        <f t="shared" si="249"/>
        <v/>
      </c>
      <c r="AO1520" s="146">
        <f t="shared" si="250"/>
        <v>0</v>
      </c>
      <c r="AP1520" s="146" t="str">
        <f t="shared" si="251"/>
        <v/>
      </c>
      <c r="AQ1520" s="146" t="str">
        <f t="shared" si="252"/>
        <v/>
      </c>
      <c r="AY1520" s="155"/>
      <c r="AZ1520" s="150"/>
      <c r="BA1520" s="155"/>
      <c r="BB1520" s="162"/>
      <c r="BC1520" s="162"/>
      <c r="BD1520" s="162"/>
      <c r="BE1520" s="162"/>
      <c r="BF1520" s="156"/>
      <c r="BG1520" s="156"/>
      <c r="BH1520" s="156"/>
      <c r="BJ1520" s="146">
        <v>740</v>
      </c>
      <c r="BK1520" s="146">
        <f t="shared" si="256"/>
        <v>4.7296000000000697</v>
      </c>
      <c r="BL1520" s="146">
        <f t="shared" si="257"/>
        <v>0.69292196600663747</v>
      </c>
      <c r="BM1520" s="146">
        <f t="shared" si="258"/>
        <v>7.7817919837341876E-4</v>
      </c>
      <c r="BN1520" s="146" t="str">
        <f t="shared" si="259"/>
        <v/>
      </c>
      <c r="BO1520" s="146" t="str">
        <f t="shared" si="255"/>
        <v/>
      </c>
    </row>
    <row r="1521" spans="3:67" ht="20.100000000000001" customHeight="1" x14ac:dyDescent="0.25">
      <c r="C1521" s="12"/>
      <c r="E1521" s="130"/>
      <c r="F1521" s="130"/>
      <c r="R1521" s="12"/>
      <c r="T1521" s="130"/>
      <c r="U1521" s="130"/>
      <c r="AE1521" s="146">
        <v>764</v>
      </c>
      <c r="AF1521" s="146">
        <f t="shared" si="246"/>
        <v>-0.94399999999999995</v>
      </c>
      <c r="AJ1521" s="146">
        <f t="shared" si="247"/>
        <v>0.25550672897076881</v>
      </c>
      <c r="AK1521" s="146">
        <f t="shared" si="248"/>
        <v>0.17258482413805185</v>
      </c>
      <c r="AL1521" s="146" t="str">
        <f t="shared" si="253"/>
        <v/>
      </c>
      <c r="AM1521" s="146">
        <f t="shared" si="254"/>
        <v>0.25550672897076881</v>
      </c>
      <c r="AN1521" s="146" t="str">
        <f t="shared" si="249"/>
        <v/>
      </c>
      <c r="AO1521" s="146">
        <f t="shared" si="250"/>
        <v>0</v>
      </c>
      <c r="AP1521" s="146" t="str">
        <f t="shared" si="251"/>
        <v/>
      </c>
      <c r="AQ1521" s="146" t="str">
        <f t="shared" si="252"/>
        <v/>
      </c>
      <c r="AY1521" s="155"/>
      <c r="AZ1521" s="150"/>
      <c r="BA1521" s="155"/>
      <c r="BB1521" s="162"/>
      <c r="BC1521" s="162"/>
      <c r="BD1521" s="162"/>
      <c r="BE1521" s="162"/>
      <c r="BF1521" s="156"/>
      <c r="BG1521" s="156"/>
      <c r="BH1521" s="156"/>
      <c r="BJ1521" s="146">
        <v>741</v>
      </c>
      <c r="BK1521" s="146">
        <f t="shared" si="256"/>
        <v>4.7360000000000699</v>
      </c>
      <c r="BL1521" s="146">
        <f t="shared" si="257"/>
        <v>0.69214378680826405</v>
      </c>
      <c r="BM1521" s="146">
        <f t="shared" si="258"/>
        <v>7.783180218452479E-4</v>
      </c>
      <c r="BN1521" s="146" t="str">
        <f t="shared" si="259"/>
        <v/>
      </c>
      <c r="BO1521" s="146" t="str">
        <f t="shared" si="255"/>
        <v/>
      </c>
    </row>
    <row r="1522" spans="3:67" ht="20.100000000000001" customHeight="1" x14ac:dyDescent="0.25">
      <c r="C1522" s="12"/>
      <c r="E1522" s="130"/>
      <c r="F1522" s="130"/>
      <c r="R1522" s="12"/>
      <c r="T1522" s="130"/>
      <c r="U1522" s="130"/>
      <c r="AE1522" s="146">
        <v>765</v>
      </c>
      <c r="AF1522" s="146">
        <f t="shared" si="246"/>
        <v>-0.94</v>
      </c>
      <c r="AJ1522" s="146">
        <f t="shared" si="247"/>
        <v>0.25647129442562033</v>
      </c>
      <c r="AK1522" s="146">
        <f t="shared" si="248"/>
        <v>0.17360878033862459</v>
      </c>
      <c r="AL1522" s="146" t="str">
        <f t="shared" si="253"/>
        <v/>
      </c>
      <c r="AM1522" s="146">
        <f t="shared" si="254"/>
        <v>0.25647129442562033</v>
      </c>
      <c r="AN1522" s="146" t="str">
        <f t="shared" si="249"/>
        <v/>
      </c>
      <c r="AO1522" s="146">
        <f t="shared" si="250"/>
        <v>0</v>
      </c>
      <c r="AP1522" s="146" t="str">
        <f t="shared" si="251"/>
        <v/>
      </c>
      <c r="AQ1522" s="146" t="str">
        <f t="shared" si="252"/>
        <v/>
      </c>
      <c r="AY1522" s="155"/>
      <c r="AZ1522" s="150"/>
      <c r="BA1522" s="155"/>
      <c r="BB1522" s="162"/>
      <c r="BC1522" s="162"/>
      <c r="BD1522" s="162"/>
      <c r="BE1522" s="162"/>
      <c r="BF1522" s="156"/>
      <c r="BG1522" s="156"/>
      <c r="BH1522" s="156"/>
      <c r="BJ1522" s="146">
        <v>742</v>
      </c>
      <c r="BK1522" s="146">
        <f t="shared" si="256"/>
        <v>4.7424000000000701</v>
      </c>
      <c r="BL1522" s="146">
        <f t="shared" si="257"/>
        <v>0.6913654687864188</v>
      </c>
      <c r="BM1522" s="146">
        <f t="shared" si="258"/>
        <v>7.7845332093684494E-4</v>
      </c>
      <c r="BN1522" s="146" t="str">
        <f t="shared" si="259"/>
        <v/>
      </c>
      <c r="BO1522" s="146" t="str">
        <f t="shared" si="255"/>
        <v/>
      </c>
    </row>
    <row r="1523" spans="3:67" ht="20.100000000000001" customHeight="1" x14ac:dyDescent="0.25">
      <c r="C1523" s="12"/>
      <c r="E1523" s="130"/>
      <c r="F1523" s="130"/>
      <c r="R1523" s="12"/>
      <c r="T1523" s="130"/>
      <c r="U1523" s="130"/>
      <c r="AE1523" s="146">
        <v>766</v>
      </c>
      <c r="AF1523" s="146">
        <f t="shared" si="246"/>
        <v>-0.93599999999999994</v>
      </c>
      <c r="AJ1523" s="146">
        <f t="shared" si="247"/>
        <v>0.25743538222001205</v>
      </c>
      <c r="AK1523" s="146">
        <f t="shared" si="248"/>
        <v>0.17463659385658065</v>
      </c>
      <c r="AL1523" s="146" t="str">
        <f t="shared" si="253"/>
        <v/>
      </c>
      <c r="AM1523" s="146">
        <f t="shared" si="254"/>
        <v>0.25743538222001205</v>
      </c>
      <c r="AN1523" s="146" t="str">
        <f t="shared" si="249"/>
        <v/>
      </c>
      <c r="AO1523" s="146">
        <f t="shared" si="250"/>
        <v>0</v>
      </c>
      <c r="AP1523" s="146" t="str">
        <f t="shared" si="251"/>
        <v/>
      </c>
      <c r="AQ1523" s="146" t="str">
        <f t="shared" si="252"/>
        <v/>
      </c>
      <c r="AY1523" s="155"/>
      <c r="AZ1523" s="150"/>
      <c r="BA1523" s="155"/>
      <c r="BB1523" s="162"/>
      <c r="BC1523" s="162"/>
      <c r="BD1523" s="162"/>
      <c r="BE1523" s="162"/>
      <c r="BF1523" s="156"/>
      <c r="BG1523" s="156"/>
      <c r="BH1523" s="156"/>
      <c r="BJ1523" s="146">
        <v>743</v>
      </c>
      <c r="BK1523" s="146">
        <f t="shared" si="256"/>
        <v>4.7488000000000703</v>
      </c>
      <c r="BL1523" s="146">
        <f t="shared" si="257"/>
        <v>0.69058701546548196</v>
      </c>
      <c r="BM1523" s="146">
        <f t="shared" si="258"/>
        <v>7.7858510336981102E-4</v>
      </c>
      <c r="BN1523" s="146" t="str">
        <f t="shared" si="259"/>
        <v/>
      </c>
      <c r="BO1523" s="146" t="str">
        <f t="shared" si="255"/>
        <v/>
      </c>
    </row>
    <row r="1524" spans="3:67" ht="20.100000000000001" customHeight="1" x14ac:dyDescent="0.25">
      <c r="C1524" s="12"/>
      <c r="E1524" s="130"/>
      <c r="F1524" s="130"/>
      <c r="R1524" s="12"/>
      <c r="T1524" s="130"/>
      <c r="U1524" s="130"/>
      <c r="AE1524" s="146">
        <v>767</v>
      </c>
      <c r="AF1524" s="146">
        <f t="shared" si="246"/>
        <v>-0.93199999999999994</v>
      </c>
      <c r="AJ1524" s="146">
        <f t="shared" si="247"/>
        <v>0.25839895964984844</v>
      </c>
      <c r="AK1524" s="146">
        <f t="shared" si="248"/>
        <v>0.175668262715903</v>
      </c>
      <c r="AL1524" s="146" t="str">
        <f t="shared" si="253"/>
        <v/>
      </c>
      <c r="AM1524" s="146">
        <f t="shared" si="254"/>
        <v>0.25839895964984844</v>
      </c>
      <c r="AN1524" s="146" t="str">
        <f t="shared" si="249"/>
        <v/>
      </c>
      <c r="AO1524" s="146">
        <f t="shared" si="250"/>
        <v>0</v>
      </c>
      <c r="AP1524" s="146" t="str">
        <f t="shared" si="251"/>
        <v/>
      </c>
      <c r="AQ1524" s="146" t="str">
        <f t="shared" si="252"/>
        <v/>
      </c>
      <c r="AY1524" s="155"/>
      <c r="AZ1524" s="150"/>
      <c r="BA1524" s="155"/>
      <c r="BB1524" s="162"/>
      <c r="BC1524" s="162"/>
      <c r="BD1524" s="162"/>
      <c r="BE1524" s="162"/>
      <c r="BF1524" s="156"/>
      <c r="BG1524" s="156"/>
      <c r="BH1524" s="156"/>
      <c r="BJ1524" s="146">
        <v>744</v>
      </c>
      <c r="BK1524" s="146">
        <f t="shared" si="256"/>
        <v>4.7552000000000705</v>
      </c>
      <c r="BL1524" s="146">
        <f t="shared" si="257"/>
        <v>0.68980843036211215</v>
      </c>
      <c r="BM1524" s="146">
        <f t="shared" si="258"/>
        <v>7.7871337688018016E-4</v>
      </c>
      <c r="BN1524" s="146" t="str">
        <f t="shared" si="259"/>
        <v/>
      </c>
      <c r="BO1524" s="146" t="str">
        <f t="shared" si="255"/>
        <v/>
      </c>
    </row>
    <row r="1525" spans="3:67" ht="20.100000000000001" customHeight="1" x14ac:dyDescent="0.25">
      <c r="C1525" s="12"/>
      <c r="E1525" s="130"/>
      <c r="F1525" s="130"/>
      <c r="R1525" s="12"/>
      <c r="T1525" s="130"/>
      <c r="U1525" s="130"/>
      <c r="AE1525" s="146">
        <v>768</v>
      </c>
      <c r="AF1525" s="146">
        <f t="shared" ref="AF1525:AF1588" si="260">AF$751+(AE1525*AF$754)</f>
        <v>-0.92799999999999994</v>
      </c>
      <c r="AJ1525" s="146">
        <f t="shared" ref="AJ1525:AJ1588" si="261">_xlfn.NORM.DIST(AF1525,AF$748,AF$749,0)</f>
        <v>0.25936199391290432</v>
      </c>
      <c r="AK1525" s="146">
        <f t="shared" ref="AK1525:AK1588" si="262">_xlfn.NORM.DIST(AF1525,AF$748,AF$749,1)</f>
        <v>0.17670378480956131</v>
      </c>
      <c r="AL1525" s="146" t="str">
        <f t="shared" si="253"/>
        <v/>
      </c>
      <c r="AM1525" s="146">
        <f t="shared" si="254"/>
        <v>0.25936199391290432</v>
      </c>
      <c r="AN1525" s="146" t="str">
        <f t="shared" ref="AN1525:AN1588" si="263">IF(AJ1525=MAX(AJ$757:AJ$2757),AJ1525,"")</f>
        <v/>
      </c>
      <c r="AO1525" s="146">
        <f t="shared" ref="AO1525:AO1588" si="264">_xlfn.NORM.DIST(AE1525,AM$749,AM$750,0)</f>
        <v>0</v>
      </c>
      <c r="AP1525" s="146" t="str">
        <f t="shared" ref="AP1525:AP1588" si="265">IF(AO1525=MAX(AO$757:AO$2757),AJ1525,"")</f>
        <v/>
      </c>
      <c r="AQ1525" s="146" t="str">
        <f t="shared" ref="AQ1525:AQ1588" si="266">IF(AP1525=MIN(AP$757:AP$2757),AP1525,"")</f>
        <v/>
      </c>
      <c r="AY1525" s="155"/>
      <c r="AZ1525" s="150"/>
      <c r="BA1525" s="155"/>
      <c r="BB1525" s="162"/>
      <c r="BC1525" s="162"/>
      <c r="BD1525" s="162"/>
      <c r="BE1525" s="162"/>
      <c r="BF1525" s="156"/>
      <c r="BG1525" s="156"/>
      <c r="BH1525" s="156"/>
      <c r="BJ1525" s="146">
        <v>745</v>
      </c>
      <c r="BK1525" s="146">
        <f t="shared" si="256"/>
        <v>4.7616000000000707</v>
      </c>
      <c r="BL1525" s="146">
        <f t="shared" si="257"/>
        <v>0.68902971698523197</v>
      </c>
      <c r="BM1525" s="146">
        <f t="shared" si="258"/>
        <v>7.7883814922186101E-4</v>
      </c>
      <c r="BN1525" s="146" t="str">
        <f t="shared" si="259"/>
        <v/>
      </c>
      <c r="BO1525" s="146" t="str">
        <f t="shared" si="255"/>
        <v/>
      </c>
    </row>
    <row r="1526" spans="3:67" ht="20.100000000000001" customHeight="1" x14ac:dyDescent="0.25">
      <c r="C1526" s="12"/>
      <c r="E1526" s="130"/>
      <c r="F1526" s="130"/>
      <c r="R1526" s="12"/>
      <c r="T1526" s="130"/>
      <c r="U1526" s="130"/>
      <c r="AE1526" s="146">
        <v>769</v>
      </c>
      <c r="AF1526" s="146">
        <f t="shared" si="260"/>
        <v>-0.92399999999999993</v>
      </c>
      <c r="AJ1526" s="146">
        <f t="shared" si="261"/>
        <v>0.26032445211056027</v>
      </c>
      <c r="AK1526" s="146">
        <f t="shared" si="262"/>
        <v>0.17774315789912321</v>
      </c>
      <c r="AL1526" s="146" t="str">
        <f t="shared" ref="AL1526:AL1589" si="267">IF(OR(AK1526&lt;$AM$753,AK1526&gt;$AM$754),AJ1526,"")</f>
        <v/>
      </c>
      <c r="AM1526" s="146">
        <f t="shared" ref="AM1526:AM1589" si="268">IF(AND(AK1526&gt;$AM$753,AK1526&lt;$AM$754),AJ1526,"")</f>
        <v>0.26032445211056027</v>
      </c>
      <c r="AN1526" s="146" t="str">
        <f t="shared" si="263"/>
        <v/>
      </c>
      <c r="AO1526" s="146">
        <f t="shared" si="264"/>
        <v>0</v>
      </c>
      <c r="AP1526" s="146" t="str">
        <f t="shared" si="265"/>
        <v/>
      </c>
      <c r="AQ1526" s="146" t="str">
        <f t="shared" si="266"/>
        <v/>
      </c>
      <c r="AY1526" s="155"/>
      <c r="AZ1526" s="150"/>
      <c r="BA1526" s="155"/>
      <c r="BB1526" s="162"/>
      <c r="BC1526" s="162"/>
      <c r="BD1526" s="162"/>
      <c r="BE1526" s="162"/>
      <c r="BF1526" s="156"/>
      <c r="BG1526" s="156"/>
      <c r="BH1526" s="156"/>
      <c r="BJ1526" s="146">
        <v>746</v>
      </c>
      <c r="BK1526" s="146">
        <f t="shared" si="256"/>
        <v>4.7680000000000708</v>
      </c>
      <c r="BL1526" s="146">
        <f t="shared" si="257"/>
        <v>0.6882508788360101</v>
      </c>
      <c r="BM1526" s="146">
        <f t="shared" si="258"/>
        <v>7.7895942816164077E-4</v>
      </c>
      <c r="BN1526" s="146" t="str">
        <f t="shared" si="259"/>
        <v/>
      </c>
      <c r="BO1526" s="146" t="str">
        <f t="shared" si="255"/>
        <v/>
      </c>
    </row>
    <row r="1527" spans="3:67" ht="20.100000000000001" customHeight="1" x14ac:dyDescent="0.25">
      <c r="C1527" s="12"/>
      <c r="E1527" s="130"/>
      <c r="F1527" s="130"/>
      <c r="R1527" s="12"/>
      <c r="T1527" s="130"/>
      <c r="U1527" s="130"/>
      <c r="AE1527" s="146">
        <v>770</v>
      </c>
      <c r="AF1527" s="146">
        <f t="shared" si="260"/>
        <v>-0.91999999999999993</v>
      </c>
      <c r="AJ1527" s="146">
        <f t="shared" si="261"/>
        <v>0.26128630124955315</v>
      </c>
      <c r="AK1527" s="146">
        <f t="shared" si="262"/>
        <v>0.17878637961437172</v>
      </c>
      <c r="AL1527" s="146" t="str">
        <f t="shared" si="267"/>
        <v/>
      </c>
      <c r="AM1527" s="146">
        <f t="shared" si="268"/>
        <v>0.26128630124955315</v>
      </c>
      <c r="AN1527" s="146" t="str">
        <f t="shared" si="263"/>
        <v/>
      </c>
      <c r="AO1527" s="146">
        <f t="shared" si="264"/>
        <v>0</v>
      </c>
      <c r="AP1527" s="146" t="str">
        <f t="shared" si="265"/>
        <v/>
      </c>
      <c r="AQ1527" s="146" t="str">
        <f t="shared" si="266"/>
        <v/>
      </c>
      <c r="AY1527" s="155"/>
      <c r="AZ1527" s="150"/>
      <c r="BA1527" s="155"/>
      <c r="BB1527" s="162"/>
      <c r="BC1527" s="162"/>
      <c r="BD1527" s="162"/>
      <c r="BE1527" s="162"/>
      <c r="BF1527" s="156"/>
      <c r="BG1527" s="156"/>
      <c r="BH1527" s="156"/>
      <c r="BJ1527" s="146">
        <v>747</v>
      </c>
      <c r="BK1527" s="146">
        <f t="shared" si="256"/>
        <v>4.774400000000071</v>
      </c>
      <c r="BL1527" s="146">
        <f t="shared" si="257"/>
        <v>0.68747191940784846</v>
      </c>
      <c r="BM1527" s="146">
        <f t="shared" si="258"/>
        <v>7.7907722148229386E-4</v>
      </c>
      <c r="BN1527" s="146" t="str">
        <f t="shared" si="259"/>
        <v/>
      </c>
      <c r="BO1527" s="146" t="str">
        <f t="shared" si="255"/>
        <v/>
      </c>
    </row>
    <row r="1528" spans="3:67" ht="20.100000000000001" customHeight="1" x14ac:dyDescent="0.25">
      <c r="C1528" s="12"/>
      <c r="E1528" s="130"/>
      <c r="F1528" s="130"/>
      <c r="R1528" s="12"/>
      <c r="T1528" s="130"/>
      <c r="U1528" s="130"/>
      <c r="AE1528" s="146">
        <v>771</v>
      </c>
      <c r="AF1528" s="146">
        <f t="shared" si="260"/>
        <v>-0.91599999999999993</v>
      </c>
      <c r="AJ1528" s="146">
        <f t="shared" si="261"/>
        <v>0.26224750824374016</v>
      </c>
      <c r="AK1528" s="146">
        <f t="shared" si="262"/>
        <v>0.17983344745293059</v>
      </c>
      <c r="AL1528" s="146" t="str">
        <f t="shared" si="267"/>
        <v/>
      </c>
      <c r="AM1528" s="146">
        <f t="shared" si="268"/>
        <v>0.26224750824374016</v>
      </c>
      <c r="AN1528" s="146" t="str">
        <f t="shared" si="263"/>
        <v/>
      </c>
      <c r="AO1528" s="146">
        <f t="shared" si="264"/>
        <v>0</v>
      </c>
      <c r="AP1528" s="146" t="str">
        <f t="shared" si="265"/>
        <v/>
      </c>
      <c r="AQ1528" s="146" t="str">
        <f t="shared" si="266"/>
        <v/>
      </c>
      <c r="AY1528" s="155"/>
      <c r="AZ1528" s="150"/>
      <c r="BA1528" s="155"/>
      <c r="BB1528" s="162"/>
      <c r="BC1528" s="162"/>
      <c r="BD1528" s="162"/>
      <c r="BE1528" s="162"/>
      <c r="BF1528" s="156"/>
      <c r="BG1528" s="156"/>
      <c r="BH1528" s="156"/>
      <c r="BJ1528" s="146">
        <v>748</v>
      </c>
      <c r="BK1528" s="146">
        <f t="shared" si="256"/>
        <v>4.7808000000000712</v>
      </c>
      <c r="BL1528" s="146">
        <f t="shared" si="257"/>
        <v>0.68669284218636617</v>
      </c>
      <c r="BM1528" s="146">
        <f t="shared" si="258"/>
        <v>7.7919153698091659E-4</v>
      </c>
      <c r="BN1528" s="146" t="str">
        <f t="shared" si="259"/>
        <v/>
      </c>
      <c r="BO1528" s="146" t="str">
        <f t="shared" si="255"/>
        <v/>
      </c>
    </row>
    <row r="1529" spans="3:67" ht="20.100000000000001" customHeight="1" x14ac:dyDescent="0.25">
      <c r="C1529" s="12"/>
      <c r="E1529" s="130"/>
      <c r="F1529" s="130"/>
      <c r="R1529" s="12"/>
      <c r="T1529" s="130"/>
      <c r="U1529" s="130"/>
      <c r="AE1529" s="146">
        <v>772</v>
      </c>
      <c r="AF1529" s="146">
        <f t="shared" si="260"/>
        <v>-0.91199999999999992</v>
      </c>
      <c r="AJ1529" s="146">
        <f t="shared" si="261"/>
        <v>0.2632080399158771</v>
      </c>
      <c r="AK1529" s="146">
        <f t="shared" si="262"/>
        <v>0.18088435877989623</v>
      </c>
      <c r="AL1529" s="146" t="str">
        <f t="shared" si="267"/>
        <v/>
      </c>
      <c r="AM1529" s="146">
        <f t="shared" si="268"/>
        <v>0.2632080399158771</v>
      </c>
      <c r="AN1529" s="146" t="str">
        <f t="shared" si="263"/>
        <v/>
      </c>
      <c r="AO1529" s="146">
        <f t="shared" si="264"/>
        <v>0</v>
      </c>
      <c r="AP1529" s="146" t="str">
        <f t="shared" si="265"/>
        <v/>
      </c>
      <c r="AQ1529" s="146" t="str">
        <f t="shared" si="266"/>
        <v/>
      </c>
      <c r="AY1529" s="155"/>
      <c r="AZ1529" s="150"/>
      <c r="BA1529" s="155"/>
      <c r="BB1529" s="162"/>
      <c r="BC1529" s="162"/>
      <c r="BD1529" s="162"/>
      <c r="BE1529" s="162"/>
      <c r="BF1529" s="156"/>
      <c r="BG1529" s="156"/>
      <c r="BH1529" s="156"/>
      <c r="BJ1529" s="146">
        <v>749</v>
      </c>
      <c r="BK1529" s="146">
        <f t="shared" si="256"/>
        <v>4.7872000000000714</v>
      </c>
      <c r="BL1529" s="146">
        <f t="shared" si="257"/>
        <v>0.68591365064938525</v>
      </c>
      <c r="BM1529" s="146">
        <f t="shared" si="258"/>
        <v>7.7930238247048145E-4</v>
      </c>
      <c r="BN1529" s="146" t="str">
        <f t="shared" si="259"/>
        <v/>
      </c>
      <c r="BO1529" s="146" t="str">
        <f t="shared" si="255"/>
        <v/>
      </c>
    </row>
    <row r="1530" spans="3:67" ht="20.100000000000001" customHeight="1" x14ac:dyDescent="0.25">
      <c r="C1530" s="12"/>
      <c r="E1530" s="130"/>
      <c r="F1530" s="130"/>
      <c r="R1530" s="12"/>
      <c r="T1530" s="130"/>
      <c r="U1530" s="130"/>
      <c r="AE1530" s="146">
        <v>773</v>
      </c>
      <c r="AF1530" s="146">
        <f t="shared" si="260"/>
        <v>-0.90799999999999992</v>
      </c>
      <c r="AJ1530" s="146">
        <f t="shared" si="261"/>
        <v>0.26416786299941053</v>
      </c>
      <c r="AK1530" s="146">
        <f t="shared" si="262"/>
        <v>0.18193911082747674</v>
      </c>
      <c r="AL1530" s="146" t="str">
        <f t="shared" si="267"/>
        <v/>
      </c>
      <c r="AM1530" s="146">
        <f t="shared" si="268"/>
        <v>0.26416786299941053</v>
      </c>
      <c r="AN1530" s="146" t="str">
        <f t="shared" si="263"/>
        <v/>
      </c>
      <c r="AO1530" s="146">
        <f t="shared" si="264"/>
        <v>0</v>
      </c>
      <c r="AP1530" s="146" t="str">
        <f t="shared" si="265"/>
        <v/>
      </c>
      <c r="AQ1530" s="146" t="str">
        <f t="shared" si="266"/>
        <v/>
      </c>
      <c r="AY1530" s="155"/>
      <c r="AZ1530" s="150"/>
      <c r="BA1530" s="155"/>
      <c r="BB1530" s="162"/>
      <c r="BC1530" s="162"/>
      <c r="BD1530" s="162"/>
      <c r="BE1530" s="162"/>
      <c r="BF1530" s="156"/>
      <c r="BG1530" s="156"/>
      <c r="BH1530" s="156"/>
      <c r="BJ1530" s="146">
        <v>750</v>
      </c>
      <c r="BK1530" s="146">
        <f t="shared" si="256"/>
        <v>4.7936000000000716</v>
      </c>
      <c r="BL1530" s="146">
        <f t="shared" si="257"/>
        <v>0.68513434826691477</v>
      </c>
      <c r="BM1530" s="146">
        <f t="shared" si="258"/>
        <v>7.7940976577539622E-4</v>
      </c>
      <c r="BN1530" s="146" t="str">
        <f t="shared" si="259"/>
        <v/>
      </c>
      <c r="BO1530" s="146" t="str">
        <f t="shared" si="255"/>
        <v/>
      </c>
    </row>
    <row r="1531" spans="3:67" ht="20.100000000000001" customHeight="1" x14ac:dyDescent="0.25">
      <c r="C1531" s="12"/>
      <c r="E1531" s="130"/>
      <c r="F1531" s="130"/>
      <c r="R1531" s="12"/>
      <c r="T1531" s="130"/>
      <c r="U1531" s="130"/>
      <c r="AE1531" s="146">
        <v>774</v>
      </c>
      <c r="AF1531" s="146">
        <f t="shared" si="260"/>
        <v>-0.90399999999999991</v>
      </c>
      <c r="AJ1531" s="146">
        <f t="shared" si="261"/>
        <v>0.26512694414028343</v>
      </c>
      <c r="AK1531" s="146">
        <f t="shared" si="262"/>
        <v>0.18299770069463844</v>
      </c>
      <c r="AL1531" s="146" t="str">
        <f t="shared" si="267"/>
        <v/>
      </c>
      <c r="AM1531" s="146">
        <f t="shared" si="268"/>
        <v>0.26512694414028343</v>
      </c>
      <c r="AN1531" s="146" t="str">
        <f t="shared" si="263"/>
        <v/>
      </c>
      <c r="AO1531" s="146">
        <f t="shared" si="264"/>
        <v>0</v>
      </c>
      <c r="AP1531" s="146" t="str">
        <f t="shared" si="265"/>
        <v/>
      </c>
      <c r="AQ1531" s="146" t="str">
        <f t="shared" si="266"/>
        <v/>
      </c>
      <c r="AY1531" s="155"/>
      <c r="AZ1531" s="150"/>
      <c r="BA1531" s="155"/>
      <c r="BB1531" s="162"/>
      <c r="BC1531" s="162"/>
      <c r="BD1531" s="162"/>
      <c r="BE1531" s="162"/>
      <c r="BF1531" s="156"/>
      <c r="BG1531" s="156"/>
      <c r="BH1531" s="156"/>
      <c r="BJ1531" s="146">
        <v>751</v>
      </c>
      <c r="BK1531" s="146">
        <f t="shared" si="256"/>
        <v>4.8000000000000718</v>
      </c>
      <c r="BL1531" s="146">
        <f t="shared" si="257"/>
        <v>0.68435493850113938</v>
      </c>
      <c r="BM1531" s="146">
        <f t="shared" si="258"/>
        <v>7.7951369473738819E-4</v>
      </c>
      <c r="BN1531" s="146" t="str">
        <f t="shared" si="259"/>
        <v/>
      </c>
      <c r="BO1531" s="146" t="str">
        <f t="shared" si="255"/>
        <v/>
      </c>
    </row>
    <row r="1532" spans="3:67" ht="20.100000000000001" customHeight="1" x14ac:dyDescent="0.25">
      <c r="C1532" s="12"/>
      <c r="E1532" s="130"/>
      <c r="F1532" s="130"/>
      <c r="R1532" s="12"/>
      <c r="T1532" s="130"/>
      <c r="U1532" s="130"/>
      <c r="AE1532" s="146">
        <v>775</v>
      </c>
      <c r="AF1532" s="146">
        <f t="shared" si="260"/>
        <v>-0.89999999999999991</v>
      </c>
      <c r="AJ1532" s="146">
        <f t="shared" si="261"/>
        <v>0.26608524989875487</v>
      </c>
      <c r="AK1532" s="146">
        <f t="shared" si="262"/>
        <v>0.1840601253467595</v>
      </c>
      <c r="AL1532" s="146" t="str">
        <f t="shared" si="267"/>
        <v/>
      </c>
      <c r="AM1532" s="146">
        <f t="shared" si="268"/>
        <v>0.26608524989875487</v>
      </c>
      <c r="AN1532" s="146" t="str">
        <f t="shared" si="263"/>
        <v/>
      </c>
      <c r="AO1532" s="146">
        <f t="shared" si="264"/>
        <v>0</v>
      </c>
      <c r="AP1532" s="146" t="str">
        <f t="shared" si="265"/>
        <v/>
      </c>
      <c r="AQ1532" s="146" t="str">
        <f t="shared" si="266"/>
        <v/>
      </c>
      <c r="AY1532" s="155"/>
      <c r="AZ1532" s="150"/>
      <c r="BA1532" s="155"/>
      <c r="BB1532" s="162"/>
      <c r="BC1532" s="162"/>
      <c r="BD1532" s="162"/>
      <c r="BE1532" s="162"/>
      <c r="BF1532" s="156"/>
      <c r="BG1532" s="156"/>
      <c r="BH1532" s="156"/>
      <c r="BJ1532" s="146">
        <v>752</v>
      </c>
      <c r="BK1532" s="146">
        <f t="shared" si="256"/>
        <v>4.8064000000000719</v>
      </c>
      <c r="BL1532" s="146">
        <f t="shared" si="257"/>
        <v>0.68357542480640199</v>
      </c>
      <c r="BM1532" s="146">
        <f t="shared" si="258"/>
        <v>7.7961417721028603E-4</v>
      </c>
      <c r="BN1532" s="146" t="str">
        <f t="shared" si="259"/>
        <v/>
      </c>
      <c r="BO1532" s="146" t="str">
        <f t="shared" si="255"/>
        <v/>
      </c>
    </row>
    <row r="1533" spans="3:67" ht="20.100000000000001" customHeight="1" x14ac:dyDescent="0.25">
      <c r="C1533" s="12"/>
      <c r="E1533" s="130"/>
      <c r="F1533" s="130"/>
      <c r="R1533" s="12"/>
      <c r="T1533" s="130"/>
      <c r="U1533" s="130"/>
      <c r="AE1533" s="146">
        <v>776</v>
      </c>
      <c r="AF1533" s="146">
        <f t="shared" si="260"/>
        <v>-0.89599999999999991</v>
      </c>
      <c r="AJ1533" s="146">
        <f t="shared" si="261"/>
        <v>0.26704274675123274</v>
      </c>
      <c r="AK1533" s="146">
        <f t="shared" si="262"/>
        <v>0.18512638161529077</v>
      </c>
      <c r="AL1533" s="146" t="str">
        <f t="shared" si="267"/>
        <v/>
      </c>
      <c r="AM1533" s="146">
        <f t="shared" si="268"/>
        <v>0.26704274675123274</v>
      </c>
      <c r="AN1533" s="146" t="str">
        <f t="shared" si="263"/>
        <v/>
      </c>
      <c r="AO1533" s="146">
        <f t="shared" si="264"/>
        <v>0</v>
      </c>
      <c r="AP1533" s="146" t="str">
        <f t="shared" si="265"/>
        <v/>
      </c>
      <c r="AQ1533" s="146" t="str">
        <f t="shared" si="266"/>
        <v/>
      </c>
      <c r="AY1533" s="155"/>
      <c r="AZ1533" s="150"/>
      <c r="BA1533" s="155"/>
      <c r="BB1533" s="162"/>
      <c r="BC1533" s="162"/>
      <c r="BD1533" s="162"/>
      <c r="BE1533" s="162"/>
      <c r="BF1533" s="156"/>
      <c r="BG1533" s="156"/>
      <c r="BH1533" s="156"/>
      <c r="BJ1533" s="146">
        <v>753</v>
      </c>
      <c r="BK1533" s="146">
        <f t="shared" si="256"/>
        <v>4.8128000000000721</v>
      </c>
      <c r="BL1533" s="146">
        <f t="shared" si="257"/>
        <v>0.6827958106291917</v>
      </c>
      <c r="BM1533" s="146">
        <f t="shared" si="258"/>
        <v>7.7971122106135216E-4</v>
      </c>
      <c r="BN1533" s="146" t="str">
        <f t="shared" si="259"/>
        <v/>
      </c>
      <c r="BO1533" s="146" t="str">
        <f t="shared" si="255"/>
        <v/>
      </c>
    </row>
    <row r="1534" spans="3:67" ht="20.100000000000001" customHeight="1" x14ac:dyDescent="0.25">
      <c r="C1534" s="12"/>
      <c r="E1534" s="130"/>
      <c r="F1534" s="130"/>
      <c r="R1534" s="12"/>
      <c r="T1534" s="130"/>
      <c r="U1534" s="130"/>
      <c r="AE1534" s="146">
        <v>777</v>
      </c>
      <c r="AF1534" s="146">
        <f t="shared" si="260"/>
        <v>-0.8919999999999999</v>
      </c>
      <c r="AJ1534" s="146">
        <f t="shared" si="261"/>
        <v>0.26799940109212012</v>
      </c>
      <c r="AK1534" s="146">
        <f t="shared" si="262"/>
        <v>0.18619646619742411</v>
      </c>
      <c r="AL1534" s="146" t="str">
        <f t="shared" si="267"/>
        <v/>
      </c>
      <c r="AM1534" s="146">
        <f t="shared" si="268"/>
        <v>0.26799940109212012</v>
      </c>
      <c r="AN1534" s="146" t="str">
        <f t="shared" si="263"/>
        <v/>
      </c>
      <c r="AO1534" s="146">
        <f t="shared" si="264"/>
        <v>0</v>
      </c>
      <c r="AP1534" s="146" t="str">
        <f t="shared" si="265"/>
        <v/>
      </c>
      <c r="AQ1534" s="146" t="str">
        <f t="shared" si="266"/>
        <v/>
      </c>
      <c r="AY1534" s="155"/>
      <c r="AZ1534" s="150"/>
      <c r="BA1534" s="155"/>
      <c r="BB1534" s="162"/>
      <c r="BC1534" s="162"/>
      <c r="BD1534" s="162"/>
      <c r="BE1534" s="162"/>
      <c r="BF1534" s="156"/>
      <c r="BG1534" s="156"/>
      <c r="BH1534" s="156"/>
      <c r="BJ1534" s="146">
        <v>754</v>
      </c>
      <c r="BK1534" s="146">
        <f t="shared" si="256"/>
        <v>4.8192000000000723</v>
      </c>
      <c r="BL1534" s="146">
        <f t="shared" si="257"/>
        <v>0.68201609940813035</v>
      </c>
      <c r="BM1534" s="146">
        <f t="shared" si="258"/>
        <v>7.798048341725039E-4</v>
      </c>
      <c r="BN1534" s="146" t="str">
        <f t="shared" si="259"/>
        <v/>
      </c>
      <c r="BO1534" s="146" t="str">
        <f t="shared" si="255"/>
        <v/>
      </c>
    </row>
    <row r="1535" spans="3:67" ht="20.100000000000001" customHeight="1" x14ac:dyDescent="0.25">
      <c r="C1535" s="12"/>
      <c r="E1535" s="130"/>
      <c r="F1535" s="130"/>
      <c r="R1535" s="12"/>
      <c r="T1535" s="130"/>
      <c r="U1535" s="130"/>
      <c r="AE1535" s="146">
        <v>778</v>
      </c>
      <c r="AF1535" s="146">
        <f t="shared" si="260"/>
        <v>-0.8879999999999999</v>
      </c>
      <c r="AJ1535" s="146">
        <f t="shared" si="261"/>
        <v>0.26895517923567464</v>
      </c>
      <c r="AK1535" s="146">
        <f t="shared" si="262"/>
        <v>0.18727037565576812</v>
      </c>
      <c r="AL1535" s="146" t="str">
        <f t="shared" si="267"/>
        <v/>
      </c>
      <c r="AM1535" s="146">
        <f t="shared" si="268"/>
        <v>0.26895517923567464</v>
      </c>
      <c r="AN1535" s="146" t="str">
        <f t="shared" si="263"/>
        <v/>
      </c>
      <c r="AO1535" s="146">
        <f t="shared" si="264"/>
        <v>0</v>
      </c>
      <c r="AP1535" s="146" t="str">
        <f t="shared" si="265"/>
        <v/>
      </c>
      <c r="AQ1535" s="146" t="str">
        <f t="shared" si="266"/>
        <v/>
      </c>
      <c r="AY1535" s="155"/>
      <c r="AZ1535" s="150"/>
      <c r="BA1535" s="155"/>
      <c r="BB1535" s="162"/>
      <c r="BC1535" s="162"/>
      <c r="BD1535" s="162"/>
      <c r="BE1535" s="162"/>
      <c r="BF1535" s="156"/>
      <c r="BG1535" s="156"/>
      <c r="BH1535" s="156"/>
      <c r="BJ1535" s="146">
        <v>755</v>
      </c>
      <c r="BK1535" s="146">
        <f t="shared" si="256"/>
        <v>4.8256000000000725</v>
      </c>
      <c r="BL1535" s="146">
        <f t="shared" si="257"/>
        <v>0.68123629457395785</v>
      </c>
      <c r="BM1535" s="146">
        <f t="shared" si="258"/>
        <v>7.7989502443820413E-4</v>
      </c>
      <c r="BN1535" s="146" t="str">
        <f t="shared" si="259"/>
        <v/>
      </c>
      <c r="BO1535" s="146" t="str">
        <f t="shared" si="255"/>
        <v/>
      </c>
    </row>
    <row r="1536" spans="3:67" ht="20.100000000000001" customHeight="1" x14ac:dyDescent="0.25">
      <c r="C1536" s="12"/>
      <c r="E1536" s="130"/>
      <c r="F1536" s="130"/>
      <c r="R1536" s="12"/>
      <c r="T1536" s="130"/>
      <c r="U1536" s="130"/>
      <c r="AE1536" s="146">
        <v>779</v>
      </c>
      <c r="AF1536" s="146">
        <f t="shared" si="260"/>
        <v>-0.8839999999999999</v>
      </c>
      <c r="AJ1536" s="146">
        <f t="shared" si="261"/>
        <v>0.26991004741788133</v>
      </c>
      <c r="AK1536" s="146">
        <f t="shared" si="262"/>
        <v>0.18834810641803115</v>
      </c>
      <c r="AL1536" s="146" t="str">
        <f t="shared" si="267"/>
        <v/>
      </c>
      <c r="AM1536" s="146">
        <f t="shared" si="268"/>
        <v>0.26991004741788133</v>
      </c>
      <c r="AN1536" s="146" t="str">
        <f t="shared" si="263"/>
        <v/>
      </c>
      <c r="AO1536" s="146">
        <f t="shared" si="264"/>
        <v>0</v>
      </c>
      <c r="AP1536" s="146" t="str">
        <f t="shared" si="265"/>
        <v/>
      </c>
      <c r="AQ1536" s="146" t="str">
        <f t="shared" si="266"/>
        <v/>
      </c>
      <c r="AY1536" s="155"/>
      <c r="AZ1536" s="150"/>
      <c r="BA1536" s="155"/>
      <c r="BB1536" s="162"/>
      <c r="BC1536" s="162"/>
      <c r="BD1536" s="162"/>
      <c r="BE1536" s="162"/>
      <c r="BF1536" s="156"/>
      <c r="BG1536" s="156"/>
      <c r="BH1536" s="156"/>
      <c r="BJ1536" s="146">
        <v>756</v>
      </c>
      <c r="BK1536" s="146">
        <f t="shared" si="256"/>
        <v>4.8320000000000727</v>
      </c>
      <c r="BL1536" s="146">
        <f t="shared" si="257"/>
        <v>0.68045639954951964</v>
      </c>
      <c r="BM1536" s="146">
        <f t="shared" si="258"/>
        <v>7.7998179976623838E-4</v>
      </c>
      <c r="BN1536" s="146" t="str">
        <f t="shared" si="259"/>
        <v/>
      </c>
      <c r="BO1536" s="146" t="str">
        <f t="shared" si="255"/>
        <v/>
      </c>
    </row>
    <row r="1537" spans="3:67" ht="20.100000000000001" customHeight="1" x14ac:dyDescent="0.25">
      <c r="C1537" s="12"/>
      <c r="E1537" s="130"/>
      <c r="F1537" s="130"/>
      <c r="R1537" s="12"/>
      <c r="T1537" s="130"/>
      <c r="U1537" s="130"/>
      <c r="AE1537" s="146">
        <v>780</v>
      </c>
      <c r="AF1537" s="146">
        <f t="shared" si="260"/>
        <v>-0.87999999999999989</v>
      </c>
      <c r="AJ1537" s="146">
        <f t="shared" si="261"/>
        <v>0.27086397179833804</v>
      </c>
      <c r="AK1537" s="146">
        <f t="shared" si="262"/>
        <v>0.18942965477671211</v>
      </c>
      <c r="AL1537" s="146" t="str">
        <f t="shared" si="267"/>
        <v/>
      </c>
      <c r="AM1537" s="146">
        <f t="shared" si="268"/>
        <v>0.27086397179833804</v>
      </c>
      <c r="AN1537" s="146" t="str">
        <f t="shared" si="263"/>
        <v/>
      </c>
      <c r="AO1537" s="146">
        <f t="shared" si="264"/>
        <v>0</v>
      </c>
      <c r="AP1537" s="146" t="str">
        <f t="shared" si="265"/>
        <v/>
      </c>
      <c r="AQ1537" s="146" t="str">
        <f t="shared" si="266"/>
        <v/>
      </c>
      <c r="AY1537" s="155"/>
      <c r="AZ1537" s="150"/>
      <c r="BA1537" s="155"/>
      <c r="BB1537" s="162"/>
      <c r="BC1537" s="162"/>
      <c r="BD1537" s="162"/>
      <c r="BE1537" s="162"/>
      <c r="BF1537" s="156"/>
      <c r="BG1537" s="156"/>
      <c r="BH1537" s="156"/>
      <c r="BJ1537" s="146">
        <v>757</v>
      </c>
      <c r="BK1537" s="146">
        <f t="shared" si="256"/>
        <v>4.8384000000000729</v>
      </c>
      <c r="BL1537" s="146">
        <f t="shared" si="257"/>
        <v>0.6796764177497534</v>
      </c>
      <c r="BM1537" s="146">
        <f t="shared" si="258"/>
        <v>7.8006516807760384E-4</v>
      </c>
      <c r="BN1537" s="146" t="str">
        <f t="shared" si="259"/>
        <v/>
      </c>
      <c r="BO1537" s="146" t="str">
        <f t="shared" si="255"/>
        <v/>
      </c>
    </row>
    <row r="1538" spans="3:67" ht="20.100000000000001" customHeight="1" x14ac:dyDescent="0.25">
      <c r="C1538" s="12"/>
      <c r="E1538" s="130"/>
      <c r="F1538" s="130"/>
      <c r="R1538" s="12"/>
      <c r="T1538" s="130"/>
      <c r="U1538" s="130"/>
      <c r="AE1538" s="146">
        <v>781</v>
      </c>
      <c r="AF1538" s="146">
        <f t="shared" si="260"/>
        <v>-0.87599999999999989</v>
      </c>
      <c r="AJ1538" s="146">
        <f t="shared" si="261"/>
        <v>0.27181691846215389</v>
      </c>
      <c r="AK1538" s="146">
        <f t="shared" si="262"/>
        <v>0.19051501688879888</v>
      </c>
      <c r="AL1538" s="146" t="str">
        <f t="shared" si="267"/>
        <v/>
      </c>
      <c r="AM1538" s="146">
        <f t="shared" si="268"/>
        <v>0.27181691846215389</v>
      </c>
      <c r="AN1538" s="146" t="str">
        <f t="shared" si="263"/>
        <v/>
      </c>
      <c r="AO1538" s="146">
        <f t="shared" si="264"/>
        <v>0</v>
      </c>
      <c r="AP1538" s="146" t="str">
        <f t="shared" si="265"/>
        <v/>
      </c>
      <c r="AQ1538" s="146" t="str">
        <f t="shared" si="266"/>
        <v/>
      </c>
      <c r="AY1538" s="155"/>
      <c r="AZ1538" s="150"/>
      <c r="BA1538" s="155"/>
      <c r="BB1538" s="162"/>
      <c r="BC1538" s="162"/>
      <c r="BD1538" s="162"/>
      <c r="BE1538" s="162"/>
      <c r="BF1538" s="156"/>
      <c r="BG1538" s="156"/>
      <c r="BH1538" s="156"/>
      <c r="BJ1538" s="146">
        <v>758</v>
      </c>
      <c r="BK1538" s="146">
        <f t="shared" si="256"/>
        <v>4.844800000000073</v>
      </c>
      <c r="BL1538" s="146">
        <f t="shared" si="257"/>
        <v>0.6788963525816758</v>
      </c>
      <c r="BM1538" s="146">
        <f t="shared" si="258"/>
        <v>7.8014513730451096E-4</v>
      </c>
      <c r="BN1538" s="146" t="str">
        <f t="shared" si="259"/>
        <v/>
      </c>
      <c r="BO1538" s="146" t="str">
        <f t="shared" si="255"/>
        <v/>
      </c>
    </row>
    <row r="1539" spans="3:67" ht="20.100000000000001" customHeight="1" x14ac:dyDescent="0.25">
      <c r="C1539" s="12"/>
      <c r="E1539" s="130"/>
      <c r="F1539" s="130"/>
      <c r="R1539" s="12"/>
      <c r="T1539" s="130"/>
      <c r="U1539" s="130"/>
      <c r="AE1539" s="146">
        <v>782</v>
      </c>
      <c r="AF1539" s="146">
        <f t="shared" si="260"/>
        <v>-0.87199999999999989</v>
      </c>
      <c r="AJ1539" s="146">
        <f t="shared" si="261"/>
        <v>0.2727688534218603</v>
      </c>
      <c r="AK1539" s="146">
        <f t="shared" si="262"/>
        <v>0.19160418877547375</v>
      </c>
      <c r="AL1539" s="146" t="str">
        <f t="shared" si="267"/>
        <v/>
      </c>
      <c r="AM1539" s="146">
        <f t="shared" si="268"/>
        <v>0.2727688534218603</v>
      </c>
      <c r="AN1539" s="146" t="str">
        <f t="shared" si="263"/>
        <v/>
      </c>
      <c r="AO1539" s="146">
        <f t="shared" si="264"/>
        <v>0</v>
      </c>
      <c r="AP1539" s="146" t="str">
        <f t="shared" si="265"/>
        <v/>
      </c>
      <c r="AQ1539" s="146" t="str">
        <f t="shared" si="266"/>
        <v/>
      </c>
      <c r="AY1539" s="155"/>
      <c r="AZ1539" s="150"/>
      <c r="BA1539" s="155"/>
      <c r="BB1539" s="162"/>
      <c r="BC1539" s="162"/>
      <c r="BD1539" s="162"/>
      <c r="BE1539" s="162"/>
      <c r="BF1539" s="156"/>
      <c r="BG1539" s="156"/>
      <c r="BH1539" s="156"/>
      <c r="BJ1539" s="146">
        <v>759</v>
      </c>
      <c r="BK1539" s="146">
        <f t="shared" si="256"/>
        <v>4.8512000000000732</v>
      </c>
      <c r="BL1539" s="146">
        <f t="shared" si="257"/>
        <v>0.67811620744437129</v>
      </c>
      <c r="BM1539" s="146">
        <f t="shared" si="258"/>
        <v>7.802217153937141E-4</v>
      </c>
      <c r="BN1539" s="146" t="str">
        <f t="shared" si="259"/>
        <v/>
      </c>
      <c r="BO1539" s="146" t="str">
        <f t="shared" si="255"/>
        <v/>
      </c>
    </row>
    <row r="1540" spans="3:67" ht="20.100000000000001" customHeight="1" x14ac:dyDescent="0.25">
      <c r="C1540" s="12"/>
      <c r="E1540" s="130"/>
      <c r="F1540" s="130"/>
      <c r="R1540" s="12"/>
      <c r="T1540" s="130"/>
      <c r="U1540" s="130"/>
      <c r="AE1540" s="146">
        <v>783</v>
      </c>
      <c r="AF1540" s="146">
        <f t="shared" si="260"/>
        <v>-0.86799999999999988</v>
      </c>
      <c r="AJ1540" s="146">
        <f t="shared" si="261"/>
        <v>0.27371974261933485</v>
      </c>
      <c r="AK1540" s="146">
        <f t="shared" si="262"/>
        <v>0.19269716632182718</v>
      </c>
      <c r="AL1540" s="146" t="str">
        <f t="shared" si="267"/>
        <v/>
      </c>
      <c r="AM1540" s="146">
        <f t="shared" si="268"/>
        <v>0.27371974261933485</v>
      </c>
      <c r="AN1540" s="146" t="str">
        <f t="shared" si="263"/>
        <v/>
      </c>
      <c r="AO1540" s="146">
        <f t="shared" si="264"/>
        <v>0</v>
      </c>
      <c r="AP1540" s="146" t="str">
        <f t="shared" si="265"/>
        <v/>
      </c>
      <c r="AQ1540" s="146" t="str">
        <f t="shared" si="266"/>
        <v/>
      </c>
      <c r="AY1540" s="155"/>
      <c r="AZ1540" s="150"/>
      <c r="BA1540" s="155"/>
      <c r="BB1540" s="162"/>
      <c r="BC1540" s="162"/>
      <c r="BD1540" s="162"/>
      <c r="BE1540" s="162"/>
      <c r="BF1540" s="156"/>
      <c r="BG1540" s="156"/>
      <c r="BH1540" s="156"/>
      <c r="BJ1540" s="146">
        <v>760</v>
      </c>
      <c r="BK1540" s="146">
        <f t="shared" si="256"/>
        <v>4.8576000000000734</v>
      </c>
      <c r="BL1540" s="146">
        <f t="shared" si="257"/>
        <v>0.67733598572897757</v>
      </c>
      <c r="BM1540" s="146">
        <f t="shared" si="258"/>
        <v>7.8029491030284781E-4</v>
      </c>
      <c r="BN1540" s="146" t="str">
        <f t="shared" si="259"/>
        <v/>
      </c>
      <c r="BO1540" s="146" t="str">
        <f t="shared" si="255"/>
        <v/>
      </c>
    </row>
    <row r="1541" spans="3:67" ht="20.100000000000001" customHeight="1" x14ac:dyDescent="0.25">
      <c r="C1541" s="12"/>
      <c r="E1541" s="130"/>
      <c r="F1541" s="130"/>
      <c r="R1541" s="12"/>
      <c r="T1541" s="130"/>
      <c r="U1541" s="130"/>
      <c r="AE1541" s="146">
        <v>784</v>
      </c>
      <c r="AF1541" s="146">
        <f t="shared" si="260"/>
        <v>-0.86399999999999988</v>
      </c>
      <c r="AJ1541" s="146">
        <f t="shared" si="261"/>
        <v>0.27466955192773695</v>
      </c>
      <c r="AK1541" s="146">
        <f t="shared" si="262"/>
        <v>0.19379394527657925</v>
      </c>
      <c r="AL1541" s="146" t="str">
        <f t="shared" si="267"/>
        <v/>
      </c>
      <c r="AM1541" s="146">
        <f t="shared" si="268"/>
        <v>0.27466955192773695</v>
      </c>
      <c r="AN1541" s="146" t="str">
        <f t="shared" si="263"/>
        <v/>
      </c>
      <c r="AO1541" s="146">
        <f t="shared" si="264"/>
        <v>0</v>
      </c>
      <c r="AP1541" s="146" t="str">
        <f t="shared" si="265"/>
        <v/>
      </c>
      <c r="AQ1541" s="146" t="str">
        <f t="shared" si="266"/>
        <v/>
      </c>
      <c r="AY1541" s="155"/>
      <c r="AZ1541" s="150"/>
      <c r="BA1541" s="155"/>
      <c r="BB1541" s="162"/>
      <c r="BC1541" s="162"/>
      <c r="BD1541" s="162"/>
      <c r="BE1541" s="162"/>
      <c r="BF1541" s="156"/>
      <c r="BG1541" s="156"/>
      <c r="BH1541" s="156"/>
      <c r="BJ1541" s="146">
        <v>761</v>
      </c>
      <c r="BK1541" s="146">
        <f t="shared" si="256"/>
        <v>4.8640000000000736</v>
      </c>
      <c r="BL1541" s="146">
        <f t="shared" si="257"/>
        <v>0.67655569081867473</v>
      </c>
      <c r="BM1541" s="146">
        <f t="shared" si="258"/>
        <v>7.8036473000242523E-4</v>
      </c>
      <c r="BN1541" s="146" t="str">
        <f t="shared" si="259"/>
        <v/>
      </c>
      <c r="BO1541" s="146" t="str">
        <f t="shared" si="255"/>
        <v/>
      </c>
    </row>
    <row r="1542" spans="3:67" ht="20.100000000000001" customHeight="1" x14ac:dyDescent="0.25">
      <c r="C1542" s="12"/>
      <c r="E1542" s="130"/>
      <c r="F1542" s="130"/>
      <c r="R1542" s="12"/>
      <c r="T1542" s="130"/>
      <c r="U1542" s="130"/>
      <c r="AE1542" s="146">
        <v>785</v>
      </c>
      <c r="AF1542" s="146">
        <f t="shared" si="260"/>
        <v>-0.85999999999999988</v>
      </c>
      <c r="AJ1542" s="146">
        <f t="shared" si="261"/>
        <v>0.27561824715345667</v>
      </c>
      <c r="AK1542" s="146">
        <f t="shared" si="262"/>
        <v>0.19489452125180837</v>
      </c>
      <c r="AL1542" s="146" t="str">
        <f t="shared" si="267"/>
        <v/>
      </c>
      <c r="AM1542" s="146">
        <f t="shared" si="268"/>
        <v>0.27561824715345667</v>
      </c>
      <c r="AN1542" s="146" t="str">
        <f t="shared" si="263"/>
        <v/>
      </c>
      <c r="AO1542" s="146">
        <f t="shared" si="264"/>
        <v>0</v>
      </c>
      <c r="AP1542" s="146" t="str">
        <f t="shared" si="265"/>
        <v/>
      </c>
      <c r="AQ1542" s="146" t="str">
        <f t="shared" si="266"/>
        <v/>
      </c>
      <c r="AY1542" s="155"/>
      <c r="AZ1542" s="150"/>
      <c r="BA1542" s="155"/>
      <c r="BB1542" s="162"/>
      <c r="BC1542" s="162"/>
      <c r="BD1542" s="162"/>
      <c r="BE1542" s="162"/>
      <c r="BF1542" s="156"/>
      <c r="BG1542" s="156"/>
      <c r="BH1542" s="156"/>
      <c r="BJ1542" s="146">
        <v>762</v>
      </c>
      <c r="BK1542" s="146">
        <f t="shared" si="256"/>
        <v>4.8704000000000738</v>
      </c>
      <c r="BL1542" s="146">
        <f t="shared" si="257"/>
        <v>0.6757753260886723</v>
      </c>
      <c r="BM1542" s="146">
        <f t="shared" si="258"/>
        <v>7.8043118247406174E-4</v>
      </c>
      <c r="BN1542" s="146" t="str">
        <f t="shared" si="259"/>
        <v/>
      </c>
      <c r="BO1542" s="146" t="str">
        <f t="shared" si="255"/>
        <v/>
      </c>
    </row>
    <row r="1543" spans="3:67" ht="20.100000000000001" customHeight="1" x14ac:dyDescent="0.25">
      <c r="C1543" s="12"/>
      <c r="E1543" s="130"/>
      <c r="F1543" s="130"/>
      <c r="R1543" s="12"/>
      <c r="T1543" s="130"/>
      <c r="U1543" s="130"/>
      <c r="AE1543" s="146">
        <v>786</v>
      </c>
      <c r="AF1543" s="146">
        <f t="shared" si="260"/>
        <v>-0.85599999999999987</v>
      </c>
      <c r="AJ1543" s="146">
        <f t="shared" si="261"/>
        <v>0.27656579403807502</v>
      </c>
      <c r="AK1543" s="146">
        <f t="shared" si="262"/>
        <v>0.1959988897226882</v>
      </c>
      <c r="AL1543" s="146" t="str">
        <f t="shared" si="267"/>
        <v/>
      </c>
      <c r="AM1543" s="146">
        <f t="shared" si="268"/>
        <v>0.27656579403807502</v>
      </c>
      <c r="AN1543" s="146" t="str">
        <f t="shared" si="263"/>
        <v/>
      </c>
      <c r="AO1543" s="146">
        <f t="shared" si="264"/>
        <v>0</v>
      </c>
      <c r="AP1543" s="146" t="str">
        <f t="shared" si="265"/>
        <v/>
      </c>
      <c r="AQ1543" s="146" t="str">
        <f t="shared" si="266"/>
        <v/>
      </c>
      <c r="AY1543" s="155"/>
      <c r="AZ1543" s="150"/>
      <c r="BA1543" s="155"/>
      <c r="BB1543" s="162"/>
      <c r="BC1543" s="162"/>
      <c r="BD1543" s="162"/>
      <c r="BE1543" s="162"/>
      <c r="BF1543" s="156"/>
      <c r="BG1543" s="156"/>
      <c r="BH1543" s="156"/>
      <c r="BJ1543" s="146">
        <v>763</v>
      </c>
      <c r="BK1543" s="146">
        <f t="shared" si="256"/>
        <v>4.876800000000074</v>
      </c>
      <c r="BL1543" s="146">
        <f t="shared" si="257"/>
        <v>0.67499489490619824</v>
      </c>
      <c r="BM1543" s="146">
        <f t="shared" si="258"/>
        <v>7.8049427571136309E-4</v>
      </c>
      <c r="BN1543" s="146" t="str">
        <f t="shared" si="259"/>
        <v/>
      </c>
      <c r="BO1543" s="146" t="str">
        <f t="shared" si="255"/>
        <v/>
      </c>
    </row>
    <row r="1544" spans="3:67" ht="20.100000000000001" customHeight="1" x14ac:dyDescent="0.25">
      <c r="C1544" s="12"/>
      <c r="E1544" s="130"/>
      <c r="F1544" s="130"/>
      <c r="R1544" s="12"/>
      <c r="T1544" s="130"/>
      <c r="U1544" s="130"/>
      <c r="AE1544" s="146">
        <v>787</v>
      </c>
      <c r="AF1544" s="146">
        <f t="shared" si="260"/>
        <v>-0.85199999999999987</v>
      </c>
      <c r="AJ1544" s="146">
        <f t="shared" si="261"/>
        <v>0.27751215826033615</v>
      </c>
      <c r="AK1544" s="146">
        <f t="shared" si="262"/>
        <v>0.1971070460272325</v>
      </c>
      <c r="AL1544" s="146" t="str">
        <f t="shared" si="267"/>
        <v/>
      </c>
      <c r="AM1544" s="146">
        <f t="shared" si="268"/>
        <v>0.27751215826033615</v>
      </c>
      <c r="AN1544" s="146" t="str">
        <f t="shared" si="263"/>
        <v/>
      </c>
      <c r="AO1544" s="146">
        <f t="shared" si="264"/>
        <v>0</v>
      </c>
      <c r="AP1544" s="146" t="str">
        <f t="shared" si="265"/>
        <v/>
      </c>
      <c r="AQ1544" s="146" t="str">
        <f t="shared" si="266"/>
        <v/>
      </c>
      <c r="AY1544" s="155"/>
      <c r="AZ1544" s="150"/>
      <c r="BA1544" s="155"/>
      <c r="BB1544" s="162"/>
      <c r="BC1544" s="162"/>
      <c r="BD1544" s="162"/>
      <c r="BE1544" s="162"/>
      <c r="BF1544" s="156"/>
      <c r="BG1544" s="156"/>
      <c r="BH1544" s="156"/>
      <c r="BJ1544" s="146">
        <v>764</v>
      </c>
      <c r="BK1544" s="146">
        <f t="shared" si="256"/>
        <v>4.8832000000000741</v>
      </c>
      <c r="BL1544" s="146">
        <f t="shared" si="257"/>
        <v>0.67421440063048688</v>
      </c>
      <c r="BM1544" s="146">
        <f t="shared" si="258"/>
        <v>7.8055401771959243E-4</v>
      </c>
      <c r="BN1544" s="146" t="str">
        <f t="shared" si="259"/>
        <v/>
      </c>
      <c r="BO1544" s="146" t="str">
        <f t="shared" si="255"/>
        <v/>
      </c>
    </row>
    <row r="1545" spans="3:67" ht="20.100000000000001" customHeight="1" x14ac:dyDescent="0.25">
      <c r="C1545" s="12"/>
      <c r="E1545" s="130"/>
      <c r="F1545" s="130"/>
      <c r="R1545" s="12"/>
      <c r="T1545" s="130"/>
      <c r="U1545" s="130"/>
      <c r="AE1545" s="146">
        <v>788</v>
      </c>
      <c r="AF1545" s="146">
        <f t="shared" si="260"/>
        <v>-0.84799999999999986</v>
      </c>
      <c r="AJ1545" s="146">
        <f t="shared" si="261"/>
        <v>0.27845730543813191</v>
      </c>
      <c r="AK1545" s="146">
        <f t="shared" si="262"/>
        <v>0.19821898536604757</v>
      </c>
      <c r="AL1545" s="146" t="str">
        <f t="shared" si="267"/>
        <v/>
      </c>
      <c r="AM1545" s="146">
        <f t="shared" si="268"/>
        <v>0.27845730543813191</v>
      </c>
      <c r="AN1545" s="146" t="str">
        <f t="shared" si="263"/>
        <v/>
      </c>
      <c r="AO1545" s="146">
        <f t="shared" si="264"/>
        <v>0</v>
      </c>
      <c r="AP1545" s="146" t="str">
        <f t="shared" si="265"/>
        <v/>
      </c>
      <c r="AQ1545" s="146" t="str">
        <f t="shared" si="266"/>
        <v/>
      </c>
      <c r="AY1545" s="155"/>
      <c r="AZ1545" s="150"/>
      <c r="BA1545" s="155"/>
      <c r="BB1545" s="162"/>
      <c r="BC1545" s="162"/>
      <c r="BD1545" s="162"/>
      <c r="BE1545" s="162"/>
      <c r="BF1545" s="156"/>
      <c r="BG1545" s="156"/>
      <c r="BH1545" s="156"/>
      <c r="BJ1545" s="146">
        <v>765</v>
      </c>
      <c r="BK1545" s="146">
        <f t="shared" si="256"/>
        <v>4.8896000000000743</v>
      </c>
      <c r="BL1545" s="146">
        <f t="shared" si="257"/>
        <v>0.67343384661276728</v>
      </c>
      <c r="BM1545" s="146">
        <f t="shared" si="258"/>
        <v>7.806104165156702E-4</v>
      </c>
      <c r="BN1545" s="146" t="str">
        <f t="shared" si="259"/>
        <v/>
      </c>
      <c r="BO1545" s="146" t="str">
        <f t="shared" si="255"/>
        <v/>
      </c>
    </row>
    <row r="1546" spans="3:67" ht="20.100000000000001" customHeight="1" x14ac:dyDescent="0.25">
      <c r="C1546" s="12"/>
      <c r="E1546" s="130"/>
      <c r="F1546" s="130"/>
      <c r="R1546" s="12"/>
      <c r="T1546" s="130"/>
      <c r="U1546" s="130"/>
      <c r="AE1546" s="146">
        <v>789</v>
      </c>
      <c r="AF1546" s="146">
        <f t="shared" si="260"/>
        <v>-0.84399999999999986</v>
      </c>
      <c r="AJ1546" s="146">
        <f t="shared" si="261"/>
        <v>0.27940120113049788</v>
      </c>
      <c r="AK1546" s="146">
        <f t="shared" si="262"/>
        <v>0.19933470280209292</v>
      </c>
      <c r="AL1546" s="146" t="str">
        <f t="shared" si="267"/>
        <v/>
      </c>
      <c r="AM1546" s="146">
        <f t="shared" si="268"/>
        <v>0.27940120113049788</v>
      </c>
      <c r="AN1546" s="146" t="str">
        <f t="shared" si="263"/>
        <v/>
      </c>
      <c r="AO1546" s="146">
        <f t="shared" si="264"/>
        <v>0</v>
      </c>
      <c r="AP1546" s="146" t="str">
        <f t="shared" si="265"/>
        <v/>
      </c>
      <c r="AQ1546" s="146" t="str">
        <f t="shared" si="266"/>
        <v/>
      </c>
      <c r="AY1546" s="155"/>
      <c r="AZ1546" s="150"/>
      <c r="BA1546" s="155"/>
      <c r="BB1546" s="162"/>
      <c r="BC1546" s="162"/>
      <c r="BD1546" s="162"/>
      <c r="BE1546" s="162"/>
      <c r="BF1546" s="156"/>
      <c r="BG1546" s="156"/>
      <c r="BH1546" s="156"/>
      <c r="BJ1546" s="146">
        <v>766</v>
      </c>
      <c r="BK1546" s="146">
        <f t="shared" si="256"/>
        <v>4.8960000000000745</v>
      </c>
      <c r="BL1546" s="146">
        <f t="shared" si="257"/>
        <v>0.67265323619625161</v>
      </c>
      <c r="BM1546" s="146">
        <f t="shared" si="258"/>
        <v>7.8066348012717501E-4</v>
      </c>
      <c r="BN1546" s="146" t="str">
        <f t="shared" si="259"/>
        <v/>
      </c>
      <c r="BO1546" s="146" t="str">
        <f t="shared" si="255"/>
        <v/>
      </c>
    </row>
    <row r="1547" spans="3:67" ht="20.100000000000001" customHeight="1" x14ac:dyDescent="0.25">
      <c r="C1547" s="12"/>
      <c r="E1547" s="130"/>
      <c r="F1547" s="130"/>
      <c r="R1547" s="12"/>
      <c r="T1547" s="130"/>
      <c r="U1547" s="130"/>
      <c r="AE1547" s="146">
        <v>790</v>
      </c>
      <c r="AF1547" s="146">
        <f t="shared" si="260"/>
        <v>-0.83999999999999986</v>
      </c>
      <c r="AJ1547" s="146">
        <f t="shared" si="261"/>
        <v>0.28034381083962062</v>
      </c>
      <c r="AK1547" s="146">
        <f t="shared" si="262"/>
        <v>0.20045419326044972</v>
      </c>
      <c r="AL1547" s="146" t="str">
        <f t="shared" si="267"/>
        <v/>
      </c>
      <c r="AM1547" s="146">
        <f t="shared" si="268"/>
        <v>0.28034381083962062</v>
      </c>
      <c r="AN1547" s="146" t="str">
        <f t="shared" si="263"/>
        <v/>
      </c>
      <c r="AO1547" s="146">
        <f t="shared" si="264"/>
        <v>0</v>
      </c>
      <c r="AP1547" s="146" t="str">
        <f t="shared" si="265"/>
        <v/>
      </c>
      <c r="AQ1547" s="146" t="str">
        <f t="shared" si="266"/>
        <v/>
      </c>
      <c r="AY1547" s="155"/>
      <c r="AZ1547" s="150"/>
      <c r="BA1547" s="155"/>
      <c r="BB1547" s="162"/>
      <c r="BC1547" s="162"/>
      <c r="BD1547" s="162"/>
      <c r="BE1547" s="162"/>
      <c r="BF1547" s="156"/>
      <c r="BG1547" s="156"/>
      <c r="BH1547" s="156"/>
      <c r="BJ1547" s="146">
        <v>767</v>
      </c>
      <c r="BK1547" s="146">
        <f t="shared" si="256"/>
        <v>4.9024000000000747</v>
      </c>
      <c r="BL1547" s="146">
        <f t="shared" si="257"/>
        <v>0.67187257271612444</v>
      </c>
      <c r="BM1547" s="146">
        <f t="shared" si="258"/>
        <v>7.8071321659212156E-4</v>
      </c>
      <c r="BN1547" s="146" t="str">
        <f t="shared" si="259"/>
        <v/>
      </c>
      <c r="BO1547" s="146" t="str">
        <f t="shared" si="255"/>
        <v/>
      </c>
    </row>
    <row r="1548" spans="3:67" ht="20.100000000000001" customHeight="1" x14ac:dyDescent="0.25">
      <c r="C1548" s="12"/>
      <c r="E1548" s="130"/>
      <c r="F1548" s="130"/>
      <c r="R1548" s="12"/>
      <c r="T1548" s="130"/>
      <c r="U1548" s="130"/>
      <c r="AE1548" s="146">
        <v>791</v>
      </c>
      <c r="AF1548" s="146">
        <f t="shared" si="260"/>
        <v>-0.83599999999999985</v>
      </c>
      <c r="AJ1548" s="146">
        <f t="shared" si="261"/>
        <v>0.28128510001285667</v>
      </c>
      <c r="AK1548" s="146">
        <f t="shared" si="262"/>
        <v>0.20157745152809775</v>
      </c>
      <c r="AL1548" s="146" t="str">
        <f t="shared" si="267"/>
        <v/>
      </c>
      <c r="AM1548" s="146">
        <f t="shared" si="268"/>
        <v>0.28128510001285667</v>
      </c>
      <c r="AN1548" s="146" t="str">
        <f t="shared" si="263"/>
        <v/>
      </c>
      <c r="AO1548" s="146">
        <f t="shared" si="264"/>
        <v>0</v>
      </c>
      <c r="AP1548" s="146" t="str">
        <f t="shared" si="265"/>
        <v/>
      </c>
      <c r="AQ1548" s="146" t="str">
        <f t="shared" si="266"/>
        <v/>
      </c>
      <c r="AY1548" s="155"/>
      <c r="AZ1548" s="150"/>
      <c r="BA1548" s="155"/>
      <c r="BB1548" s="162"/>
      <c r="BC1548" s="162"/>
      <c r="BD1548" s="162"/>
      <c r="BE1548" s="162"/>
      <c r="BF1548" s="156"/>
      <c r="BG1548" s="156"/>
      <c r="BH1548" s="156"/>
      <c r="BJ1548" s="146">
        <v>768</v>
      </c>
      <c r="BK1548" s="146">
        <f t="shared" si="256"/>
        <v>4.9088000000000749</v>
      </c>
      <c r="BL1548" s="146">
        <f t="shared" si="257"/>
        <v>0.67109185949953232</v>
      </c>
      <c r="BM1548" s="146">
        <f t="shared" si="258"/>
        <v>7.8075963396040393E-4</v>
      </c>
      <c r="BN1548" s="146" t="str">
        <f t="shared" si="259"/>
        <v/>
      </c>
      <c r="BO1548" s="146" t="str">
        <f t="shared" si="255"/>
        <v/>
      </c>
    </row>
    <row r="1549" spans="3:67" ht="20.100000000000001" customHeight="1" x14ac:dyDescent="0.25">
      <c r="C1549" s="12"/>
      <c r="E1549" s="130"/>
      <c r="F1549" s="130"/>
      <c r="R1549" s="12"/>
      <c r="T1549" s="130"/>
      <c r="U1549" s="130"/>
      <c r="AE1549" s="146">
        <v>792</v>
      </c>
      <c r="AF1549" s="146">
        <f t="shared" si="260"/>
        <v>-0.83199999999999985</v>
      </c>
      <c r="AJ1549" s="146">
        <f t="shared" si="261"/>
        <v>0.28222503404476257</v>
      </c>
      <c r="AK1549" s="146">
        <f t="shared" si="262"/>
        <v>0.20270447225369967</v>
      </c>
      <c r="AL1549" s="146" t="str">
        <f t="shared" si="267"/>
        <v/>
      </c>
      <c r="AM1549" s="146">
        <f t="shared" si="268"/>
        <v>0.28222503404476257</v>
      </c>
      <c r="AN1549" s="146" t="str">
        <f t="shared" si="263"/>
        <v/>
      </c>
      <c r="AO1549" s="146">
        <f t="shared" si="264"/>
        <v>0</v>
      </c>
      <c r="AP1549" s="146" t="str">
        <f t="shared" si="265"/>
        <v/>
      </c>
      <c r="AQ1549" s="146" t="str">
        <f t="shared" si="266"/>
        <v/>
      </c>
      <c r="AY1549" s="155"/>
      <c r="AZ1549" s="150"/>
      <c r="BA1549" s="155"/>
      <c r="BB1549" s="162"/>
      <c r="BC1549" s="162"/>
      <c r="BD1549" s="162"/>
      <c r="BE1549" s="162"/>
      <c r="BF1549" s="156"/>
      <c r="BG1549" s="156"/>
      <c r="BH1549" s="156"/>
      <c r="BJ1549" s="146">
        <v>769</v>
      </c>
      <c r="BK1549" s="146">
        <f t="shared" si="256"/>
        <v>4.9152000000000751</v>
      </c>
      <c r="BL1549" s="146">
        <f t="shared" si="257"/>
        <v>0.67031109986557191</v>
      </c>
      <c r="BM1549" s="146">
        <f t="shared" si="258"/>
        <v>7.8080274029113106E-4</v>
      </c>
      <c r="BN1549" s="146" t="str">
        <f t="shared" si="259"/>
        <v/>
      </c>
      <c r="BO1549" s="146" t="str">
        <f t="shared" ref="BO1549:BO1612" si="269">IF($BL1549&lt;(1-$BH$793),$BM1549,"")</f>
        <v/>
      </c>
    </row>
    <row r="1550" spans="3:67" ht="20.100000000000001" customHeight="1" x14ac:dyDescent="0.25">
      <c r="C1550" s="12"/>
      <c r="E1550" s="130"/>
      <c r="F1550" s="130"/>
      <c r="R1550" s="12"/>
      <c r="T1550" s="130"/>
      <c r="U1550" s="130"/>
      <c r="AE1550" s="146">
        <v>793</v>
      </c>
      <c r="AF1550" s="146">
        <f t="shared" si="260"/>
        <v>-0.82799999999999985</v>
      </c>
      <c r="AJ1550" s="146">
        <f t="shared" si="261"/>
        <v>0.28316357827913619</v>
      </c>
      <c r="AK1550" s="146">
        <f t="shared" si="262"/>
        <v>0.20383524994739455</v>
      </c>
      <c r="AL1550" s="146" t="str">
        <f t="shared" si="267"/>
        <v/>
      </c>
      <c r="AM1550" s="146">
        <f t="shared" si="268"/>
        <v>0.28316357827913619</v>
      </c>
      <c r="AN1550" s="146" t="str">
        <f t="shared" si="263"/>
        <v/>
      </c>
      <c r="AO1550" s="146">
        <f t="shared" si="264"/>
        <v>0</v>
      </c>
      <c r="AP1550" s="146" t="str">
        <f t="shared" si="265"/>
        <v/>
      </c>
      <c r="AQ1550" s="146" t="str">
        <f t="shared" si="266"/>
        <v/>
      </c>
      <c r="AY1550" s="155"/>
      <c r="AZ1550" s="150"/>
      <c r="BA1550" s="155"/>
      <c r="BB1550" s="162"/>
      <c r="BC1550" s="162"/>
      <c r="BD1550" s="162"/>
      <c r="BE1550" s="162"/>
      <c r="BF1550" s="156"/>
      <c r="BG1550" s="156"/>
      <c r="BH1550" s="156"/>
      <c r="BJ1550" s="146">
        <v>770</v>
      </c>
      <c r="BK1550" s="146">
        <f t="shared" ref="BK1550:BK1613" si="270">BK1549+$BN$778</f>
        <v>4.9216000000000752</v>
      </c>
      <c r="BL1550" s="146">
        <f t="shared" ref="BL1550:BL1613" si="271">_xlfn.CHISQ.DIST.RT(BK1550,7)</f>
        <v>0.66953029712528078</v>
      </c>
      <c r="BM1550" s="146">
        <f t="shared" ref="BM1550:BM1613" si="272">BL1550-BL1551</f>
        <v>7.8084254365529127E-4</v>
      </c>
      <c r="BN1550" s="146" t="str">
        <f t="shared" ref="BN1550:BN1613" si="273">IF(BL1550&lt;(1-$BH$785),BM1550,"")</f>
        <v/>
      </c>
      <c r="BO1550" s="146" t="str">
        <f t="shared" si="269"/>
        <v/>
      </c>
    </row>
    <row r="1551" spans="3:67" ht="20.100000000000001" customHeight="1" x14ac:dyDescent="0.25">
      <c r="C1551" s="12"/>
      <c r="E1551" s="130"/>
      <c r="F1551" s="130"/>
      <c r="R1551" s="12"/>
      <c r="T1551" s="130"/>
      <c r="U1551" s="130"/>
      <c r="AE1551" s="146">
        <v>794</v>
      </c>
      <c r="AF1551" s="146">
        <f t="shared" si="260"/>
        <v>-0.82399999999999984</v>
      </c>
      <c r="AJ1551" s="146">
        <f t="shared" si="261"/>
        <v>0.28410069801106874</v>
      </c>
      <c r="AK1551" s="146">
        <f t="shared" si="262"/>
        <v>0.20496977898059826</v>
      </c>
      <c r="AL1551" s="146" t="str">
        <f t="shared" si="267"/>
        <v/>
      </c>
      <c r="AM1551" s="146">
        <f t="shared" si="268"/>
        <v>0.28410069801106874</v>
      </c>
      <c r="AN1551" s="146" t="str">
        <f t="shared" si="263"/>
        <v/>
      </c>
      <c r="AO1551" s="146">
        <f t="shared" si="264"/>
        <v>0</v>
      </c>
      <c r="AP1551" s="146" t="str">
        <f t="shared" si="265"/>
        <v/>
      </c>
      <c r="AQ1551" s="146" t="str">
        <f t="shared" si="266"/>
        <v/>
      </c>
      <c r="AY1551" s="155"/>
      <c r="AZ1551" s="150"/>
      <c r="BA1551" s="155"/>
      <c r="BB1551" s="162"/>
      <c r="BC1551" s="162"/>
      <c r="BD1551" s="162"/>
      <c r="BE1551" s="162"/>
      <c r="BF1551" s="156"/>
      <c r="BG1551" s="156"/>
      <c r="BH1551" s="156"/>
      <c r="BJ1551" s="146">
        <v>771</v>
      </c>
      <c r="BK1551" s="146">
        <f t="shared" si="270"/>
        <v>4.9280000000000754</v>
      </c>
      <c r="BL1551" s="146">
        <f t="shared" si="271"/>
        <v>0.66874945458162549</v>
      </c>
      <c r="BM1551" s="146">
        <f t="shared" si="272"/>
        <v>7.8087905213275466E-4</v>
      </c>
      <c r="BN1551" s="146" t="str">
        <f t="shared" si="273"/>
        <v/>
      </c>
      <c r="BO1551" s="146" t="str">
        <f t="shared" si="269"/>
        <v/>
      </c>
    </row>
    <row r="1552" spans="3:67" ht="20.100000000000001" customHeight="1" x14ac:dyDescent="0.25">
      <c r="C1552" s="12"/>
      <c r="E1552" s="130"/>
      <c r="F1552" s="130"/>
      <c r="R1552" s="12"/>
      <c r="T1552" s="130"/>
      <c r="U1552" s="130"/>
      <c r="AE1552" s="146">
        <v>795</v>
      </c>
      <c r="AF1552" s="146">
        <f t="shared" si="260"/>
        <v>-0.81999999999999984</v>
      </c>
      <c r="AJ1552" s="146">
        <f t="shared" si="261"/>
        <v>0.28503635848900727</v>
      </c>
      <c r="AK1552" s="146">
        <f t="shared" si="262"/>
        <v>0.20610805358581313</v>
      </c>
      <c r="AL1552" s="146" t="str">
        <f t="shared" si="267"/>
        <v/>
      </c>
      <c r="AM1552" s="146">
        <f t="shared" si="268"/>
        <v>0.28503635848900727</v>
      </c>
      <c r="AN1552" s="146" t="str">
        <f t="shared" si="263"/>
        <v/>
      </c>
      <c r="AO1552" s="146">
        <f t="shared" si="264"/>
        <v>0</v>
      </c>
      <c r="AP1552" s="146" t="str">
        <f t="shared" si="265"/>
        <v/>
      </c>
      <c r="AQ1552" s="146" t="str">
        <f t="shared" si="266"/>
        <v/>
      </c>
      <c r="AY1552" s="155"/>
      <c r="AZ1552" s="150"/>
      <c r="BA1552" s="155"/>
      <c r="BB1552" s="162"/>
      <c r="BC1552" s="162"/>
      <c r="BD1552" s="162"/>
      <c r="BE1552" s="162"/>
      <c r="BF1552" s="156"/>
      <c r="BG1552" s="156"/>
      <c r="BH1552" s="156"/>
      <c r="BJ1552" s="146">
        <v>772</v>
      </c>
      <c r="BK1552" s="146">
        <f t="shared" si="270"/>
        <v>4.9344000000000756</v>
      </c>
      <c r="BL1552" s="146">
        <f t="shared" si="271"/>
        <v>0.66796857552949274</v>
      </c>
      <c r="BM1552" s="146">
        <f t="shared" si="272"/>
        <v>7.8091227381393846E-4</v>
      </c>
      <c r="BN1552" s="146" t="str">
        <f t="shared" si="273"/>
        <v/>
      </c>
      <c r="BO1552" s="146" t="str">
        <f t="shared" si="269"/>
        <v/>
      </c>
    </row>
    <row r="1553" spans="3:67" ht="20.100000000000001" customHeight="1" x14ac:dyDescent="0.25">
      <c r="C1553" s="12"/>
      <c r="E1553" s="130"/>
      <c r="F1553" s="130"/>
      <c r="R1553" s="12"/>
      <c r="T1553" s="130"/>
      <c r="U1553" s="130"/>
      <c r="AE1553" s="146">
        <v>796</v>
      </c>
      <c r="AF1553" s="146">
        <f t="shared" si="260"/>
        <v>-0.81599999999999984</v>
      </c>
      <c r="AJ1553" s="146">
        <f t="shared" si="261"/>
        <v>0.28597052491682845</v>
      </c>
      <c r="AK1553" s="146">
        <f t="shared" si="262"/>
        <v>0.2072500678564454</v>
      </c>
      <c r="AL1553" s="146" t="str">
        <f t="shared" si="267"/>
        <v/>
      </c>
      <c r="AM1553" s="146">
        <f t="shared" si="268"/>
        <v>0.28597052491682845</v>
      </c>
      <c r="AN1553" s="146" t="str">
        <f t="shared" si="263"/>
        <v/>
      </c>
      <c r="AO1553" s="146">
        <f t="shared" si="264"/>
        <v>0</v>
      </c>
      <c r="AP1553" s="146" t="str">
        <f t="shared" si="265"/>
        <v/>
      </c>
      <c r="AQ1553" s="146" t="str">
        <f t="shared" si="266"/>
        <v/>
      </c>
      <c r="AY1553" s="155"/>
      <c r="AZ1553" s="150"/>
      <c r="BA1553" s="155"/>
      <c r="BB1553" s="162"/>
      <c r="BC1553" s="162"/>
      <c r="BD1553" s="162"/>
      <c r="BE1553" s="162"/>
      <c r="BF1553" s="156"/>
      <c r="BG1553" s="156"/>
      <c r="BH1553" s="156"/>
      <c r="BJ1553" s="146">
        <v>773</v>
      </c>
      <c r="BK1553" s="146">
        <f t="shared" si="270"/>
        <v>4.9408000000000758</v>
      </c>
      <c r="BL1553" s="146">
        <f t="shared" si="271"/>
        <v>0.6671876632556788</v>
      </c>
      <c r="BM1553" s="146">
        <f t="shared" si="272"/>
        <v>7.8094221679858578E-4</v>
      </c>
      <c r="BN1553" s="146" t="str">
        <f t="shared" si="273"/>
        <v/>
      </c>
      <c r="BO1553" s="146" t="str">
        <f t="shared" si="269"/>
        <v/>
      </c>
    </row>
    <row r="1554" spans="3:67" ht="20.100000000000001" customHeight="1" x14ac:dyDescent="0.25">
      <c r="C1554" s="12"/>
      <c r="E1554" s="130"/>
      <c r="F1554" s="130"/>
      <c r="R1554" s="12"/>
      <c r="T1554" s="130"/>
      <c r="U1554" s="130"/>
      <c r="AE1554" s="146">
        <v>797</v>
      </c>
      <c r="AF1554" s="146">
        <f t="shared" si="260"/>
        <v>-0.81199999999999983</v>
      </c>
      <c r="AJ1554" s="146">
        <f t="shared" si="261"/>
        <v>0.28690316245592223</v>
      </c>
      <c r="AK1554" s="146">
        <f t="shared" si="262"/>
        <v>0.20839581574663121</v>
      </c>
      <c r="AL1554" s="146" t="str">
        <f t="shared" si="267"/>
        <v/>
      </c>
      <c r="AM1554" s="146">
        <f t="shared" si="268"/>
        <v>0.28690316245592223</v>
      </c>
      <c r="AN1554" s="146" t="str">
        <f t="shared" si="263"/>
        <v/>
      </c>
      <c r="AO1554" s="146">
        <f t="shared" si="264"/>
        <v>0</v>
      </c>
      <c r="AP1554" s="146" t="str">
        <f t="shared" si="265"/>
        <v/>
      </c>
      <c r="AQ1554" s="146" t="str">
        <f t="shared" si="266"/>
        <v/>
      </c>
      <c r="AY1554" s="155"/>
      <c r="AZ1554" s="150"/>
      <c r="BA1554" s="155"/>
      <c r="BB1554" s="162"/>
      <c r="BC1554" s="162"/>
      <c r="BD1554" s="162"/>
      <c r="BE1554" s="162"/>
      <c r="BF1554" s="156"/>
      <c r="BG1554" s="156"/>
      <c r="BH1554" s="156"/>
      <c r="BJ1554" s="146">
        <v>774</v>
      </c>
      <c r="BK1554" s="146">
        <f t="shared" si="270"/>
        <v>4.947200000000076</v>
      </c>
      <c r="BL1554" s="146">
        <f t="shared" si="271"/>
        <v>0.66640672103888021</v>
      </c>
      <c r="BM1554" s="146">
        <f t="shared" si="272"/>
        <v>7.8096888919698682E-4</v>
      </c>
      <c r="BN1554" s="146" t="str">
        <f t="shared" si="273"/>
        <v/>
      </c>
      <c r="BO1554" s="146" t="str">
        <f t="shared" si="269"/>
        <v/>
      </c>
    </row>
    <row r="1555" spans="3:67" ht="20.100000000000001" customHeight="1" x14ac:dyDescent="0.25">
      <c r="C1555" s="12"/>
      <c r="E1555" s="130"/>
      <c r="F1555" s="130"/>
      <c r="R1555" s="12"/>
      <c r="T1555" s="130"/>
      <c r="U1555" s="130"/>
      <c r="AE1555" s="146">
        <v>798</v>
      </c>
      <c r="AF1555" s="146">
        <f t="shared" si="260"/>
        <v>-0.80799999999999983</v>
      </c>
      <c r="AJ1555" s="146">
        <f t="shared" si="261"/>
        <v>0.28783423622728582</v>
      </c>
      <c r="AK1555" s="146">
        <f t="shared" si="262"/>
        <v>0.20954529107107084</v>
      </c>
      <c r="AL1555" s="146" t="str">
        <f t="shared" si="267"/>
        <v/>
      </c>
      <c r="AM1555" s="146">
        <f t="shared" si="268"/>
        <v>0.28783423622728582</v>
      </c>
      <c r="AN1555" s="146" t="str">
        <f t="shared" si="263"/>
        <v/>
      </c>
      <c r="AO1555" s="146">
        <f t="shared" si="264"/>
        <v>0</v>
      </c>
      <c r="AP1555" s="146" t="str">
        <f t="shared" si="265"/>
        <v/>
      </c>
      <c r="AQ1555" s="146" t="str">
        <f t="shared" si="266"/>
        <v/>
      </c>
      <c r="AY1555" s="155"/>
      <c r="AZ1555" s="150"/>
      <c r="BA1555" s="155"/>
      <c r="BB1555" s="162"/>
      <c r="BC1555" s="162"/>
      <c r="BD1555" s="162"/>
      <c r="BE1555" s="162"/>
      <c r="BF1555" s="156"/>
      <c r="BG1555" s="156"/>
      <c r="BH1555" s="156"/>
      <c r="BJ1555" s="146">
        <v>775</v>
      </c>
      <c r="BK1555" s="146">
        <f t="shared" si="270"/>
        <v>4.9536000000000762</v>
      </c>
      <c r="BL1555" s="146">
        <f t="shared" si="271"/>
        <v>0.66562575214968323</v>
      </c>
      <c r="BM1555" s="146">
        <f t="shared" si="272"/>
        <v>7.8099229912820256E-4</v>
      </c>
      <c r="BN1555" s="146" t="str">
        <f t="shared" si="273"/>
        <v/>
      </c>
      <c r="BO1555" s="146" t="str">
        <f t="shared" si="269"/>
        <v/>
      </c>
    </row>
    <row r="1556" spans="3:67" ht="20.100000000000001" customHeight="1" x14ac:dyDescent="0.25">
      <c r="C1556" s="12"/>
      <c r="E1556" s="130"/>
      <c r="F1556" s="130"/>
      <c r="R1556" s="12"/>
      <c r="T1556" s="130"/>
      <c r="U1556" s="130"/>
      <c r="AE1556" s="146">
        <v>799</v>
      </c>
      <c r="AF1556" s="146">
        <f t="shared" si="260"/>
        <v>-0.80399999999999983</v>
      </c>
      <c r="AJ1556" s="146">
        <f t="shared" si="261"/>
        <v>0.28876371131362794</v>
      </c>
      <c r="AK1556" s="146">
        <f t="shared" si="262"/>
        <v>0.21069848750487113</v>
      </c>
      <c r="AL1556" s="146" t="str">
        <f t="shared" si="267"/>
        <v/>
      </c>
      <c r="AM1556" s="146">
        <f t="shared" si="268"/>
        <v>0.28876371131362794</v>
      </c>
      <c r="AN1556" s="146" t="str">
        <f t="shared" si="263"/>
        <v/>
      </c>
      <c r="AO1556" s="146">
        <f t="shared" si="264"/>
        <v>0</v>
      </c>
      <c r="AP1556" s="146" t="str">
        <f t="shared" si="265"/>
        <v/>
      </c>
      <c r="AQ1556" s="146" t="str">
        <f t="shared" si="266"/>
        <v/>
      </c>
      <c r="AY1556" s="155"/>
      <c r="AZ1556" s="150"/>
      <c r="BA1556" s="155"/>
      <c r="BB1556" s="162"/>
      <c r="BC1556" s="162"/>
      <c r="BD1556" s="162"/>
      <c r="BE1556" s="162"/>
      <c r="BF1556" s="156"/>
      <c r="BG1556" s="156"/>
      <c r="BH1556" s="156"/>
      <c r="BJ1556" s="146">
        <v>776</v>
      </c>
      <c r="BK1556" s="146">
        <f t="shared" si="270"/>
        <v>4.9600000000000763</v>
      </c>
      <c r="BL1556" s="146">
        <f t="shared" si="271"/>
        <v>0.66484475985055502</v>
      </c>
      <c r="BM1556" s="146">
        <f t="shared" si="272"/>
        <v>7.8101245472039782E-4</v>
      </c>
      <c r="BN1556" s="146" t="str">
        <f t="shared" si="273"/>
        <v/>
      </c>
      <c r="BO1556" s="146" t="str">
        <f t="shared" si="269"/>
        <v/>
      </c>
    </row>
    <row r="1557" spans="3:67" ht="20.100000000000001" customHeight="1" x14ac:dyDescent="0.25">
      <c r="C1557" s="12"/>
      <c r="E1557" s="130"/>
      <c r="F1557" s="130"/>
      <c r="R1557" s="12"/>
      <c r="T1557" s="130"/>
      <c r="U1557" s="130"/>
      <c r="AE1557" s="146">
        <v>800</v>
      </c>
      <c r="AF1557" s="146">
        <f t="shared" si="260"/>
        <v>-0.79999999999999982</v>
      </c>
      <c r="AJ1557" s="146">
        <f t="shared" si="261"/>
        <v>0.28969155276148278</v>
      </c>
      <c r="AK1557" s="146">
        <f t="shared" si="262"/>
        <v>0.21185539858339672</v>
      </c>
      <c r="AL1557" s="146" t="str">
        <f t="shared" si="267"/>
        <v/>
      </c>
      <c r="AM1557" s="146">
        <f t="shared" si="268"/>
        <v>0.28969155276148278</v>
      </c>
      <c r="AN1557" s="146" t="str">
        <f t="shared" si="263"/>
        <v/>
      </c>
      <c r="AO1557" s="146">
        <f t="shared" si="264"/>
        <v>0</v>
      </c>
      <c r="AP1557" s="146" t="str">
        <f t="shared" si="265"/>
        <v/>
      </c>
      <c r="AQ1557" s="146" t="str">
        <f t="shared" si="266"/>
        <v/>
      </c>
      <c r="AY1557" s="155"/>
      <c r="AZ1557" s="150"/>
      <c r="BA1557" s="155"/>
      <c r="BB1557" s="162"/>
      <c r="BC1557" s="162"/>
      <c r="BD1557" s="162"/>
      <c r="BE1557" s="162"/>
      <c r="BF1557" s="156"/>
      <c r="BG1557" s="156"/>
      <c r="BH1557" s="156"/>
      <c r="BJ1557" s="146">
        <v>777</v>
      </c>
      <c r="BK1557" s="146">
        <f t="shared" si="270"/>
        <v>4.9664000000000765</v>
      </c>
      <c r="BL1557" s="146">
        <f t="shared" si="271"/>
        <v>0.66406374739583462</v>
      </c>
      <c r="BM1557" s="146">
        <f t="shared" si="272"/>
        <v>7.8102936411084123E-4</v>
      </c>
      <c r="BN1557" s="146" t="str">
        <f t="shared" si="273"/>
        <v/>
      </c>
      <c r="BO1557" s="146" t="str">
        <f t="shared" si="269"/>
        <v/>
      </c>
    </row>
    <row r="1558" spans="3:67" ht="20.100000000000001" customHeight="1" x14ac:dyDescent="0.25">
      <c r="C1558" s="12"/>
      <c r="E1558" s="130"/>
      <c r="F1558" s="130"/>
      <c r="R1558" s="12"/>
      <c r="T1558" s="130"/>
      <c r="U1558" s="130"/>
      <c r="AE1558" s="146">
        <v>801</v>
      </c>
      <c r="AF1558" s="146">
        <f t="shared" si="260"/>
        <v>-0.79599999999999982</v>
      </c>
      <c r="AJ1558" s="146">
        <f t="shared" si="261"/>
        <v>0.29061772558333382</v>
      </c>
      <c r="AK1558" s="146">
        <f t="shared" si="262"/>
        <v>0.21301601770212972</v>
      </c>
      <c r="AL1558" s="146" t="str">
        <f t="shared" si="267"/>
        <v/>
      </c>
      <c r="AM1558" s="146">
        <f t="shared" si="268"/>
        <v>0.29061772558333382</v>
      </c>
      <c r="AN1558" s="146" t="str">
        <f t="shared" si="263"/>
        <v/>
      </c>
      <c r="AO1558" s="146">
        <f t="shared" si="264"/>
        <v>0</v>
      </c>
      <c r="AP1558" s="146" t="str">
        <f t="shared" si="265"/>
        <v/>
      </c>
      <c r="AQ1558" s="146" t="str">
        <f t="shared" si="266"/>
        <v/>
      </c>
      <c r="AY1558" s="155"/>
      <c r="AZ1558" s="150"/>
      <c r="BA1558" s="155"/>
      <c r="BB1558" s="162"/>
      <c r="BC1558" s="162"/>
      <c r="BD1558" s="162"/>
      <c r="BE1558" s="162"/>
      <c r="BF1558" s="156"/>
      <c r="BG1558" s="156"/>
      <c r="BH1558" s="156"/>
      <c r="BJ1558" s="146">
        <v>778</v>
      </c>
      <c r="BK1558" s="146">
        <f t="shared" si="270"/>
        <v>4.9728000000000767</v>
      </c>
      <c r="BL1558" s="146">
        <f t="shared" si="271"/>
        <v>0.66328271803172378</v>
      </c>
      <c r="BM1558" s="146">
        <f t="shared" si="272"/>
        <v>7.8104303544668241E-4</v>
      </c>
      <c r="BN1558" s="146" t="str">
        <f t="shared" si="273"/>
        <v/>
      </c>
      <c r="BO1558" s="146" t="str">
        <f t="shared" si="269"/>
        <v/>
      </c>
    </row>
    <row r="1559" spans="3:67" ht="20.100000000000001" customHeight="1" x14ac:dyDescent="0.25">
      <c r="C1559" s="12"/>
      <c r="E1559" s="130"/>
      <c r="F1559" s="130"/>
      <c r="R1559" s="12"/>
      <c r="T1559" s="130"/>
      <c r="U1559" s="130"/>
      <c r="AE1559" s="146">
        <v>802</v>
      </c>
      <c r="AF1559" s="146">
        <f t="shared" si="260"/>
        <v>-0.79199999999999982</v>
      </c>
      <c r="AJ1559" s="146">
        <f t="shared" si="261"/>
        <v>0.29154219475974724</v>
      </c>
      <c r="AK1559" s="146">
        <f t="shared" si="262"/>
        <v>0.2141803381165375</v>
      </c>
      <c r="AL1559" s="146" t="str">
        <f t="shared" si="267"/>
        <v/>
      </c>
      <c r="AM1559" s="146">
        <f t="shared" si="268"/>
        <v>0.29154219475974724</v>
      </c>
      <c r="AN1559" s="146" t="str">
        <f t="shared" si="263"/>
        <v/>
      </c>
      <c r="AO1559" s="146">
        <f t="shared" si="264"/>
        <v>0</v>
      </c>
      <c r="AP1559" s="146" t="str">
        <f t="shared" si="265"/>
        <v/>
      </c>
      <c r="AQ1559" s="146" t="str">
        <f t="shared" si="266"/>
        <v/>
      </c>
      <c r="AY1559" s="155"/>
      <c r="AZ1559" s="150"/>
      <c r="BA1559" s="155"/>
      <c r="BB1559" s="162"/>
      <c r="BC1559" s="162"/>
      <c r="BD1559" s="162"/>
      <c r="BE1559" s="162"/>
      <c r="BF1559" s="156"/>
      <c r="BG1559" s="156"/>
      <c r="BH1559" s="156"/>
      <c r="BJ1559" s="146">
        <v>779</v>
      </c>
      <c r="BK1559" s="146">
        <f t="shared" si="270"/>
        <v>4.9792000000000769</v>
      </c>
      <c r="BL1559" s="146">
        <f t="shared" si="271"/>
        <v>0.6625016749962771</v>
      </c>
      <c r="BM1559" s="146">
        <f t="shared" si="272"/>
        <v>7.8105347688184334E-4</v>
      </c>
      <c r="BN1559" s="146" t="str">
        <f t="shared" si="273"/>
        <v/>
      </c>
      <c r="BO1559" s="146" t="str">
        <f t="shared" si="269"/>
        <v/>
      </c>
    </row>
    <row r="1560" spans="3:67" ht="20.100000000000001" customHeight="1" x14ac:dyDescent="0.25">
      <c r="C1560" s="12"/>
      <c r="E1560" s="130"/>
      <c r="F1560" s="130"/>
      <c r="R1560" s="12"/>
      <c r="T1560" s="130"/>
      <c r="U1560" s="130"/>
      <c r="AE1560" s="146">
        <v>803</v>
      </c>
      <c r="AF1560" s="146">
        <f t="shared" si="260"/>
        <v>-0.78799999999999981</v>
      </c>
      <c r="AJ1560" s="146">
        <f t="shared" si="261"/>
        <v>0.29246492524151457</v>
      </c>
      <c r="AK1560" s="146">
        <f t="shared" si="262"/>
        <v>0.21534835294194937</v>
      </c>
      <c r="AL1560" s="146" t="str">
        <f t="shared" si="267"/>
        <v/>
      </c>
      <c r="AM1560" s="146">
        <f t="shared" si="268"/>
        <v>0.29246492524151457</v>
      </c>
      <c r="AN1560" s="146" t="str">
        <f t="shared" si="263"/>
        <v/>
      </c>
      <c r="AO1560" s="146">
        <f t="shared" si="264"/>
        <v>0</v>
      </c>
      <c r="AP1560" s="146" t="str">
        <f t="shared" si="265"/>
        <v/>
      </c>
      <c r="AQ1560" s="146" t="str">
        <f t="shared" si="266"/>
        <v/>
      </c>
      <c r="AY1560" s="155"/>
      <c r="AZ1560" s="150"/>
      <c r="BA1560" s="155"/>
      <c r="BB1560" s="162"/>
      <c r="BC1560" s="162"/>
      <c r="BD1560" s="162"/>
      <c r="BE1560" s="162"/>
      <c r="BF1560" s="156"/>
      <c r="BG1560" s="156"/>
      <c r="BH1560" s="156"/>
      <c r="BJ1560" s="146">
        <v>780</v>
      </c>
      <c r="BK1560" s="146">
        <f t="shared" si="270"/>
        <v>4.9856000000000771</v>
      </c>
      <c r="BL1560" s="146">
        <f t="shared" si="271"/>
        <v>0.66172062151939526</v>
      </c>
      <c r="BM1560" s="146">
        <f t="shared" si="272"/>
        <v>7.8106069658079313E-4</v>
      </c>
      <c r="BN1560" s="146" t="str">
        <f t="shared" si="273"/>
        <v/>
      </c>
      <c r="BO1560" s="146" t="str">
        <f t="shared" si="269"/>
        <v/>
      </c>
    </row>
    <row r="1561" spans="3:67" ht="20.100000000000001" customHeight="1" x14ac:dyDescent="0.25">
      <c r="C1561" s="12"/>
      <c r="E1561" s="130"/>
      <c r="F1561" s="130"/>
      <c r="R1561" s="12"/>
      <c r="T1561" s="130"/>
      <c r="U1561" s="130"/>
      <c r="AE1561" s="146">
        <v>804</v>
      </c>
      <c r="AF1561" s="146">
        <f t="shared" si="260"/>
        <v>-0.78399999999999981</v>
      </c>
      <c r="AJ1561" s="146">
        <f t="shared" si="261"/>
        <v>0.29338588195180482</v>
      </c>
      <c r="AK1561" s="146">
        <f t="shared" si="262"/>
        <v>0.21652005515344208</v>
      </c>
      <c r="AL1561" s="146" t="str">
        <f t="shared" si="267"/>
        <v/>
      </c>
      <c r="AM1561" s="146">
        <f t="shared" si="268"/>
        <v>0.29338588195180482</v>
      </c>
      <c r="AN1561" s="146" t="str">
        <f t="shared" si="263"/>
        <v/>
      </c>
      <c r="AO1561" s="146">
        <f t="shared" si="264"/>
        <v>0</v>
      </c>
      <c r="AP1561" s="146" t="str">
        <f t="shared" si="265"/>
        <v/>
      </c>
      <c r="AQ1561" s="146" t="str">
        <f t="shared" si="266"/>
        <v/>
      </c>
      <c r="AY1561" s="155"/>
      <c r="AZ1561" s="150"/>
      <c r="BA1561" s="155"/>
      <c r="BB1561" s="162"/>
      <c r="BC1561" s="162"/>
      <c r="BD1561" s="162"/>
      <c r="BE1561" s="162"/>
      <c r="BF1561" s="156"/>
      <c r="BG1561" s="156"/>
      <c r="BH1561" s="156"/>
      <c r="BJ1561" s="146">
        <v>781</v>
      </c>
      <c r="BK1561" s="146">
        <f t="shared" si="270"/>
        <v>4.9920000000000773</v>
      </c>
      <c r="BL1561" s="146">
        <f t="shared" si="271"/>
        <v>0.66093956082281446</v>
      </c>
      <c r="BM1561" s="146">
        <f t="shared" si="272"/>
        <v>7.8106470271510631E-4</v>
      </c>
      <c r="BN1561" s="146" t="str">
        <f t="shared" si="273"/>
        <v/>
      </c>
      <c r="BO1561" s="146" t="str">
        <f t="shared" si="269"/>
        <v/>
      </c>
    </row>
    <row r="1562" spans="3:67" ht="20.100000000000001" customHeight="1" x14ac:dyDescent="0.25">
      <c r="C1562" s="12"/>
      <c r="E1562" s="130"/>
      <c r="F1562" s="130"/>
      <c r="R1562" s="12"/>
      <c r="T1562" s="130"/>
      <c r="U1562" s="130"/>
      <c r="AE1562" s="146">
        <v>805</v>
      </c>
      <c r="AF1562" s="146">
        <f t="shared" si="260"/>
        <v>-0.7799999999999998</v>
      </c>
      <c r="AJ1562" s="146">
        <f t="shared" si="261"/>
        <v>0.29430502978832518</v>
      </c>
      <c r="AK1562" s="146">
        <f t="shared" si="262"/>
        <v>0.21769543758573318</v>
      </c>
      <c r="AL1562" s="146" t="str">
        <f t="shared" si="267"/>
        <v/>
      </c>
      <c r="AM1562" s="146">
        <f t="shared" si="268"/>
        <v>0.29430502978832518</v>
      </c>
      <c r="AN1562" s="146" t="str">
        <f t="shared" si="263"/>
        <v/>
      </c>
      <c r="AO1562" s="146">
        <f t="shared" si="264"/>
        <v>0</v>
      </c>
      <c r="AP1562" s="146" t="str">
        <f t="shared" si="265"/>
        <v/>
      </c>
      <c r="AQ1562" s="146" t="str">
        <f t="shared" si="266"/>
        <v/>
      </c>
      <c r="AY1562" s="155"/>
      <c r="AZ1562" s="150"/>
      <c r="BA1562" s="155"/>
      <c r="BB1562" s="162"/>
      <c r="BC1562" s="162"/>
      <c r="BD1562" s="162"/>
      <c r="BE1562" s="162"/>
      <c r="BF1562" s="156"/>
      <c r="BG1562" s="156"/>
      <c r="BH1562" s="156"/>
      <c r="BJ1562" s="146">
        <v>782</v>
      </c>
      <c r="BK1562" s="146">
        <f t="shared" si="270"/>
        <v>4.9984000000000774</v>
      </c>
      <c r="BL1562" s="146">
        <f t="shared" si="271"/>
        <v>0.66015849612009936</v>
      </c>
      <c r="BM1562" s="146">
        <f t="shared" si="272"/>
        <v>7.8106550346401793E-4</v>
      </c>
      <c r="BN1562" s="146" t="str">
        <f t="shared" si="273"/>
        <v/>
      </c>
      <c r="BO1562" s="146" t="str">
        <f t="shared" si="269"/>
        <v/>
      </c>
    </row>
    <row r="1563" spans="3:67" ht="20.100000000000001" customHeight="1" x14ac:dyDescent="0.25">
      <c r="C1563" s="12"/>
      <c r="E1563" s="130"/>
      <c r="F1563" s="130"/>
      <c r="R1563" s="12"/>
      <c r="T1563" s="130"/>
      <c r="U1563" s="130"/>
      <c r="AE1563" s="146">
        <v>806</v>
      </c>
      <c r="AF1563" s="146">
        <f t="shared" si="260"/>
        <v>-0.7759999999999998</v>
      </c>
      <c r="AJ1563" s="146">
        <f t="shared" si="261"/>
        <v>0.29522233362549144</v>
      </c>
      <c r="AK1563" s="146">
        <f t="shared" si="262"/>
        <v>0.21887449293308381</v>
      </c>
      <c r="AL1563" s="146" t="str">
        <f t="shared" si="267"/>
        <v/>
      </c>
      <c r="AM1563" s="146">
        <f t="shared" si="268"/>
        <v>0.29522233362549144</v>
      </c>
      <c r="AN1563" s="146" t="str">
        <f t="shared" si="263"/>
        <v/>
      </c>
      <c r="AO1563" s="146">
        <f t="shared" si="264"/>
        <v>0</v>
      </c>
      <c r="AP1563" s="146" t="str">
        <f t="shared" si="265"/>
        <v/>
      </c>
      <c r="AQ1563" s="146" t="str">
        <f t="shared" si="266"/>
        <v/>
      </c>
      <c r="AY1563" s="155"/>
      <c r="AZ1563" s="150"/>
      <c r="BA1563" s="155"/>
      <c r="BB1563" s="162"/>
      <c r="BC1563" s="162"/>
      <c r="BD1563" s="162"/>
      <c r="BE1563" s="162"/>
      <c r="BF1563" s="156"/>
      <c r="BG1563" s="156"/>
      <c r="BH1563" s="156"/>
      <c r="BJ1563" s="146">
        <v>783</v>
      </c>
      <c r="BK1563" s="146">
        <f t="shared" si="270"/>
        <v>5.0048000000000776</v>
      </c>
      <c r="BL1563" s="146">
        <f t="shared" si="271"/>
        <v>0.65937743061663534</v>
      </c>
      <c r="BM1563" s="146">
        <f t="shared" si="272"/>
        <v>7.8106310701775428E-4</v>
      </c>
      <c r="BN1563" s="146" t="str">
        <f t="shared" si="273"/>
        <v/>
      </c>
      <c r="BO1563" s="146" t="str">
        <f t="shared" si="269"/>
        <v/>
      </c>
    </row>
    <row r="1564" spans="3:67" ht="20.100000000000001" customHeight="1" x14ac:dyDescent="0.25">
      <c r="C1564" s="12"/>
      <c r="E1564" s="130"/>
      <c r="F1564" s="130"/>
      <c r="R1564" s="12"/>
      <c r="T1564" s="130"/>
      <c r="U1564" s="130"/>
      <c r="AE1564" s="146">
        <v>807</v>
      </c>
      <c r="AF1564" s="146">
        <f t="shared" si="260"/>
        <v>-0.7719999999999998</v>
      </c>
      <c r="AJ1564" s="146">
        <f t="shared" si="261"/>
        <v>0.29613775831660594</v>
      </c>
      <c r="AK1564" s="146">
        <f t="shared" si="262"/>
        <v>0.22005721374920986</v>
      </c>
      <c r="AL1564" s="146" t="str">
        <f t="shared" si="267"/>
        <v/>
      </c>
      <c r="AM1564" s="146">
        <f t="shared" si="268"/>
        <v>0.29613775831660594</v>
      </c>
      <c r="AN1564" s="146" t="str">
        <f t="shared" si="263"/>
        <v/>
      </c>
      <c r="AO1564" s="146">
        <f t="shared" si="264"/>
        <v>0</v>
      </c>
      <c r="AP1564" s="146" t="str">
        <f t="shared" si="265"/>
        <v/>
      </c>
      <c r="AQ1564" s="146" t="str">
        <f t="shared" si="266"/>
        <v/>
      </c>
      <c r="AY1564" s="155"/>
      <c r="AZ1564" s="150"/>
      <c r="BA1564" s="155"/>
      <c r="BB1564" s="162"/>
      <c r="BC1564" s="162"/>
      <c r="BD1564" s="162"/>
      <c r="BE1564" s="162"/>
      <c r="BF1564" s="156"/>
      <c r="BG1564" s="156"/>
      <c r="BH1564" s="156"/>
      <c r="BJ1564" s="146">
        <v>784</v>
      </c>
      <c r="BK1564" s="146">
        <f t="shared" si="270"/>
        <v>5.0112000000000778</v>
      </c>
      <c r="BL1564" s="146">
        <f t="shared" si="271"/>
        <v>0.65859636750961759</v>
      </c>
      <c r="BM1564" s="146">
        <f t="shared" si="272"/>
        <v>7.8105752156998332E-4</v>
      </c>
      <c r="BN1564" s="146" t="str">
        <f t="shared" si="273"/>
        <v/>
      </c>
      <c r="BO1564" s="146" t="str">
        <f t="shared" si="269"/>
        <v/>
      </c>
    </row>
    <row r="1565" spans="3:67" ht="20.100000000000001" customHeight="1" x14ac:dyDescent="0.25">
      <c r="C1565" s="12"/>
      <c r="E1565" s="130"/>
      <c r="F1565" s="130"/>
      <c r="R1565" s="12"/>
      <c r="T1565" s="130"/>
      <c r="U1565" s="130"/>
      <c r="AE1565" s="146">
        <v>808</v>
      </c>
      <c r="AF1565" s="146">
        <f t="shared" si="260"/>
        <v>-0.76799999999999979</v>
      </c>
      <c r="AJ1565" s="146">
        <f t="shared" si="261"/>
        <v>0.2970512686960452</v>
      </c>
      <c r="AK1565" s="146">
        <f t="shared" si="262"/>
        <v>0.22124359244720193</v>
      </c>
      <c r="AL1565" s="146" t="str">
        <f t="shared" si="267"/>
        <v/>
      </c>
      <c r="AM1565" s="146">
        <f t="shared" si="268"/>
        <v>0.2970512686960452</v>
      </c>
      <c r="AN1565" s="146" t="str">
        <f t="shared" si="263"/>
        <v/>
      </c>
      <c r="AO1565" s="146">
        <f t="shared" si="264"/>
        <v>0</v>
      </c>
      <c r="AP1565" s="146" t="str">
        <f t="shared" si="265"/>
        <v/>
      </c>
      <c r="AQ1565" s="146" t="str">
        <f t="shared" si="266"/>
        <v/>
      </c>
      <c r="AY1565" s="155"/>
      <c r="AZ1565" s="150"/>
      <c r="BA1565" s="155"/>
      <c r="BB1565" s="162"/>
      <c r="BC1565" s="162"/>
      <c r="BD1565" s="162"/>
      <c r="BE1565" s="162"/>
      <c r="BF1565" s="156"/>
      <c r="BG1565" s="156"/>
      <c r="BH1565" s="156"/>
      <c r="BJ1565" s="146">
        <v>785</v>
      </c>
      <c r="BK1565" s="146">
        <f t="shared" si="270"/>
        <v>5.017600000000078</v>
      </c>
      <c r="BL1565" s="146">
        <f t="shared" si="271"/>
        <v>0.6578153099880476</v>
      </c>
      <c r="BM1565" s="146">
        <f t="shared" si="272"/>
        <v>7.810487553252532E-4</v>
      </c>
      <c r="BN1565" s="146" t="str">
        <f t="shared" si="273"/>
        <v/>
      </c>
      <c r="BO1565" s="146" t="str">
        <f t="shared" si="269"/>
        <v/>
      </c>
    </row>
    <row r="1566" spans="3:67" ht="20.100000000000001" customHeight="1" x14ac:dyDescent="0.25">
      <c r="C1566" s="12"/>
      <c r="E1566" s="130"/>
      <c r="F1566" s="130"/>
      <c r="R1566" s="12"/>
      <c r="T1566" s="130"/>
      <c r="U1566" s="130"/>
      <c r="AE1566" s="146">
        <v>809</v>
      </c>
      <c r="AF1566" s="146">
        <f t="shared" si="260"/>
        <v>-0.76399999999999979</v>
      </c>
      <c r="AJ1566" s="146">
        <f t="shared" si="261"/>
        <v>0.29796282958145465</v>
      </c>
      <c r="AK1566" s="146">
        <f t="shared" si="262"/>
        <v>0.22243362129945354</v>
      </c>
      <c r="AL1566" s="146" t="str">
        <f t="shared" si="267"/>
        <v/>
      </c>
      <c r="AM1566" s="146">
        <f t="shared" si="268"/>
        <v>0.29796282958145465</v>
      </c>
      <c r="AN1566" s="146" t="str">
        <f t="shared" si="263"/>
        <v/>
      </c>
      <c r="AO1566" s="146">
        <f t="shared" si="264"/>
        <v>0</v>
      </c>
      <c r="AP1566" s="146" t="str">
        <f t="shared" si="265"/>
        <v/>
      </c>
      <c r="AQ1566" s="146" t="str">
        <f t="shared" si="266"/>
        <v/>
      </c>
      <c r="AY1566" s="155"/>
      <c r="AZ1566" s="150"/>
      <c r="BA1566" s="155"/>
      <c r="BB1566" s="162"/>
      <c r="BC1566" s="162"/>
      <c r="BD1566" s="162"/>
      <c r="BE1566" s="162"/>
      <c r="BF1566" s="156"/>
      <c r="BG1566" s="156"/>
      <c r="BH1566" s="156"/>
      <c r="BJ1566" s="146">
        <v>786</v>
      </c>
      <c r="BK1566" s="146">
        <f t="shared" si="270"/>
        <v>5.0240000000000782</v>
      </c>
      <c r="BL1566" s="146">
        <f t="shared" si="271"/>
        <v>0.65703426123272235</v>
      </c>
      <c r="BM1566" s="146">
        <f t="shared" si="272"/>
        <v>7.8103681649432932E-4</v>
      </c>
      <c r="BN1566" s="146" t="str">
        <f t="shared" si="273"/>
        <v/>
      </c>
      <c r="BO1566" s="146" t="str">
        <f t="shared" si="269"/>
        <v/>
      </c>
    </row>
    <row r="1567" spans="3:67" ht="20.100000000000001" customHeight="1" x14ac:dyDescent="0.25">
      <c r="C1567" s="12"/>
      <c r="E1567" s="130"/>
      <c r="F1567" s="130"/>
      <c r="R1567" s="12"/>
      <c r="T1567" s="130"/>
      <c r="U1567" s="130"/>
      <c r="AE1567" s="146">
        <v>810</v>
      </c>
      <c r="AF1567" s="146">
        <f t="shared" si="260"/>
        <v>-0.75999999999999979</v>
      </c>
      <c r="AJ1567" s="146">
        <f t="shared" si="261"/>
        <v>0.29887240577595287</v>
      </c>
      <c r="AK1567" s="146">
        <f t="shared" si="262"/>
        <v>0.22362729243759949</v>
      </c>
      <c r="AL1567" s="146" t="str">
        <f t="shared" si="267"/>
        <v/>
      </c>
      <c r="AM1567" s="146">
        <f t="shared" si="268"/>
        <v>0.29887240577595287</v>
      </c>
      <c r="AN1567" s="146" t="str">
        <f t="shared" si="263"/>
        <v/>
      </c>
      <c r="AO1567" s="146">
        <f t="shared" si="264"/>
        <v>0</v>
      </c>
      <c r="AP1567" s="146" t="str">
        <f t="shared" si="265"/>
        <v/>
      </c>
      <c r="AQ1567" s="146" t="str">
        <f t="shared" si="266"/>
        <v/>
      </c>
      <c r="AY1567" s="155"/>
      <c r="AZ1567" s="150"/>
      <c r="BA1567" s="155"/>
      <c r="BB1567" s="162"/>
      <c r="BC1567" s="162"/>
      <c r="BD1567" s="162"/>
      <c r="BE1567" s="162"/>
      <c r="BF1567" s="156"/>
      <c r="BG1567" s="156"/>
      <c r="BH1567" s="156"/>
      <c r="BJ1567" s="146">
        <v>787</v>
      </c>
      <c r="BK1567" s="146">
        <f t="shared" si="270"/>
        <v>5.0304000000000784</v>
      </c>
      <c r="BL1567" s="146">
        <f t="shared" si="271"/>
        <v>0.65625322441622802</v>
      </c>
      <c r="BM1567" s="146">
        <f t="shared" si="272"/>
        <v>7.8102171329619274E-4</v>
      </c>
      <c r="BN1567" s="146" t="str">
        <f t="shared" si="273"/>
        <v/>
      </c>
      <c r="BO1567" s="146" t="str">
        <f t="shared" si="269"/>
        <v/>
      </c>
    </row>
    <row r="1568" spans="3:67" ht="20.100000000000001" customHeight="1" x14ac:dyDescent="0.25">
      <c r="C1568" s="12"/>
      <c r="E1568" s="130"/>
      <c r="F1568" s="130"/>
      <c r="R1568" s="12"/>
      <c r="T1568" s="130"/>
      <c r="U1568" s="130"/>
      <c r="AE1568" s="146">
        <v>811</v>
      </c>
      <c r="AF1568" s="146">
        <f t="shared" si="260"/>
        <v>-0.75599999999999978</v>
      </c>
      <c r="AJ1568" s="146">
        <f t="shared" si="261"/>
        <v>0.29977996207034235</v>
      </c>
      <c r="AK1568" s="146">
        <f t="shared" si="262"/>
        <v>0.22482459785246145</v>
      </c>
      <c r="AL1568" s="146" t="str">
        <f t="shared" si="267"/>
        <v/>
      </c>
      <c r="AM1568" s="146">
        <f t="shared" si="268"/>
        <v>0.29977996207034235</v>
      </c>
      <c r="AN1568" s="146" t="str">
        <f t="shared" si="263"/>
        <v/>
      </c>
      <c r="AO1568" s="146">
        <f t="shared" si="264"/>
        <v>0</v>
      </c>
      <c r="AP1568" s="146" t="str">
        <f t="shared" si="265"/>
        <v/>
      </c>
      <c r="AQ1568" s="146" t="str">
        <f t="shared" si="266"/>
        <v/>
      </c>
      <c r="AY1568" s="155"/>
      <c r="AZ1568" s="150"/>
      <c r="BA1568" s="155"/>
      <c r="BB1568" s="162"/>
      <c r="BC1568" s="162"/>
      <c r="BD1568" s="162"/>
      <c r="BE1568" s="162"/>
      <c r="BF1568" s="156"/>
      <c r="BG1568" s="156"/>
      <c r="BH1568" s="156"/>
      <c r="BJ1568" s="146">
        <v>788</v>
      </c>
      <c r="BK1568" s="146">
        <f t="shared" si="270"/>
        <v>5.0368000000000785</v>
      </c>
      <c r="BL1568" s="146">
        <f t="shared" si="271"/>
        <v>0.65547220270293183</v>
      </c>
      <c r="BM1568" s="146">
        <f t="shared" si="272"/>
        <v>7.8100345395493154E-4</v>
      </c>
      <c r="BN1568" s="146" t="str">
        <f t="shared" si="273"/>
        <v/>
      </c>
      <c r="BO1568" s="146" t="str">
        <f t="shared" si="269"/>
        <v/>
      </c>
    </row>
    <row r="1569" spans="3:67" ht="20.100000000000001" customHeight="1" x14ac:dyDescent="0.25">
      <c r="C1569" s="12"/>
      <c r="E1569" s="130"/>
      <c r="F1569" s="130"/>
      <c r="R1569" s="12"/>
      <c r="T1569" s="130"/>
      <c r="U1569" s="130"/>
      <c r="AE1569" s="146">
        <v>812</v>
      </c>
      <c r="AF1569" s="146">
        <f t="shared" si="260"/>
        <v>-0.75199999999999978</v>
      </c>
      <c r="AJ1569" s="146">
        <f t="shared" si="261"/>
        <v>0.3006854632453293</v>
      </c>
      <c r="AK1569" s="146">
        <f t="shared" si="262"/>
        <v>0.22602552939400333</v>
      </c>
      <c r="AL1569" s="146" t="str">
        <f t="shared" si="267"/>
        <v/>
      </c>
      <c r="AM1569" s="146">
        <f t="shared" si="268"/>
        <v>0.3006854632453293</v>
      </c>
      <c r="AN1569" s="146" t="str">
        <f t="shared" si="263"/>
        <v/>
      </c>
      <c r="AO1569" s="146">
        <f t="shared" si="264"/>
        <v>0</v>
      </c>
      <c r="AP1569" s="146" t="str">
        <f t="shared" si="265"/>
        <v/>
      </c>
      <c r="AQ1569" s="146" t="str">
        <f t="shared" si="266"/>
        <v/>
      </c>
      <c r="AY1569" s="155"/>
      <c r="AZ1569" s="150"/>
      <c r="BA1569" s="155"/>
      <c r="BB1569" s="162"/>
      <c r="BC1569" s="162"/>
      <c r="BD1569" s="162"/>
      <c r="BE1569" s="162"/>
      <c r="BF1569" s="156"/>
      <c r="BG1569" s="156"/>
      <c r="BH1569" s="156"/>
      <c r="BJ1569" s="146">
        <v>789</v>
      </c>
      <c r="BK1569" s="146">
        <f t="shared" si="270"/>
        <v>5.0432000000000787</v>
      </c>
      <c r="BL1569" s="146">
        <f t="shared" si="271"/>
        <v>0.6546911992489769</v>
      </c>
      <c r="BM1569" s="146">
        <f t="shared" si="272"/>
        <v>7.8098204670429272E-4</v>
      </c>
      <c r="BN1569" s="146" t="str">
        <f t="shared" si="273"/>
        <v/>
      </c>
      <c r="BO1569" s="146" t="str">
        <f t="shared" si="269"/>
        <v/>
      </c>
    </row>
    <row r="1570" spans="3:67" ht="20.100000000000001" customHeight="1" x14ac:dyDescent="0.25">
      <c r="C1570" s="12"/>
      <c r="E1570" s="130"/>
      <c r="F1570" s="130"/>
      <c r="R1570" s="12"/>
      <c r="T1570" s="130"/>
      <c r="U1570" s="130"/>
      <c r="AE1570" s="146">
        <v>813</v>
      </c>
      <c r="AF1570" s="146">
        <f t="shared" si="260"/>
        <v>-0.74799999999999978</v>
      </c>
      <c r="AJ1570" s="146">
        <f t="shared" si="261"/>
        <v>0.30158887407374985</v>
      </c>
      <c r="AK1570" s="146">
        <f t="shared" si="262"/>
        <v>0.22723007877129556</v>
      </c>
      <c r="AL1570" s="146" t="str">
        <f t="shared" si="267"/>
        <v/>
      </c>
      <c r="AM1570" s="146">
        <f t="shared" si="268"/>
        <v>0.30158887407374985</v>
      </c>
      <c r="AN1570" s="146" t="str">
        <f t="shared" si="263"/>
        <v/>
      </c>
      <c r="AO1570" s="146">
        <f t="shared" si="264"/>
        <v>0</v>
      </c>
      <c r="AP1570" s="146" t="str">
        <f t="shared" si="265"/>
        <v/>
      </c>
      <c r="AQ1570" s="146" t="str">
        <f t="shared" si="266"/>
        <v/>
      </c>
      <c r="AY1570" s="155"/>
      <c r="AZ1570" s="150"/>
      <c r="BA1570" s="155"/>
      <c r="BB1570" s="162"/>
      <c r="BC1570" s="162"/>
      <c r="BD1570" s="162"/>
      <c r="BE1570" s="162"/>
      <c r="BF1570" s="156"/>
      <c r="BG1570" s="156"/>
      <c r="BH1570" s="156"/>
      <c r="BJ1570" s="146">
        <v>790</v>
      </c>
      <c r="BK1570" s="146">
        <f t="shared" si="270"/>
        <v>5.0496000000000789</v>
      </c>
      <c r="BL1570" s="146">
        <f t="shared" si="271"/>
        <v>0.6539102172022726</v>
      </c>
      <c r="BM1570" s="146">
        <f t="shared" si="272"/>
        <v>7.8095749978235318E-4</v>
      </c>
      <c r="BN1570" s="146" t="str">
        <f t="shared" si="273"/>
        <v/>
      </c>
      <c r="BO1570" s="146" t="str">
        <f t="shared" si="269"/>
        <v/>
      </c>
    </row>
    <row r="1571" spans="3:67" ht="20.100000000000001" customHeight="1" x14ac:dyDescent="0.25">
      <c r="C1571" s="12"/>
      <c r="E1571" s="130"/>
      <c r="F1571" s="130"/>
      <c r="R1571" s="12"/>
      <c r="T1571" s="130"/>
      <c r="U1571" s="130"/>
      <c r="AE1571" s="146">
        <v>814</v>
      </c>
      <c r="AF1571" s="146">
        <f t="shared" si="260"/>
        <v>-0.74399999999999977</v>
      </c>
      <c r="AJ1571" s="146">
        <f t="shared" si="261"/>
        <v>0.30249015932280471</v>
      </c>
      <c r="AK1571" s="146">
        <f t="shared" si="262"/>
        <v>0.22843823755248766</v>
      </c>
      <c r="AL1571" s="146" t="str">
        <f t="shared" si="267"/>
        <v/>
      </c>
      <c r="AM1571" s="146">
        <f t="shared" si="268"/>
        <v>0.30249015932280471</v>
      </c>
      <c r="AN1571" s="146" t="str">
        <f t="shared" si="263"/>
        <v/>
      </c>
      <c r="AO1571" s="146">
        <f t="shared" si="264"/>
        <v>0</v>
      </c>
      <c r="AP1571" s="146" t="str">
        <f t="shared" si="265"/>
        <v/>
      </c>
      <c r="AQ1571" s="146" t="str">
        <f t="shared" si="266"/>
        <v/>
      </c>
      <c r="AY1571" s="155"/>
      <c r="AZ1571" s="150"/>
      <c r="BA1571" s="155"/>
      <c r="BB1571" s="162"/>
      <c r="BC1571" s="162"/>
      <c r="BD1571" s="162"/>
      <c r="BE1571" s="162"/>
      <c r="BF1571" s="156"/>
      <c r="BG1571" s="156"/>
      <c r="BH1571" s="156"/>
      <c r="BJ1571" s="146">
        <v>791</v>
      </c>
      <c r="BK1571" s="146">
        <f t="shared" si="270"/>
        <v>5.0560000000000791</v>
      </c>
      <c r="BL1571" s="146">
        <f t="shared" si="271"/>
        <v>0.65312925970249025</v>
      </c>
      <c r="BM1571" s="146">
        <f t="shared" si="272"/>
        <v>7.8092982143596057E-4</v>
      </c>
      <c r="BN1571" s="146" t="str">
        <f t="shared" si="273"/>
        <v/>
      </c>
      <c r="BO1571" s="146" t="str">
        <f t="shared" si="269"/>
        <v/>
      </c>
    </row>
    <row r="1572" spans="3:67" ht="20.100000000000001" customHeight="1" x14ac:dyDescent="0.25">
      <c r="C1572" s="12"/>
      <c r="E1572" s="130"/>
      <c r="F1572" s="130"/>
      <c r="R1572" s="12"/>
      <c r="T1572" s="130"/>
      <c r="U1572" s="130"/>
      <c r="AE1572" s="146">
        <v>815</v>
      </c>
      <c r="AF1572" s="146">
        <f t="shared" si="260"/>
        <v>-0.73999999999999977</v>
      </c>
      <c r="AJ1572" s="146">
        <f t="shared" si="261"/>
        <v>0.3033892837563002</v>
      </c>
      <c r="AK1572" s="146">
        <f t="shared" si="262"/>
        <v>0.22964999716479059</v>
      </c>
      <c r="AL1572" s="146" t="str">
        <f t="shared" si="267"/>
        <v/>
      </c>
      <c r="AM1572" s="146">
        <f t="shared" si="268"/>
        <v>0.3033892837563002</v>
      </c>
      <c r="AN1572" s="146" t="str">
        <f t="shared" si="263"/>
        <v/>
      </c>
      <c r="AO1572" s="146">
        <f t="shared" si="264"/>
        <v>0</v>
      </c>
      <c r="AP1572" s="146" t="str">
        <f t="shared" si="265"/>
        <v/>
      </c>
      <c r="AQ1572" s="146" t="str">
        <f t="shared" si="266"/>
        <v/>
      </c>
      <c r="AY1572" s="155"/>
      <c r="AZ1572" s="150"/>
      <c r="BA1572" s="155"/>
      <c r="BB1572" s="162"/>
      <c r="BC1572" s="162"/>
      <c r="BD1572" s="162"/>
      <c r="BE1572" s="162"/>
      <c r="BF1572" s="156"/>
      <c r="BG1572" s="156"/>
      <c r="BH1572" s="156"/>
      <c r="BJ1572" s="146">
        <v>792</v>
      </c>
      <c r="BK1572" s="146">
        <f t="shared" si="270"/>
        <v>5.0624000000000793</v>
      </c>
      <c r="BL1572" s="146">
        <f t="shared" si="271"/>
        <v>0.65234832988105429</v>
      </c>
      <c r="BM1572" s="146">
        <f t="shared" si="272"/>
        <v>7.8089901991662547E-4</v>
      </c>
      <c r="BN1572" s="146" t="str">
        <f t="shared" si="273"/>
        <v/>
      </c>
      <c r="BO1572" s="146" t="str">
        <f t="shared" si="269"/>
        <v/>
      </c>
    </row>
    <row r="1573" spans="3:67" ht="20.100000000000001" customHeight="1" x14ac:dyDescent="0.25">
      <c r="C1573" s="12"/>
      <c r="E1573" s="130"/>
      <c r="F1573" s="130"/>
      <c r="R1573" s="12"/>
      <c r="T1573" s="130"/>
      <c r="U1573" s="130"/>
      <c r="AE1573" s="146">
        <v>816</v>
      </c>
      <c r="AF1573" s="146">
        <f t="shared" si="260"/>
        <v>-0.73599999999999977</v>
      </c>
      <c r="AJ1573" s="146">
        <f t="shared" si="261"/>
        <v>0.30428621213689644</v>
      </c>
      <c r="AK1573" s="146">
        <f t="shared" si="262"/>
        <v>0.23086534889446758</v>
      </c>
      <c r="AL1573" s="146" t="str">
        <f t="shared" si="267"/>
        <v/>
      </c>
      <c r="AM1573" s="146">
        <f t="shared" si="268"/>
        <v>0.30428621213689644</v>
      </c>
      <c r="AN1573" s="146" t="str">
        <f t="shared" si="263"/>
        <v/>
      </c>
      <c r="AO1573" s="146">
        <f t="shared" si="264"/>
        <v>0</v>
      </c>
      <c r="AP1573" s="146" t="str">
        <f t="shared" si="265"/>
        <v/>
      </c>
      <c r="AQ1573" s="146" t="str">
        <f t="shared" si="266"/>
        <v/>
      </c>
      <c r="AY1573" s="155"/>
      <c r="AZ1573" s="150"/>
      <c r="BA1573" s="155"/>
      <c r="BB1573" s="162"/>
      <c r="BC1573" s="162"/>
      <c r="BD1573" s="162"/>
      <c r="BE1573" s="162"/>
      <c r="BF1573" s="156"/>
      <c r="BG1573" s="156"/>
      <c r="BH1573" s="156"/>
      <c r="BJ1573" s="146">
        <v>793</v>
      </c>
      <c r="BK1573" s="146">
        <f t="shared" si="270"/>
        <v>5.0688000000000795</v>
      </c>
      <c r="BL1573" s="146">
        <f t="shared" si="271"/>
        <v>0.65156743086113766</v>
      </c>
      <c r="BM1573" s="146">
        <f t="shared" si="272"/>
        <v>7.8086510348329696E-4</v>
      </c>
      <c r="BN1573" s="146" t="str">
        <f t="shared" si="273"/>
        <v/>
      </c>
      <c r="BO1573" s="146" t="str">
        <f t="shared" si="269"/>
        <v/>
      </c>
    </row>
    <row r="1574" spans="3:67" ht="20.100000000000001" customHeight="1" x14ac:dyDescent="0.25">
      <c r="C1574" s="12"/>
      <c r="E1574" s="130"/>
      <c r="F1574" s="130"/>
      <c r="R1574" s="12"/>
      <c r="T1574" s="130"/>
      <c r="U1574" s="130"/>
      <c r="AE1574" s="146">
        <v>817</v>
      </c>
      <c r="AF1574" s="146">
        <f t="shared" si="260"/>
        <v>-0.73199999999999976</v>
      </c>
      <c r="AJ1574" s="146">
        <f t="shared" si="261"/>
        <v>0.30518090922836283</v>
      </c>
      <c r="AK1574" s="146">
        <f t="shared" si="262"/>
        <v>0.23208428388683353</v>
      </c>
      <c r="AL1574" s="146" t="str">
        <f t="shared" si="267"/>
        <v/>
      </c>
      <c r="AM1574" s="146">
        <f t="shared" si="268"/>
        <v>0.30518090922836283</v>
      </c>
      <c r="AN1574" s="146" t="str">
        <f t="shared" si="263"/>
        <v/>
      </c>
      <c r="AO1574" s="146">
        <f t="shared" si="264"/>
        <v>0</v>
      </c>
      <c r="AP1574" s="146" t="str">
        <f t="shared" si="265"/>
        <v/>
      </c>
      <c r="AQ1574" s="146" t="str">
        <f t="shared" si="266"/>
        <v/>
      </c>
      <c r="AY1574" s="155"/>
      <c r="AZ1574" s="150"/>
      <c r="BA1574" s="155"/>
      <c r="BB1574" s="162"/>
      <c r="BC1574" s="162"/>
      <c r="BD1574" s="162"/>
      <c r="BE1574" s="162"/>
      <c r="BF1574" s="156"/>
      <c r="BG1574" s="156"/>
      <c r="BH1574" s="156"/>
      <c r="BJ1574" s="146">
        <v>794</v>
      </c>
      <c r="BK1574" s="146">
        <f t="shared" si="270"/>
        <v>5.0752000000000796</v>
      </c>
      <c r="BL1574" s="146">
        <f t="shared" si="271"/>
        <v>0.65078656575765437</v>
      </c>
      <c r="BM1574" s="146">
        <f t="shared" si="272"/>
        <v>7.8082808040014218E-4</v>
      </c>
      <c r="BN1574" s="146" t="str">
        <f t="shared" si="273"/>
        <v/>
      </c>
      <c r="BO1574" s="146" t="str">
        <f t="shared" si="269"/>
        <v/>
      </c>
    </row>
    <row r="1575" spans="3:67" ht="20.100000000000001" customHeight="1" x14ac:dyDescent="0.25">
      <c r="C1575" s="12"/>
      <c r="E1575" s="130"/>
      <c r="F1575" s="130"/>
      <c r="R1575" s="12"/>
      <c r="T1575" s="130"/>
      <c r="U1575" s="130"/>
      <c r="AE1575" s="146">
        <v>818</v>
      </c>
      <c r="AF1575" s="146">
        <f t="shared" si="260"/>
        <v>-0.72799999999999976</v>
      </c>
      <c r="AJ1575" s="146">
        <f t="shared" si="261"/>
        <v>0.30607333979783952</v>
      </c>
      <c r="AK1575" s="146">
        <f t="shared" si="262"/>
        <v>0.23330679314626487</v>
      </c>
      <c r="AL1575" s="146" t="str">
        <f t="shared" si="267"/>
        <v/>
      </c>
      <c r="AM1575" s="146">
        <f t="shared" si="268"/>
        <v>0.30607333979783952</v>
      </c>
      <c r="AN1575" s="146" t="str">
        <f t="shared" si="263"/>
        <v/>
      </c>
      <c r="AO1575" s="146">
        <f t="shared" si="264"/>
        <v>0</v>
      </c>
      <c r="AP1575" s="146" t="str">
        <f t="shared" si="265"/>
        <v/>
      </c>
      <c r="AQ1575" s="146" t="str">
        <f t="shared" si="266"/>
        <v/>
      </c>
      <c r="AY1575" s="155"/>
      <c r="AZ1575" s="150"/>
      <c r="BA1575" s="155"/>
      <c r="BB1575" s="162"/>
      <c r="BC1575" s="162"/>
      <c r="BD1575" s="162"/>
      <c r="BE1575" s="162"/>
      <c r="BF1575" s="156"/>
      <c r="BG1575" s="156"/>
      <c r="BH1575" s="156"/>
      <c r="BJ1575" s="146">
        <v>795</v>
      </c>
      <c r="BK1575" s="146">
        <f t="shared" si="270"/>
        <v>5.0816000000000798</v>
      </c>
      <c r="BL1575" s="146">
        <f t="shared" si="271"/>
        <v>0.65000573767725423</v>
      </c>
      <c r="BM1575" s="146">
        <f t="shared" si="272"/>
        <v>7.8078795893843367E-4</v>
      </c>
      <c r="BN1575" s="146" t="str">
        <f t="shared" si="273"/>
        <v/>
      </c>
      <c r="BO1575" s="146" t="str">
        <f t="shared" si="269"/>
        <v/>
      </c>
    </row>
    <row r="1576" spans="3:67" ht="20.100000000000001" customHeight="1" x14ac:dyDescent="0.25">
      <c r="C1576" s="12"/>
      <c r="E1576" s="130"/>
      <c r="F1576" s="130"/>
      <c r="R1576" s="12"/>
      <c r="T1576" s="130"/>
      <c r="U1576" s="130"/>
      <c r="AE1576" s="146">
        <v>819</v>
      </c>
      <c r="AF1576" s="146">
        <f t="shared" si="260"/>
        <v>-0.72399999999999975</v>
      </c>
      <c r="AJ1576" s="146">
        <f t="shared" si="261"/>
        <v>0.30696346861810547</v>
      </c>
      <c r="AK1576" s="146">
        <f t="shared" si="262"/>
        <v>0.23453286753621694</v>
      </c>
      <c r="AL1576" s="146" t="str">
        <f t="shared" si="267"/>
        <v/>
      </c>
      <c r="AM1576" s="146">
        <f t="shared" si="268"/>
        <v>0.30696346861810547</v>
      </c>
      <c r="AN1576" s="146" t="str">
        <f t="shared" si="263"/>
        <v/>
      </c>
      <c r="AO1576" s="146">
        <f t="shared" si="264"/>
        <v>0</v>
      </c>
      <c r="AP1576" s="146" t="str">
        <f t="shared" si="265"/>
        <v/>
      </c>
      <c r="AQ1576" s="146" t="str">
        <f t="shared" si="266"/>
        <v/>
      </c>
      <c r="AY1576" s="155"/>
      <c r="AZ1576" s="150"/>
      <c r="BA1576" s="155"/>
      <c r="BB1576" s="162"/>
      <c r="BC1576" s="162"/>
      <c r="BD1576" s="162"/>
      <c r="BE1576" s="162"/>
      <c r="BF1576" s="156"/>
      <c r="BG1576" s="156"/>
      <c r="BH1576" s="156"/>
      <c r="BJ1576" s="146">
        <v>796</v>
      </c>
      <c r="BK1576" s="146">
        <f t="shared" si="270"/>
        <v>5.08800000000008</v>
      </c>
      <c r="BL1576" s="146">
        <f t="shared" si="271"/>
        <v>0.64922494971831579</v>
      </c>
      <c r="BM1576" s="146">
        <f t="shared" si="272"/>
        <v>7.8074474737466204E-4</v>
      </c>
      <c r="BN1576" s="146" t="str">
        <f t="shared" si="273"/>
        <v/>
      </c>
      <c r="BO1576" s="146" t="str">
        <f t="shared" si="269"/>
        <v/>
      </c>
    </row>
    <row r="1577" spans="3:67" ht="20.100000000000001" customHeight="1" x14ac:dyDescent="0.25">
      <c r="C1577" s="12"/>
      <c r="E1577" s="130"/>
      <c r="F1577" s="130"/>
      <c r="R1577" s="12"/>
      <c r="T1577" s="130"/>
      <c r="U1577" s="130"/>
      <c r="AE1577" s="146">
        <v>820</v>
      </c>
      <c r="AF1577" s="146">
        <f t="shared" si="260"/>
        <v>-0.71999999999999975</v>
      </c>
      <c r="AJ1577" s="146">
        <f t="shared" si="261"/>
        <v>0.30785126046985301</v>
      </c>
      <c r="AK1577" s="146">
        <f t="shared" si="262"/>
        <v>0.23576249777925121</v>
      </c>
      <c r="AL1577" s="146" t="str">
        <f t="shared" si="267"/>
        <v/>
      </c>
      <c r="AM1577" s="146">
        <f t="shared" si="268"/>
        <v>0.30785126046985301</v>
      </c>
      <c r="AN1577" s="146" t="str">
        <f t="shared" si="263"/>
        <v/>
      </c>
      <c r="AO1577" s="146">
        <f t="shared" si="264"/>
        <v>0</v>
      </c>
      <c r="AP1577" s="146" t="str">
        <f t="shared" si="265"/>
        <v/>
      </c>
      <c r="AQ1577" s="146" t="str">
        <f t="shared" si="266"/>
        <v/>
      </c>
      <c r="AY1577" s="155"/>
      <c r="AZ1577" s="150"/>
      <c r="BA1577" s="155"/>
      <c r="BB1577" s="162"/>
      <c r="BC1577" s="162"/>
      <c r="BD1577" s="162"/>
      <c r="BE1577" s="162"/>
      <c r="BF1577" s="156"/>
      <c r="BG1577" s="156"/>
      <c r="BH1577" s="156"/>
      <c r="BJ1577" s="146">
        <v>797</v>
      </c>
      <c r="BK1577" s="146">
        <f t="shared" si="270"/>
        <v>5.0944000000000802</v>
      </c>
      <c r="BL1577" s="146">
        <f t="shared" si="271"/>
        <v>0.64844420497094113</v>
      </c>
      <c r="BM1577" s="146">
        <f t="shared" si="272"/>
        <v>7.8069845398975879E-4</v>
      </c>
      <c r="BN1577" s="146" t="str">
        <f t="shared" si="273"/>
        <v/>
      </c>
      <c r="BO1577" s="146" t="str">
        <f t="shared" si="269"/>
        <v/>
      </c>
    </row>
    <row r="1578" spans="3:67" ht="20.100000000000001" customHeight="1" x14ac:dyDescent="0.25">
      <c r="C1578" s="12"/>
      <c r="E1578" s="130"/>
      <c r="F1578" s="130"/>
      <c r="R1578" s="12"/>
      <c r="T1578" s="130"/>
      <c r="U1578" s="130"/>
      <c r="AE1578" s="146">
        <v>821</v>
      </c>
      <c r="AF1578" s="146">
        <f t="shared" si="260"/>
        <v>-0.71599999999999975</v>
      </c>
      <c r="AJ1578" s="146">
        <f t="shared" si="261"/>
        <v>0.30873668014396771</v>
      </c>
      <c r="AK1578" s="146">
        <f t="shared" si="262"/>
        <v>0.2369956744570717</v>
      </c>
      <c r="AL1578" s="146" t="str">
        <f t="shared" si="267"/>
        <v/>
      </c>
      <c r="AM1578" s="146">
        <f t="shared" si="268"/>
        <v>0.30873668014396771</v>
      </c>
      <c r="AN1578" s="146" t="str">
        <f t="shared" si="263"/>
        <v/>
      </c>
      <c r="AO1578" s="146">
        <f t="shared" si="264"/>
        <v>0</v>
      </c>
      <c r="AP1578" s="146" t="str">
        <f t="shared" si="265"/>
        <v/>
      </c>
      <c r="AQ1578" s="146" t="str">
        <f t="shared" si="266"/>
        <v/>
      </c>
      <c r="AY1578" s="155"/>
      <c r="AZ1578" s="150"/>
      <c r="BA1578" s="155"/>
      <c r="BB1578" s="162"/>
      <c r="BC1578" s="162"/>
      <c r="BD1578" s="162"/>
      <c r="BE1578" s="162"/>
      <c r="BF1578" s="156"/>
      <c r="BG1578" s="156"/>
      <c r="BH1578" s="156"/>
      <c r="BJ1578" s="146">
        <v>798</v>
      </c>
      <c r="BK1578" s="146">
        <f t="shared" si="270"/>
        <v>5.1008000000000804</v>
      </c>
      <c r="BL1578" s="146">
        <f t="shared" si="271"/>
        <v>0.64766350651695137</v>
      </c>
      <c r="BM1578" s="146">
        <f t="shared" si="272"/>
        <v>7.8064908707287106E-4</v>
      </c>
      <c r="BN1578" s="146" t="str">
        <f t="shared" si="273"/>
        <v/>
      </c>
      <c r="BO1578" s="146" t="str">
        <f t="shared" si="269"/>
        <v/>
      </c>
    </row>
    <row r="1579" spans="3:67" ht="20.100000000000001" customHeight="1" x14ac:dyDescent="0.25">
      <c r="C1579" s="12"/>
      <c r="E1579" s="130"/>
      <c r="F1579" s="130"/>
      <c r="R1579" s="12"/>
      <c r="T1579" s="130"/>
      <c r="U1579" s="130"/>
      <c r="AE1579" s="146">
        <v>822</v>
      </c>
      <c r="AF1579" s="146">
        <f t="shared" si="260"/>
        <v>-0.71199999999999974</v>
      </c>
      <c r="AJ1579" s="146">
        <f t="shared" si="261"/>
        <v>0.30961969244381499</v>
      </c>
      <c r="AK1579" s="146">
        <f t="shared" si="262"/>
        <v>0.23823238801056992</v>
      </c>
      <c r="AL1579" s="146" t="str">
        <f t="shared" si="267"/>
        <v/>
      </c>
      <c r="AM1579" s="146">
        <f t="shared" si="268"/>
        <v>0.30961969244381499</v>
      </c>
      <c r="AN1579" s="146" t="str">
        <f t="shared" si="263"/>
        <v/>
      </c>
      <c r="AO1579" s="146">
        <f t="shared" si="264"/>
        <v>0</v>
      </c>
      <c r="AP1579" s="146" t="str">
        <f t="shared" si="265"/>
        <v/>
      </c>
      <c r="AQ1579" s="146" t="str">
        <f t="shared" si="266"/>
        <v/>
      </c>
      <c r="AY1579" s="155"/>
      <c r="AZ1579" s="150"/>
      <c r="BA1579" s="155"/>
      <c r="BB1579" s="162"/>
      <c r="BC1579" s="162"/>
      <c r="BD1579" s="162"/>
      <c r="BE1579" s="162"/>
      <c r="BF1579" s="156"/>
      <c r="BG1579" s="156"/>
      <c r="BH1579" s="156"/>
      <c r="BJ1579" s="146">
        <v>799</v>
      </c>
      <c r="BK1579" s="146">
        <f t="shared" si="270"/>
        <v>5.1072000000000806</v>
      </c>
      <c r="BL1579" s="146">
        <f t="shared" si="271"/>
        <v>0.6468828574298785</v>
      </c>
      <c r="BM1579" s="146">
        <f t="shared" si="272"/>
        <v>7.8059665491558849E-4</v>
      </c>
      <c r="BN1579" s="146" t="str">
        <f t="shared" si="273"/>
        <v/>
      </c>
      <c r="BO1579" s="146" t="str">
        <f t="shared" si="269"/>
        <v/>
      </c>
    </row>
    <row r="1580" spans="3:67" ht="20.100000000000001" customHeight="1" x14ac:dyDescent="0.25">
      <c r="C1580" s="12"/>
      <c r="E1580" s="130"/>
      <c r="F1580" s="130"/>
      <c r="R1580" s="12"/>
      <c r="T1580" s="130"/>
      <c r="U1580" s="130"/>
      <c r="AE1580" s="146">
        <v>823</v>
      </c>
      <c r="AF1580" s="146">
        <f t="shared" si="260"/>
        <v>-0.70799999999999974</v>
      </c>
      <c r="AJ1580" s="146">
        <f t="shared" si="261"/>
        <v>0.3105002621875313</v>
      </c>
      <c r="AK1580" s="146">
        <f t="shared" si="262"/>
        <v>0.23947262873987996</v>
      </c>
      <c r="AL1580" s="146" t="str">
        <f t="shared" si="267"/>
        <v/>
      </c>
      <c r="AM1580" s="146">
        <f t="shared" si="268"/>
        <v>0.3105002621875313</v>
      </c>
      <c r="AN1580" s="146" t="str">
        <f t="shared" si="263"/>
        <v/>
      </c>
      <c r="AO1580" s="146">
        <f t="shared" si="264"/>
        <v>0</v>
      </c>
      <c r="AP1580" s="146" t="str">
        <f t="shared" si="265"/>
        <v/>
      </c>
      <c r="AQ1580" s="146" t="str">
        <f t="shared" si="266"/>
        <v/>
      </c>
      <c r="AY1580" s="155"/>
      <c r="AZ1580" s="150"/>
      <c r="BA1580" s="155"/>
      <c r="BB1580" s="162"/>
      <c r="BC1580" s="162"/>
      <c r="BD1580" s="162"/>
      <c r="BE1580" s="162"/>
      <c r="BF1580" s="156"/>
      <c r="BG1580" s="156"/>
      <c r="BH1580" s="156"/>
      <c r="BJ1580" s="146">
        <v>800</v>
      </c>
      <c r="BK1580" s="146">
        <f t="shared" si="270"/>
        <v>5.1136000000000807</v>
      </c>
      <c r="BL1580" s="146">
        <f t="shared" si="271"/>
        <v>0.64610226077496291</v>
      </c>
      <c r="BM1580" s="146">
        <f t="shared" si="272"/>
        <v>7.8054116581660615E-4</v>
      </c>
      <c r="BN1580" s="146" t="str">
        <f t="shared" si="273"/>
        <v/>
      </c>
      <c r="BO1580" s="146" t="str">
        <f t="shared" si="269"/>
        <v/>
      </c>
    </row>
    <row r="1581" spans="3:67" ht="20.100000000000001" customHeight="1" x14ac:dyDescent="0.25">
      <c r="C1581" s="12"/>
      <c r="E1581" s="130"/>
      <c r="F1581" s="130"/>
      <c r="R1581" s="12"/>
      <c r="T1581" s="130"/>
      <c r="U1581" s="130"/>
      <c r="AE1581" s="146">
        <v>824</v>
      </c>
      <c r="AF1581" s="146">
        <f t="shared" si="260"/>
        <v>-0.70399999999999974</v>
      </c>
      <c r="AJ1581" s="146">
        <f t="shared" si="261"/>
        <v>0.31137835421032156</v>
      </c>
      <c r="AK1581" s="146">
        <f t="shared" si="262"/>
        <v>0.24071638680444141</v>
      </c>
      <c r="AL1581" s="146" t="str">
        <f t="shared" si="267"/>
        <v/>
      </c>
      <c r="AM1581" s="146">
        <f t="shared" si="268"/>
        <v>0.31137835421032156</v>
      </c>
      <c r="AN1581" s="146" t="str">
        <f t="shared" si="263"/>
        <v/>
      </c>
      <c r="AO1581" s="146">
        <f t="shared" si="264"/>
        <v>0</v>
      </c>
      <c r="AP1581" s="146" t="str">
        <f t="shared" si="265"/>
        <v/>
      </c>
      <c r="AQ1581" s="146" t="str">
        <f t="shared" si="266"/>
        <v/>
      </c>
      <c r="AY1581" s="155"/>
      <c r="AZ1581" s="150"/>
      <c r="BA1581" s="155"/>
      <c r="BB1581" s="162"/>
      <c r="BC1581" s="162"/>
      <c r="BD1581" s="162"/>
      <c r="BE1581" s="162"/>
      <c r="BF1581" s="156"/>
      <c r="BG1581" s="156"/>
      <c r="BH1581" s="156"/>
      <c r="BJ1581" s="146">
        <v>801</v>
      </c>
      <c r="BK1581" s="146">
        <f t="shared" si="270"/>
        <v>5.1200000000000809</v>
      </c>
      <c r="BL1581" s="146">
        <f t="shared" si="271"/>
        <v>0.6453217196091463</v>
      </c>
      <c r="BM1581" s="146">
        <f t="shared" si="272"/>
        <v>7.8048262807828284E-4</v>
      </c>
      <c r="BN1581" s="146" t="str">
        <f t="shared" si="273"/>
        <v/>
      </c>
      <c r="BO1581" s="146" t="str">
        <f t="shared" si="269"/>
        <v/>
      </c>
    </row>
    <row r="1582" spans="3:67" ht="20.100000000000001" customHeight="1" x14ac:dyDescent="0.25">
      <c r="C1582" s="12"/>
      <c r="E1582" s="130"/>
      <c r="F1582" s="130"/>
      <c r="R1582" s="12"/>
      <c r="T1582" s="130"/>
      <c r="U1582" s="130"/>
      <c r="AE1582" s="146">
        <v>825</v>
      </c>
      <c r="AF1582" s="146">
        <f t="shared" si="260"/>
        <v>-0.69999999999999973</v>
      </c>
      <c r="AJ1582" s="146">
        <f t="shared" si="261"/>
        <v>0.31225393336676138</v>
      </c>
      <c r="AK1582" s="146">
        <f t="shared" si="262"/>
        <v>0.24196365222307309</v>
      </c>
      <c r="AL1582" s="146" t="str">
        <f t="shared" si="267"/>
        <v/>
      </c>
      <c r="AM1582" s="146">
        <f t="shared" si="268"/>
        <v>0.31225393336676138</v>
      </c>
      <c r="AN1582" s="146" t="str">
        <f t="shared" si="263"/>
        <v/>
      </c>
      <c r="AO1582" s="146">
        <f t="shared" si="264"/>
        <v>0</v>
      </c>
      <c r="AP1582" s="146" t="str">
        <f t="shared" si="265"/>
        <v/>
      </c>
      <c r="AQ1582" s="146" t="str">
        <f t="shared" si="266"/>
        <v/>
      </c>
      <c r="AY1582" s="155"/>
      <c r="AZ1582" s="150"/>
      <c r="BA1582" s="155"/>
      <c r="BB1582" s="162"/>
      <c r="BC1582" s="162"/>
      <c r="BD1582" s="162"/>
      <c r="BE1582" s="162"/>
      <c r="BF1582" s="156"/>
      <c r="BG1582" s="156"/>
      <c r="BH1582" s="156"/>
      <c r="BJ1582" s="146">
        <v>802</v>
      </c>
      <c r="BK1582" s="146">
        <f t="shared" si="270"/>
        <v>5.1264000000000811</v>
      </c>
      <c r="BL1582" s="146">
        <f t="shared" si="271"/>
        <v>0.64454123698106802</v>
      </c>
      <c r="BM1582" s="146">
        <f t="shared" si="272"/>
        <v>7.8042105000941664E-4</v>
      </c>
      <c r="BN1582" s="146" t="str">
        <f t="shared" si="273"/>
        <v/>
      </c>
      <c r="BO1582" s="146" t="str">
        <f t="shared" si="269"/>
        <v/>
      </c>
    </row>
    <row r="1583" spans="3:67" ht="20.100000000000001" customHeight="1" x14ac:dyDescent="0.25">
      <c r="C1583" s="12"/>
      <c r="E1583" s="130"/>
      <c r="F1583" s="130"/>
      <c r="R1583" s="12"/>
      <c r="T1583" s="130"/>
      <c r="U1583" s="130"/>
      <c r="AE1583" s="146">
        <v>826</v>
      </c>
      <c r="AF1583" s="146">
        <f t="shared" si="260"/>
        <v>-0.69599999999999973</v>
      </c>
      <c r="AJ1583" s="146">
        <f t="shared" si="261"/>
        <v>0.3131269645331039</v>
      </c>
      <c r="AK1583" s="146">
        <f t="shared" si="262"/>
        <v>0.24321441487405426</v>
      </c>
      <c r="AL1583" s="146" t="str">
        <f t="shared" si="267"/>
        <v/>
      </c>
      <c r="AM1583" s="146">
        <f t="shared" si="268"/>
        <v>0.3131269645331039</v>
      </c>
      <c r="AN1583" s="146" t="str">
        <f t="shared" si="263"/>
        <v/>
      </c>
      <c r="AO1583" s="146">
        <f t="shared" si="264"/>
        <v>0</v>
      </c>
      <c r="AP1583" s="146" t="str">
        <f t="shared" si="265"/>
        <v/>
      </c>
      <c r="AQ1583" s="146" t="str">
        <f t="shared" si="266"/>
        <v/>
      </c>
      <c r="AY1583" s="155"/>
      <c r="AZ1583" s="150"/>
      <c r="BA1583" s="155"/>
      <c r="BB1583" s="162"/>
      <c r="BC1583" s="162"/>
      <c r="BD1583" s="162"/>
      <c r="BE1583" s="162"/>
      <c r="BF1583" s="156"/>
      <c r="BG1583" s="156"/>
      <c r="BH1583" s="156"/>
      <c r="BJ1583" s="146">
        <v>803</v>
      </c>
      <c r="BK1583" s="146">
        <f t="shared" si="270"/>
        <v>5.1328000000000813</v>
      </c>
      <c r="BL1583" s="146">
        <f t="shared" si="271"/>
        <v>0.64376081593105861</v>
      </c>
      <c r="BM1583" s="146">
        <f t="shared" si="272"/>
        <v>7.8035643992191428E-4</v>
      </c>
      <c r="BN1583" s="146" t="str">
        <f t="shared" si="273"/>
        <v/>
      </c>
      <c r="BO1583" s="146" t="str">
        <f t="shared" si="269"/>
        <v/>
      </c>
    </row>
    <row r="1584" spans="3:67" ht="20.100000000000001" customHeight="1" x14ac:dyDescent="0.25">
      <c r="C1584" s="12"/>
      <c r="E1584" s="130"/>
      <c r="F1584" s="130"/>
      <c r="R1584" s="12"/>
      <c r="T1584" s="130"/>
      <c r="U1584" s="130"/>
      <c r="AE1584" s="146">
        <v>827</v>
      </c>
      <c r="AF1584" s="146">
        <f t="shared" si="260"/>
        <v>-0.69199999999999973</v>
      </c>
      <c r="AJ1584" s="146">
        <f t="shared" si="261"/>
        <v>0.31399741260959252</v>
      </c>
      <c r="AK1584" s="146">
        <f t="shared" si="262"/>
        <v>0.24446866449521693</v>
      </c>
      <c r="AL1584" s="146" t="str">
        <f t="shared" si="267"/>
        <v/>
      </c>
      <c r="AM1584" s="146">
        <f t="shared" si="268"/>
        <v>0.31399741260959252</v>
      </c>
      <c r="AN1584" s="146" t="str">
        <f t="shared" si="263"/>
        <v/>
      </c>
      <c r="AO1584" s="146">
        <f t="shared" si="264"/>
        <v>0</v>
      </c>
      <c r="AP1584" s="146" t="str">
        <f t="shared" si="265"/>
        <v/>
      </c>
      <c r="AQ1584" s="146" t="str">
        <f t="shared" si="266"/>
        <v/>
      </c>
      <c r="AY1584" s="155"/>
      <c r="AZ1584" s="150"/>
      <c r="BA1584" s="155"/>
      <c r="BB1584" s="162"/>
      <c r="BC1584" s="162"/>
      <c r="BD1584" s="162"/>
      <c r="BE1584" s="162"/>
      <c r="BF1584" s="156"/>
      <c r="BG1584" s="156"/>
      <c r="BH1584" s="156"/>
      <c r="BJ1584" s="146">
        <v>804</v>
      </c>
      <c r="BK1584" s="146">
        <f t="shared" si="270"/>
        <v>5.1392000000000815</v>
      </c>
      <c r="BL1584" s="146">
        <f t="shared" si="271"/>
        <v>0.64298045949113669</v>
      </c>
      <c r="BM1584" s="146">
        <f t="shared" si="272"/>
        <v>7.8028880613223439E-4</v>
      </c>
      <c r="BN1584" s="146" t="str">
        <f t="shared" si="273"/>
        <v/>
      </c>
      <c r="BO1584" s="146" t="str">
        <f t="shared" si="269"/>
        <v/>
      </c>
    </row>
    <row r="1585" spans="3:67" ht="20.100000000000001" customHeight="1" x14ac:dyDescent="0.25">
      <c r="C1585" s="12"/>
      <c r="E1585" s="130"/>
      <c r="F1585" s="130"/>
      <c r="R1585" s="12"/>
      <c r="T1585" s="130"/>
      <c r="U1585" s="130"/>
      <c r="AE1585" s="146">
        <v>828</v>
      </c>
      <c r="AF1585" s="146">
        <f t="shared" si="260"/>
        <v>-0.68799999999999972</v>
      </c>
      <c r="AJ1585" s="146">
        <f t="shared" si="261"/>
        <v>0.31486524252277687</v>
      </c>
      <c r="AK1585" s="146">
        <f t="shared" si="262"/>
        <v>0.24572639068404534</v>
      </c>
      <c r="AL1585" s="146" t="str">
        <f t="shared" si="267"/>
        <v/>
      </c>
      <c r="AM1585" s="146">
        <f t="shared" si="268"/>
        <v>0.31486524252277687</v>
      </c>
      <c r="AN1585" s="146" t="str">
        <f t="shared" si="263"/>
        <v/>
      </c>
      <c r="AO1585" s="146">
        <f t="shared" si="264"/>
        <v>0</v>
      </c>
      <c r="AP1585" s="146" t="str">
        <f t="shared" si="265"/>
        <v/>
      </c>
      <c r="AQ1585" s="146" t="str">
        <f t="shared" si="266"/>
        <v/>
      </c>
      <c r="AY1585" s="155"/>
      <c r="AZ1585" s="150"/>
      <c r="BA1585" s="155"/>
      <c r="BB1585" s="162"/>
      <c r="BC1585" s="162"/>
      <c r="BD1585" s="162"/>
      <c r="BE1585" s="162"/>
      <c r="BF1585" s="156"/>
      <c r="BG1585" s="156"/>
      <c r="BH1585" s="156"/>
      <c r="BJ1585" s="146">
        <v>805</v>
      </c>
      <c r="BK1585" s="146">
        <f t="shared" si="270"/>
        <v>5.1456000000000817</v>
      </c>
      <c r="BL1585" s="146">
        <f t="shared" si="271"/>
        <v>0.64220017068500446</v>
      </c>
      <c r="BM1585" s="146">
        <f t="shared" si="272"/>
        <v>7.8021815696338592E-4</v>
      </c>
      <c r="BN1585" s="146" t="str">
        <f t="shared" si="273"/>
        <v/>
      </c>
      <c r="BO1585" s="146" t="str">
        <f t="shared" si="269"/>
        <v/>
      </c>
    </row>
    <row r="1586" spans="3:67" ht="20.100000000000001" customHeight="1" x14ac:dyDescent="0.25">
      <c r="C1586" s="12"/>
      <c r="E1586" s="130"/>
      <c r="F1586" s="130"/>
      <c r="R1586" s="12"/>
      <c r="T1586" s="130"/>
      <c r="U1586" s="130"/>
      <c r="AE1586" s="146">
        <v>829</v>
      </c>
      <c r="AF1586" s="146">
        <f t="shared" si="260"/>
        <v>-0.68399999999999972</v>
      </c>
      <c r="AJ1586" s="146">
        <f t="shared" si="261"/>
        <v>0.31573041922783385</v>
      </c>
      <c r="AK1586" s="146">
        <f t="shared" si="262"/>
        <v>0.24698758289778688</v>
      </c>
      <c r="AL1586" s="146" t="str">
        <f t="shared" si="267"/>
        <v/>
      </c>
      <c r="AM1586" s="146">
        <f t="shared" si="268"/>
        <v>0.31573041922783385</v>
      </c>
      <c r="AN1586" s="146" t="str">
        <f t="shared" si="263"/>
        <v/>
      </c>
      <c r="AO1586" s="146">
        <f t="shared" si="264"/>
        <v>0</v>
      </c>
      <c r="AP1586" s="146" t="str">
        <f t="shared" si="265"/>
        <v/>
      </c>
      <c r="AQ1586" s="146" t="str">
        <f t="shared" si="266"/>
        <v/>
      </c>
      <c r="AY1586" s="155"/>
      <c r="AZ1586" s="150"/>
      <c r="BA1586" s="155"/>
      <c r="BB1586" s="162"/>
      <c r="BC1586" s="162"/>
      <c r="BD1586" s="162"/>
      <c r="BE1586" s="162"/>
      <c r="BF1586" s="156"/>
      <c r="BG1586" s="156"/>
      <c r="BH1586" s="156"/>
      <c r="BJ1586" s="146">
        <v>806</v>
      </c>
      <c r="BK1586" s="146">
        <f t="shared" si="270"/>
        <v>5.1520000000000818</v>
      </c>
      <c r="BL1586" s="146">
        <f t="shared" si="271"/>
        <v>0.64141995252804107</v>
      </c>
      <c r="BM1586" s="146">
        <f t="shared" si="272"/>
        <v>7.8014450073871089E-4</v>
      </c>
      <c r="BN1586" s="146" t="str">
        <f t="shared" si="273"/>
        <v/>
      </c>
      <c r="BO1586" s="146" t="str">
        <f t="shared" si="269"/>
        <v/>
      </c>
    </row>
    <row r="1587" spans="3:67" ht="20.100000000000001" customHeight="1" x14ac:dyDescent="0.25">
      <c r="C1587" s="12"/>
      <c r="E1587" s="130"/>
      <c r="F1587" s="130"/>
      <c r="R1587" s="12"/>
      <c r="T1587" s="130"/>
      <c r="U1587" s="130"/>
      <c r="AE1587" s="146">
        <v>830</v>
      </c>
      <c r="AF1587" s="146">
        <f t="shared" si="260"/>
        <v>-0.67999999999999972</v>
      </c>
      <c r="AJ1587" s="146">
        <f t="shared" si="261"/>
        <v>0.31659290771089288</v>
      </c>
      <c r="AK1587" s="146">
        <f t="shared" si="262"/>
        <v>0.24825223045357059</v>
      </c>
      <c r="AL1587" s="146" t="str">
        <f t="shared" si="267"/>
        <v/>
      </c>
      <c r="AM1587" s="146">
        <f t="shared" si="268"/>
        <v>0.31659290771089288</v>
      </c>
      <c r="AN1587" s="146" t="str">
        <f t="shared" si="263"/>
        <v/>
      </c>
      <c r="AO1587" s="146">
        <f t="shared" si="264"/>
        <v>0</v>
      </c>
      <c r="AP1587" s="146" t="str">
        <f t="shared" si="265"/>
        <v/>
      </c>
      <c r="AQ1587" s="146" t="str">
        <f t="shared" si="266"/>
        <v/>
      </c>
      <c r="AY1587" s="155"/>
      <c r="AZ1587" s="150"/>
      <c r="BA1587" s="155"/>
      <c r="BB1587" s="162"/>
      <c r="BC1587" s="162"/>
      <c r="BD1587" s="162"/>
      <c r="BE1587" s="162"/>
      <c r="BF1587" s="156"/>
      <c r="BG1587" s="156"/>
      <c r="BH1587" s="156"/>
      <c r="BJ1587" s="146">
        <v>807</v>
      </c>
      <c r="BK1587" s="146">
        <f t="shared" si="270"/>
        <v>5.158400000000082</v>
      </c>
      <c r="BL1587" s="146">
        <f t="shared" si="271"/>
        <v>0.64063980802730236</v>
      </c>
      <c r="BM1587" s="146">
        <f t="shared" si="272"/>
        <v>7.8006784579076616E-4</v>
      </c>
      <c r="BN1587" s="146" t="str">
        <f t="shared" si="273"/>
        <v/>
      </c>
      <c r="BO1587" s="146" t="str">
        <f t="shared" si="269"/>
        <v/>
      </c>
    </row>
    <row r="1588" spans="3:67" ht="20.100000000000001" customHeight="1" x14ac:dyDescent="0.25">
      <c r="C1588" s="12"/>
      <c r="E1588" s="130"/>
      <c r="F1588" s="130"/>
      <c r="R1588" s="12"/>
      <c r="T1588" s="130"/>
      <c r="U1588" s="130"/>
      <c r="AE1588" s="146">
        <v>831</v>
      </c>
      <c r="AF1588" s="146">
        <f t="shared" si="260"/>
        <v>-0.67599999999999971</v>
      </c>
      <c r="AJ1588" s="146">
        <f t="shared" si="261"/>
        <v>0.3174526729913647</v>
      </c>
      <c r="AK1588" s="146">
        <f t="shared" si="262"/>
        <v>0.24952032252853573</v>
      </c>
      <c r="AL1588" s="146" t="str">
        <f t="shared" si="267"/>
        <v/>
      </c>
      <c r="AM1588" s="146">
        <f t="shared" si="268"/>
        <v>0.3174526729913647</v>
      </c>
      <c r="AN1588" s="146" t="str">
        <f t="shared" si="263"/>
        <v/>
      </c>
      <c r="AO1588" s="146">
        <f t="shared" si="264"/>
        <v>0</v>
      </c>
      <c r="AP1588" s="146" t="str">
        <f t="shared" si="265"/>
        <v/>
      </c>
      <c r="AQ1588" s="146" t="str">
        <f t="shared" si="266"/>
        <v/>
      </c>
      <c r="AY1588" s="155"/>
      <c r="AZ1588" s="150"/>
      <c r="BA1588" s="155"/>
      <c r="BB1588" s="162"/>
      <c r="BC1588" s="162"/>
      <c r="BD1588" s="162"/>
      <c r="BE1588" s="162"/>
      <c r="BF1588" s="156"/>
      <c r="BG1588" s="156"/>
      <c r="BH1588" s="156"/>
      <c r="BJ1588" s="146">
        <v>808</v>
      </c>
      <c r="BK1588" s="146">
        <f t="shared" si="270"/>
        <v>5.1648000000000822</v>
      </c>
      <c r="BL1588" s="146">
        <f t="shared" si="271"/>
        <v>0.63985974018151159</v>
      </c>
      <c r="BM1588" s="146">
        <f t="shared" si="272"/>
        <v>7.7998820045044326E-4</v>
      </c>
      <c r="BN1588" s="146" t="str">
        <f t="shared" si="273"/>
        <v/>
      </c>
      <c r="BO1588" s="146" t="str">
        <f t="shared" si="269"/>
        <v/>
      </c>
    </row>
    <row r="1589" spans="3:67" ht="20.100000000000001" customHeight="1" x14ac:dyDescent="0.25">
      <c r="C1589" s="12"/>
      <c r="E1589" s="130"/>
      <c r="F1589" s="130"/>
      <c r="R1589" s="12"/>
      <c r="T1589" s="130"/>
      <c r="U1589" s="130"/>
      <c r="AE1589" s="146">
        <v>832</v>
      </c>
      <c r="AF1589" s="146">
        <f t="shared" ref="AF1589:AF1652" si="274">AF$751+(AE1589*AF$754)</f>
        <v>-0.67199999999999971</v>
      </c>
      <c r="AJ1589" s="146">
        <f t="shared" ref="AJ1589:AJ1652" si="275">_xlfn.NORM.DIST(AF1589,AF$748,AF$749,0)</f>
        <v>0.3183096801242743</v>
      </c>
      <c r="AK1589" s="146">
        <f t="shared" ref="AK1589:AK1652" si="276">_xlfn.NORM.DIST(AF1589,AF$748,AF$749,1)</f>
        <v>0.25079184815996969</v>
      </c>
      <c r="AL1589" s="146" t="str">
        <f t="shared" si="267"/>
        <v/>
      </c>
      <c r="AM1589" s="146">
        <f t="shared" si="268"/>
        <v>0.3183096801242743</v>
      </c>
      <c r="AN1589" s="146" t="str">
        <f t="shared" ref="AN1589:AN1652" si="277">IF(AJ1589=MAX(AJ$757:AJ$2757),AJ1589,"")</f>
        <v/>
      </c>
      <c r="AO1589" s="146">
        <f t="shared" ref="AO1589:AO1652" si="278">_xlfn.NORM.DIST(AE1589,AM$749,AM$750,0)</f>
        <v>0</v>
      </c>
      <c r="AP1589" s="146" t="str">
        <f t="shared" ref="AP1589:AP1652" si="279">IF(AO1589=MAX(AO$757:AO$2757),AJ1589,"")</f>
        <v/>
      </c>
      <c r="AQ1589" s="146" t="str">
        <f t="shared" ref="AQ1589:AQ1652" si="280">IF(AP1589=MIN(AP$757:AP$2757),AP1589,"")</f>
        <v/>
      </c>
      <c r="AY1589" s="155"/>
      <c r="AZ1589" s="150"/>
      <c r="BA1589" s="155"/>
      <c r="BB1589" s="162"/>
      <c r="BC1589" s="162"/>
      <c r="BD1589" s="162"/>
      <c r="BE1589" s="162"/>
      <c r="BF1589" s="156"/>
      <c r="BG1589" s="156"/>
      <c r="BH1589" s="156"/>
      <c r="BJ1589" s="146">
        <v>809</v>
      </c>
      <c r="BK1589" s="146">
        <f t="shared" si="270"/>
        <v>5.1712000000000824</v>
      </c>
      <c r="BL1589" s="146">
        <f t="shared" si="271"/>
        <v>0.63907975198106115</v>
      </c>
      <c r="BM1589" s="146">
        <f t="shared" si="272"/>
        <v>7.7990557305618324E-4</v>
      </c>
      <c r="BN1589" s="146" t="str">
        <f t="shared" si="273"/>
        <v/>
      </c>
      <c r="BO1589" s="146" t="str">
        <f t="shared" si="269"/>
        <v/>
      </c>
    </row>
    <row r="1590" spans="3:67" ht="20.100000000000001" customHeight="1" x14ac:dyDescent="0.25">
      <c r="C1590" s="12"/>
      <c r="E1590" s="130"/>
      <c r="F1590" s="130"/>
      <c r="R1590" s="12"/>
      <c r="T1590" s="130"/>
      <c r="U1590" s="130"/>
      <c r="AE1590" s="146">
        <v>833</v>
      </c>
      <c r="AF1590" s="146">
        <f t="shared" si="274"/>
        <v>-0.66800000000000015</v>
      </c>
      <c r="AJ1590" s="146">
        <f t="shared" si="275"/>
        <v>0.31916389420259672</v>
      </c>
      <c r="AK1590" s="146">
        <f t="shared" si="276"/>
        <v>0.25206679624545525</v>
      </c>
      <c r="AL1590" s="146" t="str">
        <f t="shared" ref="AL1590:AL1653" si="281">IF(OR(AK1590&lt;$AM$753,AK1590&gt;$AM$754),AJ1590,"")</f>
        <v/>
      </c>
      <c r="AM1590" s="146">
        <f t="shared" ref="AM1590:AM1653" si="282">IF(AND(AK1590&gt;$AM$753,AK1590&lt;$AM$754),AJ1590,"")</f>
        <v>0.31916389420259672</v>
      </c>
      <c r="AN1590" s="146" t="str">
        <f t="shared" si="277"/>
        <v/>
      </c>
      <c r="AO1590" s="146">
        <f t="shared" si="278"/>
        <v>0</v>
      </c>
      <c r="AP1590" s="146" t="str">
        <f t="shared" si="279"/>
        <v/>
      </c>
      <c r="AQ1590" s="146" t="str">
        <f t="shared" si="280"/>
        <v/>
      </c>
      <c r="AY1590" s="155"/>
      <c r="AZ1590" s="150"/>
      <c r="BA1590" s="155"/>
      <c r="BB1590" s="162"/>
      <c r="BC1590" s="162"/>
      <c r="BD1590" s="162"/>
      <c r="BE1590" s="162"/>
      <c r="BF1590" s="156"/>
      <c r="BG1590" s="156"/>
      <c r="BH1590" s="156"/>
      <c r="BJ1590" s="146">
        <v>810</v>
      </c>
      <c r="BK1590" s="146">
        <f t="shared" si="270"/>
        <v>5.1776000000000826</v>
      </c>
      <c r="BL1590" s="146">
        <f t="shared" si="271"/>
        <v>0.63829984640800497</v>
      </c>
      <c r="BM1590" s="146">
        <f t="shared" si="272"/>
        <v>7.7981997194931374E-4</v>
      </c>
      <c r="BN1590" s="146" t="str">
        <f t="shared" si="273"/>
        <v/>
      </c>
      <c r="BO1590" s="146" t="str">
        <f t="shared" si="269"/>
        <v/>
      </c>
    </row>
    <row r="1591" spans="3:67" ht="20.100000000000001" customHeight="1" x14ac:dyDescent="0.25">
      <c r="C1591" s="12"/>
      <c r="E1591" s="130"/>
      <c r="F1591" s="130"/>
      <c r="R1591" s="12"/>
      <c r="T1591" s="130"/>
      <c r="U1591" s="130"/>
      <c r="AE1591" s="146">
        <v>834</v>
      </c>
      <c r="AF1591" s="146">
        <f t="shared" si="274"/>
        <v>-0.66400000000000015</v>
      </c>
      <c r="AJ1591" s="146">
        <f t="shared" si="275"/>
        <v>0.32001528035959703</v>
      </c>
      <c r="AK1591" s="146">
        <f t="shared" si="276"/>
        <v>0.25334515554302672</v>
      </c>
      <c r="AL1591" s="146" t="str">
        <f t="shared" si="281"/>
        <v/>
      </c>
      <c r="AM1591" s="146">
        <f t="shared" si="282"/>
        <v>0.32001528035959703</v>
      </c>
      <c r="AN1591" s="146" t="str">
        <f t="shared" si="277"/>
        <v/>
      </c>
      <c r="AO1591" s="146">
        <f t="shared" si="278"/>
        <v>0</v>
      </c>
      <c r="AP1591" s="146" t="str">
        <f t="shared" si="279"/>
        <v/>
      </c>
      <c r="AQ1591" s="146" t="str">
        <f t="shared" si="280"/>
        <v/>
      </c>
      <c r="AY1591" s="155"/>
      <c r="AZ1591" s="150"/>
      <c r="BA1591" s="155"/>
      <c r="BB1591" s="162"/>
      <c r="BC1591" s="162"/>
      <c r="BD1591" s="162"/>
      <c r="BE1591" s="162"/>
      <c r="BF1591" s="156"/>
      <c r="BG1591" s="156"/>
      <c r="BH1591" s="156"/>
      <c r="BJ1591" s="146">
        <v>811</v>
      </c>
      <c r="BK1591" s="146">
        <f t="shared" si="270"/>
        <v>5.1840000000000828</v>
      </c>
      <c r="BL1591" s="146">
        <f t="shared" si="271"/>
        <v>0.63752002643605565</v>
      </c>
      <c r="BM1591" s="146">
        <f t="shared" si="272"/>
        <v>7.7973140547371589E-4</v>
      </c>
      <c r="BN1591" s="146" t="str">
        <f t="shared" si="273"/>
        <v/>
      </c>
      <c r="BO1591" s="146" t="str">
        <f t="shared" si="269"/>
        <v/>
      </c>
    </row>
    <row r="1592" spans="3:67" ht="20.100000000000001" customHeight="1" x14ac:dyDescent="0.25">
      <c r="C1592" s="12"/>
      <c r="E1592" s="130"/>
      <c r="F1592" s="130"/>
      <c r="R1592" s="12"/>
      <c r="T1592" s="130"/>
      <c r="U1592" s="130"/>
      <c r="AE1592" s="146">
        <v>835</v>
      </c>
      <c r="AF1592" s="146">
        <f t="shared" si="274"/>
        <v>-0.66000000000000014</v>
      </c>
      <c r="AJ1592" s="146">
        <f t="shared" si="275"/>
        <v>0.32086380377117246</v>
      </c>
      <c r="AK1592" s="146">
        <f t="shared" si="276"/>
        <v>0.25462691467133608</v>
      </c>
      <c r="AL1592" s="146" t="str">
        <f t="shared" si="281"/>
        <v/>
      </c>
      <c r="AM1592" s="146">
        <f t="shared" si="282"/>
        <v>0.32086380377117246</v>
      </c>
      <c r="AN1592" s="146" t="str">
        <f t="shared" si="277"/>
        <v/>
      </c>
      <c r="AO1592" s="146">
        <f t="shared" si="278"/>
        <v>0</v>
      </c>
      <c r="AP1592" s="146" t="str">
        <f t="shared" si="279"/>
        <v/>
      </c>
      <c r="AQ1592" s="146" t="str">
        <f t="shared" si="280"/>
        <v/>
      </c>
      <c r="AY1592" s="155"/>
      <c r="AZ1592" s="150"/>
      <c r="BA1592" s="155"/>
      <c r="BB1592" s="162"/>
      <c r="BC1592" s="162"/>
      <c r="BD1592" s="162"/>
      <c r="BE1592" s="162"/>
      <c r="BF1592" s="156"/>
      <c r="BG1592" s="156"/>
      <c r="BH1592" s="156"/>
      <c r="BJ1592" s="146">
        <v>812</v>
      </c>
      <c r="BK1592" s="146">
        <f t="shared" si="270"/>
        <v>5.1904000000000829</v>
      </c>
      <c r="BL1592" s="146">
        <f t="shared" si="271"/>
        <v>0.63674029503058194</v>
      </c>
      <c r="BM1592" s="146">
        <f t="shared" si="272"/>
        <v>7.7963988197704559E-4</v>
      </c>
      <c r="BN1592" s="146" t="str">
        <f t="shared" si="273"/>
        <v/>
      </c>
      <c r="BO1592" s="146" t="str">
        <f t="shared" si="269"/>
        <v/>
      </c>
    </row>
    <row r="1593" spans="3:67" ht="20.100000000000001" customHeight="1" x14ac:dyDescent="0.25">
      <c r="C1593" s="12"/>
      <c r="E1593" s="130"/>
      <c r="F1593" s="130"/>
      <c r="R1593" s="12"/>
      <c r="T1593" s="130"/>
      <c r="U1593" s="130"/>
      <c r="AE1593" s="146">
        <v>836</v>
      </c>
      <c r="AF1593" s="146">
        <f t="shared" si="274"/>
        <v>-0.65600000000000014</v>
      </c>
      <c r="AJ1593" s="146">
        <f t="shared" si="275"/>
        <v>0.32170942965819821</v>
      </c>
      <c r="AK1593" s="146">
        <f t="shared" si="276"/>
        <v>0.25591206210982798</v>
      </c>
      <c r="AL1593" s="146" t="str">
        <f t="shared" si="281"/>
        <v/>
      </c>
      <c r="AM1593" s="146">
        <f t="shared" si="282"/>
        <v>0.32170942965819821</v>
      </c>
      <c r="AN1593" s="146" t="str">
        <f t="shared" si="277"/>
        <v/>
      </c>
      <c r="AO1593" s="146">
        <f t="shared" si="278"/>
        <v>0</v>
      </c>
      <c r="AP1593" s="146" t="str">
        <f t="shared" si="279"/>
        <v/>
      </c>
      <c r="AQ1593" s="146" t="str">
        <f t="shared" si="280"/>
        <v/>
      </c>
      <c r="AY1593" s="155"/>
      <c r="AZ1593" s="150"/>
      <c r="BA1593" s="155"/>
      <c r="BB1593" s="162"/>
      <c r="BC1593" s="162"/>
      <c r="BD1593" s="162"/>
      <c r="BE1593" s="162"/>
      <c r="BF1593" s="156"/>
      <c r="BG1593" s="156"/>
      <c r="BH1593" s="156"/>
      <c r="BJ1593" s="146">
        <v>813</v>
      </c>
      <c r="BK1593" s="146">
        <f t="shared" si="270"/>
        <v>5.1968000000000831</v>
      </c>
      <c r="BL1593" s="146">
        <f t="shared" si="271"/>
        <v>0.63596065514860489</v>
      </c>
      <c r="BM1593" s="146">
        <f t="shared" si="272"/>
        <v>7.7954540981017839E-4</v>
      </c>
      <c r="BN1593" s="146" t="str">
        <f t="shared" si="273"/>
        <v/>
      </c>
      <c r="BO1593" s="146" t="str">
        <f t="shared" si="269"/>
        <v/>
      </c>
    </row>
    <row r="1594" spans="3:67" ht="20.100000000000001" customHeight="1" x14ac:dyDescent="0.25">
      <c r="C1594" s="12"/>
      <c r="E1594" s="130"/>
      <c r="F1594" s="130"/>
      <c r="R1594" s="12"/>
      <c r="T1594" s="130"/>
      <c r="U1594" s="130"/>
      <c r="AE1594" s="146">
        <v>837</v>
      </c>
      <c r="AF1594" s="146">
        <f t="shared" si="274"/>
        <v>-0.65200000000000014</v>
      </c>
      <c r="AJ1594" s="146">
        <f t="shared" si="275"/>
        <v>0.32255212328887495</v>
      </c>
      <c r="AK1594" s="146">
        <f t="shared" si="276"/>
        <v>0.25720058619892433</v>
      </c>
      <c r="AL1594" s="146" t="str">
        <f t="shared" si="281"/>
        <v/>
      </c>
      <c r="AM1594" s="146">
        <f t="shared" si="282"/>
        <v>0.32255212328887495</v>
      </c>
      <c r="AN1594" s="146" t="str">
        <f t="shared" si="277"/>
        <v/>
      </c>
      <c r="AO1594" s="146">
        <f t="shared" si="278"/>
        <v>0</v>
      </c>
      <c r="AP1594" s="146" t="str">
        <f t="shared" si="279"/>
        <v/>
      </c>
      <c r="AQ1594" s="146" t="str">
        <f t="shared" si="280"/>
        <v/>
      </c>
      <c r="AY1594" s="155"/>
      <c r="AZ1594" s="150"/>
      <c r="BA1594" s="155"/>
      <c r="BB1594" s="162"/>
      <c r="BC1594" s="162"/>
      <c r="BD1594" s="162"/>
      <c r="BE1594" s="162"/>
      <c r="BF1594" s="156"/>
      <c r="BG1594" s="156"/>
      <c r="BH1594" s="156"/>
      <c r="BJ1594" s="146">
        <v>814</v>
      </c>
      <c r="BK1594" s="146">
        <f t="shared" si="270"/>
        <v>5.2032000000000833</v>
      </c>
      <c r="BL1594" s="146">
        <f t="shared" si="271"/>
        <v>0.63518110973879471</v>
      </c>
      <c r="BM1594" s="146">
        <f t="shared" si="272"/>
        <v>7.7944799732754255E-4</v>
      </c>
      <c r="BN1594" s="146" t="str">
        <f t="shared" si="273"/>
        <v/>
      </c>
      <c r="BO1594" s="146" t="str">
        <f t="shared" si="269"/>
        <v/>
      </c>
    </row>
    <row r="1595" spans="3:67" ht="20.100000000000001" customHeight="1" x14ac:dyDescent="0.25">
      <c r="C1595" s="12"/>
      <c r="E1595" s="130"/>
      <c r="F1595" s="130"/>
      <c r="R1595" s="12"/>
      <c r="T1595" s="130"/>
      <c r="U1595" s="130"/>
      <c r="AE1595" s="146">
        <v>838</v>
      </c>
      <c r="AF1595" s="146">
        <f t="shared" si="274"/>
        <v>-0.64800000000000013</v>
      </c>
      <c r="AJ1595" s="146">
        <f t="shared" si="275"/>
        <v>0.32339184998107989</v>
      </c>
      <c r="AK1595" s="146">
        <f t="shared" si="276"/>
        <v>0.25849247514021867</v>
      </c>
      <c r="AL1595" s="146" t="str">
        <f t="shared" si="281"/>
        <v/>
      </c>
      <c r="AM1595" s="146">
        <f t="shared" si="282"/>
        <v>0.32339184998107989</v>
      </c>
      <c r="AN1595" s="146" t="str">
        <f t="shared" si="277"/>
        <v/>
      </c>
      <c r="AO1595" s="146">
        <f t="shared" si="278"/>
        <v>0</v>
      </c>
      <c r="AP1595" s="146" t="str">
        <f t="shared" si="279"/>
        <v/>
      </c>
      <c r="AQ1595" s="146" t="str">
        <f t="shared" si="280"/>
        <v/>
      </c>
      <c r="AY1595" s="155"/>
      <c r="AZ1595" s="150"/>
      <c r="BA1595" s="155"/>
      <c r="BB1595" s="162"/>
      <c r="BC1595" s="162"/>
      <c r="BD1595" s="162"/>
      <c r="BE1595" s="162"/>
      <c r="BF1595" s="156"/>
      <c r="BG1595" s="156"/>
      <c r="BH1595" s="156"/>
      <c r="BJ1595" s="146">
        <v>815</v>
      </c>
      <c r="BK1595" s="146">
        <f t="shared" si="270"/>
        <v>5.2096000000000835</v>
      </c>
      <c r="BL1595" s="146">
        <f t="shared" si="271"/>
        <v>0.63440166174146717</v>
      </c>
      <c r="BM1595" s="146">
        <f t="shared" si="272"/>
        <v>7.7934765288500962E-4</v>
      </c>
      <c r="BN1595" s="146" t="str">
        <f t="shared" si="273"/>
        <v/>
      </c>
      <c r="BO1595" s="146" t="str">
        <f t="shared" si="269"/>
        <v/>
      </c>
    </row>
    <row r="1596" spans="3:67" ht="20.100000000000001" customHeight="1" x14ac:dyDescent="0.25">
      <c r="C1596" s="12"/>
      <c r="E1596" s="130"/>
      <c r="F1596" s="130"/>
      <c r="R1596" s="12"/>
      <c r="T1596" s="130"/>
      <c r="U1596" s="130"/>
      <c r="AE1596" s="146">
        <v>839</v>
      </c>
      <c r="AF1596" s="146">
        <f t="shared" si="274"/>
        <v>-0.64400000000000013</v>
      </c>
      <c r="AJ1596" s="146">
        <f t="shared" si="275"/>
        <v>0.32422857510471909</v>
      </c>
      <c r="AK1596" s="146">
        <f t="shared" si="276"/>
        <v>0.25978771699667913</v>
      </c>
      <c r="AL1596" s="146" t="str">
        <f t="shared" si="281"/>
        <v/>
      </c>
      <c r="AM1596" s="146">
        <f t="shared" si="282"/>
        <v>0.32422857510471909</v>
      </c>
      <c r="AN1596" s="146" t="str">
        <f t="shared" si="277"/>
        <v/>
      </c>
      <c r="AO1596" s="146">
        <f t="shared" si="278"/>
        <v>0</v>
      </c>
      <c r="AP1596" s="146" t="str">
        <f t="shared" si="279"/>
        <v/>
      </c>
      <c r="AQ1596" s="146" t="str">
        <f t="shared" si="280"/>
        <v/>
      </c>
      <c r="AY1596" s="155"/>
      <c r="AZ1596" s="150"/>
      <c r="BA1596" s="155"/>
      <c r="BB1596" s="162"/>
      <c r="BC1596" s="162"/>
      <c r="BD1596" s="162"/>
      <c r="BE1596" s="162"/>
      <c r="BF1596" s="156"/>
      <c r="BG1596" s="156"/>
      <c r="BH1596" s="156"/>
      <c r="BJ1596" s="146">
        <v>816</v>
      </c>
      <c r="BK1596" s="146">
        <f t="shared" si="270"/>
        <v>5.2160000000000837</v>
      </c>
      <c r="BL1596" s="146">
        <f t="shared" si="271"/>
        <v>0.63362231408858216</v>
      </c>
      <c r="BM1596" s="146">
        <f t="shared" si="272"/>
        <v>7.7924438484200387E-4</v>
      </c>
      <c r="BN1596" s="146" t="str">
        <f t="shared" si="273"/>
        <v/>
      </c>
      <c r="BO1596" s="146" t="str">
        <f t="shared" si="269"/>
        <v/>
      </c>
    </row>
    <row r="1597" spans="3:67" ht="20.100000000000001" customHeight="1" x14ac:dyDescent="0.25">
      <c r="C1597" s="12"/>
      <c r="E1597" s="130"/>
      <c r="F1597" s="130"/>
      <c r="R1597" s="12"/>
      <c r="T1597" s="130"/>
      <c r="U1597" s="130"/>
      <c r="AE1597" s="146">
        <v>840</v>
      </c>
      <c r="AF1597" s="146">
        <f t="shared" si="274"/>
        <v>-0.64000000000000012</v>
      </c>
      <c r="AJ1597" s="146">
        <f t="shared" si="275"/>
        <v>0.32506226408408212</v>
      </c>
      <c r="AK1597" s="146">
        <f t="shared" si="276"/>
        <v>0.26108629969286151</v>
      </c>
      <c r="AL1597" s="146" t="str">
        <f t="shared" si="281"/>
        <v/>
      </c>
      <c r="AM1597" s="146">
        <f t="shared" si="282"/>
        <v>0.32506226408408212</v>
      </c>
      <c r="AN1597" s="146" t="str">
        <f t="shared" si="277"/>
        <v/>
      </c>
      <c r="AO1597" s="146">
        <f t="shared" si="278"/>
        <v>0</v>
      </c>
      <c r="AP1597" s="146" t="str">
        <f t="shared" si="279"/>
        <v/>
      </c>
      <c r="AQ1597" s="146" t="str">
        <f t="shared" si="280"/>
        <v/>
      </c>
      <c r="AY1597" s="155"/>
      <c r="AZ1597" s="150"/>
      <c r="BA1597" s="155"/>
      <c r="BB1597" s="162"/>
      <c r="BC1597" s="162"/>
      <c r="BD1597" s="162"/>
      <c r="BE1597" s="162"/>
      <c r="BF1597" s="156"/>
      <c r="BG1597" s="156"/>
      <c r="BH1597" s="156"/>
      <c r="BJ1597" s="146">
        <v>817</v>
      </c>
      <c r="BK1597" s="146">
        <f t="shared" si="270"/>
        <v>5.2224000000000839</v>
      </c>
      <c r="BL1597" s="146">
        <f t="shared" si="271"/>
        <v>0.63284306970374016</v>
      </c>
      <c r="BM1597" s="146">
        <f t="shared" si="272"/>
        <v>7.7913820156205738E-4</v>
      </c>
      <c r="BN1597" s="146" t="str">
        <f t="shared" si="273"/>
        <v/>
      </c>
      <c r="BO1597" s="146" t="str">
        <f t="shared" si="269"/>
        <v/>
      </c>
    </row>
    <row r="1598" spans="3:67" ht="20.100000000000001" customHeight="1" x14ac:dyDescent="0.25">
      <c r="C1598" s="12"/>
      <c r="E1598" s="130"/>
      <c r="F1598" s="130"/>
      <c r="R1598" s="12"/>
      <c r="T1598" s="130"/>
      <c r="U1598" s="130"/>
      <c r="AE1598" s="146">
        <v>841</v>
      </c>
      <c r="AF1598" s="146">
        <f t="shared" si="274"/>
        <v>-0.63600000000000012</v>
      </c>
      <c r="AJ1598" s="146">
        <f t="shared" si="275"/>
        <v>0.32589288240019854</v>
      </c>
      <c r="AK1598" s="146">
        <f t="shared" si="276"/>
        <v>0.26238821101513154</v>
      </c>
      <c r="AL1598" s="146" t="str">
        <f t="shared" si="281"/>
        <v/>
      </c>
      <c r="AM1598" s="146">
        <f t="shared" si="282"/>
        <v>0.32589288240019854</v>
      </c>
      <c r="AN1598" s="146" t="str">
        <f t="shared" si="277"/>
        <v/>
      </c>
      <c r="AO1598" s="146">
        <f t="shared" si="278"/>
        <v>0</v>
      </c>
      <c r="AP1598" s="146" t="str">
        <f t="shared" si="279"/>
        <v/>
      </c>
      <c r="AQ1598" s="146" t="str">
        <f t="shared" si="280"/>
        <v/>
      </c>
      <c r="AY1598" s="155"/>
      <c r="AZ1598" s="150"/>
      <c r="BA1598" s="155"/>
      <c r="BB1598" s="162"/>
      <c r="BC1598" s="162"/>
      <c r="BD1598" s="162"/>
      <c r="BE1598" s="162"/>
      <c r="BF1598" s="156"/>
      <c r="BG1598" s="156"/>
      <c r="BH1598" s="156"/>
      <c r="BJ1598" s="146">
        <v>818</v>
      </c>
      <c r="BK1598" s="146">
        <f t="shared" si="270"/>
        <v>5.228800000000084</v>
      </c>
      <c r="BL1598" s="146">
        <f t="shared" si="271"/>
        <v>0.6320639315021781</v>
      </c>
      <c r="BM1598" s="146">
        <f t="shared" si="272"/>
        <v>7.7902911140759201E-4</v>
      </c>
      <c r="BN1598" s="146" t="str">
        <f t="shared" si="273"/>
        <v/>
      </c>
      <c r="BO1598" s="146" t="str">
        <f t="shared" si="269"/>
        <v/>
      </c>
    </row>
    <row r="1599" spans="3:67" ht="20.100000000000001" customHeight="1" x14ac:dyDescent="0.25">
      <c r="C1599" s="12"/>
      <c r="E1599" s="130"/>
      <c r="F1599" s="130"/>
      <c r="R1599" s="12"/>
      <c r="T1599" s="130"/>
      <c r="U1599" s="130"/>
      <c r="AE1599" s="146">
        <v>842</v>
      </c>
      <c r="AF1599" s="146">
        <f t="shared" si="274"/>
        <v>-0.63200000000000012</v>
      </c>
      <c r="AJ1599" s="146">
        <f t="shared" si="275"/>
        <v>0.32672039559319566</v>
      </c>
      <c r="AK1599" s="146">
        <f t="shared" si="276"/>
        <v>0.2636934386118962</v>
      </c>
      <c r="AL1599" s="146" t="str">
        <f t="shared" si="281"/>
        <v/>
      </c>
      <c r="AM1599" s="146">
        <f t="shared" si="282"/>
        <v>0.32672039559319566</v>
      </c>
      <c r="AN1599" s="146" t="str">
        <f t="shared" si="277"/>
        <v/>
      </c>
      <c r="AO1599" s="146">
        <f t="shared" si="278"/>
        <v>0</v>
      </c>
      <c r="AP1599" s="146" t="str">
        <f t="shared" si="279"/>
        <v/>
      </c>
      <c r="AQ1599" s="146" t="str">
        <f t="shared" si="280"/>
        <v/>
      </c>
      <c r="AY1599" s="155"/>
      <c r="AZ1599" s="150"/>
      <c r="BA1599" s="155"/>
      <c r="BB1599" s="162"/>
      <c r="BC1599" s="162"/>
      <c r="BD1599" s="162"/>
      <c r="BE1599" s="162"/>
      <c r="BF1599" s="156"/>
      <c r="BG1599" s="156"/>
      <c r="BH1599" s="156"/>
      <c r="BJ1599" s="146">
        <v>819</v>
      </c>
      <c r="BK1599" s="146">
        <f t="shared" si="270"/>
        <v>5.2352000000000842</v>
      </c>
      <c r="BL1599" s="146">
        <f t="shared" si="271"/>
        <v>0.63128490239077051</v>
      </c>
      <c r="BM1599" s="146">
        <f t="shared" si="272"/>
        <v>7.7891712274646974E-4</v>
      </c>
      <c r="BN1599" s="146" t="str">
        <f t="shared" si="273"/>
        <v/>
      </c>
      <c r="BO1599" s="146" t="str">
        <f t="shared" si="269"/>
        <v/>
      </c>
    </row>
    <row r="1600" spans="3:67" ht="20.100000000000001" customHeight="1" x14ac:dyDescent="0.25">
      <c r="C1600" s="12"/>
      <c r="E1600" s="130"/>
      <c r="F1600" s="130"/>
      <c r="R1600" s="12"/>
      <c r="T1600" s="130"/>
      <c r="U1600" s="130"/>
      <c r="AE1600" s="146">
        <v>843</v>
      </c>
      <c r="AF1600" s="146">
        <f t="shared" si="274"/>
        <v>-0.62800000000000011</v>
      </c>
      <c r="AJ1600" s="146">
        <f t="shared" si="275"/>
        <v>0.32754476926465803</v>
      </c>
      <c r="AK1600" s="146">
        <f t="shared" si="276"/>
        <v>0.26500196999384551</v>
      </c>
      <c r="AL1600" s="146" t="str">
        <f t="shared" si="281"/>
        <v/>
      </c>
      <c r="AM1600" s="146">
        <f t="shared" si="282"/>
        <v>0.32754476926465803</v>
      </c>
      <c r="AN1600" s="146" t="str">
        <f t="shared" si="277"/>
        <v/>
      </c>
      <c r="AO1600" s="146">
        <f t="shared" si="278"/>
        <v>0</v>
      </c>
      <c r="AP1600" s="146" t="str">
        <f t="shared" si="279"/>
        <v/>
      </c>
      <c r="AQ1600" s="146" t="str">
        <f t="shared" si="280"/>
        <v/>
      </c>
      <c r="AY1600" s="155"/>
      <c r="AZ1600" s="150"/>
      <c r="BA1600" s="155"/>
      <c r="BB1600" s="162"/>
      <c r="BC1600" s="162"/>
      <c r="BD1600" s="162"/>
      <c r="BE1600" s="162"/>
      <c r="BF1600" s="156"/>
      <c r="BG1600" s="156"/>
      <c r="BH1600" s="156"/>
      <c r="BJ1600" s="146">
        <v>820</v>
      </c>
      <c r="BK1600" s="146">
        <f t="shared" si="270"/>
        <v>5.2416000000000844</v>
      </c>
      <c r="BL1600" s="146">
        <f t="shared" si="271"/>
        <v>0.63050598526802404</v>
      </c>
      <c r="BM1600" s="146">
        <f t="shared" si="272"/>
        <v>7.7880224394710762E-4</v>
      </c>
      <c r="BN1600" s="146" t="str">
        <f t="shared" si="273"/>
        <v/>
      </c>
      <c r="BO1600" s="146" t="str">
        <f t="shared" si="269"/>
        <v/>
      </c>
    </row>
    <row r="1601" spans="3:67" ht="20.100000000000001" customHeight="1" x14ac:dyDescent="0.25">
      <c r="C1601" s="12"/>
      <c r="E1601" s="130"/>
      <c r="F1601" s="130"/>
      <c r="R1601" s="12"/>
      <c r="T1601" s="130"/>
      <c r="U1601" s="130"/>
      <c r="AE1601" s="146">
        <v>844</v>
      </c>
      <c r="AF1601" s="146">
        <f t="shared" si="274"/>
        <v>-0.62400000000000011</v>
      </c>
      <c r="AJ1601" s="146">
        <f t="shared" si="275"/>
        <v>0.32836596907998755</v>
      </c>
      <c r="AK1601" s="146">
        <f t="shared" si="276"/>
        <v>0.2663137925342024</v>
      </c>
      <c r="AL1601" s="146" t="str">
        <f t="shared" si="281"/>
        <v/>
      </c>
      <c r="AM1601" s="146">
        <f t="shared" si="282"/>
        <v>0.32836596907998755</v>
      </c>
      <c r="AN1601" s="146" t="str">
        <f t="shared" si="277"/>
        <v/>
      </c>
      <c r="AO1601" s="146">
        <f t="shared" si="278"/>
        <v>0</v>
      </c>
      <c r="AP1601" s="146" t="str">
        <f t="shared" si="279"/>
        <v/>
      </c>
      <c r="AQ1601" s="146" t="str">
        <f t="shared" si="280"/>
        <v/>
      </c>
      <c r="AY1601" s="155"/>
      <c r="AZ1601" s="150"/>
      <c r="BA1601" s="155"/>
      <c r="BB1601" s="162"/>
      <c r="BC1601" s="162"/>
      <c r="BD1601" s="162"/>
      <c r="BE1601" s="162"/>
      <c r="BF1601" s="156"/>
      <c r="BG1601" s="156"/>
      <c r="BH1601" s="156"/>
      <c r="BJ1601" s="146">
        <v>821</v>
      </c>
      <c r="BK1601" s="146">
        <f t="shared" si="270"/>
        <v>5.2480000000000846</v>
      </c>
      <c r="BL1601" s="146">
        <f t="shared" si="271"/>
        <v>0.62972718302407693</v>
      </c>
      <c r="BM1601" s="146">
        <f t="shared" si="272"/>
        <v>7.7868448338092033E-4</v>
      </c>
      <c r="BN1601" s="146" t="str">
        <f t="shared" si="273"/>
        <v/>
      </c>
      <c r="BO1601" s="146" t="str">
        <f t="shared" si="269"/>
        <v/>
      </c>
    </row>
    <row r="1602" spans="3:67" ht="20.100000000000001" customHeight="1" x14ac:dyDescent="0.25">
      <c r="C1602" s="12"/>
      <c r="E1602" s="130"/>
      <c r="F1602" s="130"/>
      <c r="R1602" s="12"/>
      <c r="T1602" s="130"/>
      <c r="U1602" s="130"/>
      <c r="AE1602" s="146">
        <v>845</v>
      </c>
      <c r="AF1602" s="146">
        <f t="shared" si="274"/>
        <v>-0.62000000000000011</v>
      </c>
      <c r="AJ1602" s="146">
        <f t="shared" si="275"/>
        <v>0.32918396077076478</v>
      </c>
      <c r="AK1602" s="146">
        <f t="shared" si="276"/>
        <v>0.267628893468983</v>
      </c>
      <c r="AL1602" s="146" t="str">
        <f t="shared" si="281"/>
        <v/>
      </c>
      <c r="AM1602" s="146">
        <f t="shared" si="282"/>
        <v>0.32918396077076478</v>
      </c>
      <c r="AN1602" s="146" t="str">
        <f t="shared" si="277"/>
        <v/>
      </c>
      <c r="AO1602" s="146">
        <f t="shared" si="278"/>
        <v>0</v>
      </c>
      <c r="AP1602" s="146" t="str">
        <f t="shared" si="279"/>
        <v/>
      </c>
      <c r="AQ1602" s="146" t="str">
        <f t="shared" si="280"/>
        <v/>
      </c>
      <c r="AY1602" s="155"/>
      <c r="AZ1602" s="150"/>
      <c r="BA1602" s="155"/>
      <c r="BB1602" s="162"/>
      <c r="BC1602" s="162"/>
      <c r="BD1602" s="162"/>
      <c r="BE1602" s="162"/>
      <c r="BF1602" s="156"/>
      <c r="BG1602" s="156"/>
      <c r="BH1602" s="156"/>
      <c r="BJ1602" s="146">
        <v>822</v>
      </c>
      <c r="BK1602" s="146">
        <f t="shared" si="270"/>
        <v>5.2544000000000848</v>
      </c>
      <c r="BL1602" s="146">
        <f t="shared" si="271"/>
        <v>0.62894849854069601</v>
      </c>
      <c r="BM1602" s="146">
        <f t="shared" si="272"/>
        <v>7.7856384942009971E-4</v>
      </c>
      <c r="BN1602" s="146" t="str">
        <f t="shared" si="273"/>
        <v/>
      </c>
      <c r="BO1602" s="146" t="str">
        <f t="shared" si="269"/>
        <v/>
      </c>
    </row>
    <row r="1603" spans="3:67" ht="20.100000000000001" customHeight="1" x14ac:dyDescent="0.25">
      <c r="C1603" s="12"/>
      <c r="E1603" s="130"/>
      <c r="F1603" s="130"/>
      <c r="R1603" s="12"/>
      <c r="T1603" s="130"/>
      <c r="U1603" s="130"/>
      <c r="AE1603" s="146">
        <v>846</v>
      </c>
      <c r="AF1603" s="146">
        <f t="shared" si="274"/>
        <v>-0.6160000000000001</v>
      </c>
      <c r="AJ1603" s="146">
        <f t="shared" si="275"/>
        <v>0.32999871013711052</v>
      </c>
      <c r="AK1603" s="146">
        <f t="shared" si="276"/>
        <v>0.26894725989726609</v>
      </c>
      <c r="AL1603" s="146" t="str">
        <f t="shared" si="281"/>
        <v/>
      </c>
      <c r="AM1603" s="146">
        <f t="shared" si="282"/>
        <v>0.32999871013711052</v>
      </c>
      <c r="AN1603" s="146" t="str">
        <f t="shared" si="277"/>
        <v/>
      </c>
      <c r="AO1603" s="146">
        <f t="shared" si="278"/>
        <v>0</v>
      </c>
      <c r="AP1603" s="146" t="str">
        <f t="shared" si="279"/>
        <v/>
      </c>
      <c r="AQ1603" s="146" t="str">
        <f t="shared" si="280"/>
        <v/>
      </c>
      <c r="AY1603" s="155"/>
      <c r="AZ1603" s="150"/>
      <c r="BA1603" s="155"/>
      <c r="BB1603" s="162"/>
      <c r="BC1603" s="162"/>
      <c r="BD1603" s="162"/>
      <c r="BE1603" s="162"/>
      <c r="BF1603" s="156"/>
      <c r="BG1603" s="156"/>
      <c r="BH1603" s="156"/>
      <c r="BJ1603" s="146">
        <v>823</v>
      </c>
      <c r="BK1603" s="146">
        <f t="shared" si="270"/>
        <v>5.260800000000085</v>
      </c>
      <c r="BL1603" s="146">
        <f t="shared" si="271"/>
        <v>0.62816993469127591</v>
      </c>
      <c r="BM1603" s="146">
        <f t="shared" si="272"/>
        <v>7.7844035043894699E-4</v>
      </c>
      <c r="BN1603" s="146" t="str">
        <f t="shared" si="273"/>
        <v/>
      </c>
      <c r="BO1603" s="146" t="str">
        <f t="shared" si="269"/>
        <v/>
      </c>
    </row>
    <row r="1604" spans="3:67" ht="20.100000000000001" customHeight="1" x14ac:dyDescent="0.25">
      <c r="C1604" s="12"/>
      <c r="E1604" s="130"/>
      <c r="F1604" s="130"/>
      <c r="R1604" s="12"/>
      <c r="T1604" s="130"/>
      <c r="U1604" s="130"/>
      <c r="AE1604" s="146">
        <v>847</v>
      </c>
      <c r="AF1604" s="146">
        <f t="shared" si="274"/>
        <v>-0.6120000000000001</v>
      </c>
      <c r="AJ1604" s="146">
        <f t="shared" si="275"/>
        <v>0.33081018305004833</v>
      </c>
      <c r="AK1604" s="146">
        <f t="shared" si="276"/>
        <v>0.2702688787814721</v>
      </c>
      <c r="AL1604" s="146" t="str">
        <f t="shared" si="281"/>
        <v/>
      </c>
      <c r="AM1604" s="146">
        <f t="shared" si="282"/>
        <v>0.33081018305004833</v>
      </c>
      <c r="AN1604" s="146" t="str">
        <f t="shared" si="277"/>
        <v/>
      </c>
      <c r="AO1604" s="146">
        <f t="shared" si="278"/>
        <v>0</v>
      </c>
      <c r="AP1604" s="146" t="str">
        <f t="shared" si="279"/>
        <v/>
      </c>
      <c r="AQ1604" s="146" t="str">
        <f t="shared" si="280"/>
        <v/>
      </c>
      <c r="AY1604" s="155"/>
      <c r="AZ1604" s="150"/>
      <c r="BA1604" s="155"/>
      <c r="BB1604" s="162"/>
      <c r="BC1604" s="162"/>
      <c r="BD1604" s="162"/>
      <c r="BE1604" s="162"/>
      <c r="BF1604" s="156"/>
      <c r="BG1604" s="156"/>
      <c r="BH1604" s="156"/>
      <c r="BJ1604" s="146">
        <v>824</v>
      </c>
      <c r="BK1604" s="146">
        <f t="shared" si="270"/>
        <v>5.2672000000000851</v>
      </c>
      <c r="BL1604" s="146">
        <f t="shared" si="271"/>
        <v>0.62739149434083696</v>
      </c>
      <c r="BM1604" s="146">
        <f t="shared" si="272"/>
        <v>7.78313994814539E-4</v>
      </c>
      <c r="BN1604" s="146" t="str">
        <f t="shared" si="273"/>
        <v/>
      </c>
      <c r="BO1604" s="146" t="str">
        <f t="shared" si="269"/>
        <v/>
      </c>
    </row>
    <row r="1605" spans="3:67" ht="20.100000000000001" customHeight="1" x14ac:dyDescent="0.25">
      <c r="C1605" s="12"/>
      <c r="E1605" s="130"/>
      <c r="F1605" s="130"/>
      <c r="R1605" s="12"/>
      <c r="T1605" s="130"/>
      <c r="U1605" s="130"/>
      <c r="AE1605" s="146">
        <v>848</v>
      </c>
      <c r="AF1605" s="146">
        <f t="shared" si="274"/>
        <v>-0.6080000000000001</v>
      </c>
      <c r="AJ1605" s="146">
        <f t="shared" si="275"/>
        <v>0.33161834545386687</v>
      </c>
      <c r="AK1605" s="146">
        <f t="shared" si="276"/>
        <v>0.27159373694765093</v>
      </c>
      <c r="AL1605" s="146" t="str">
        <f t="shared" si="281"/>
        <v/>
      </c>
      <c r="AM1605" s="146">
        <f t="shared" si="282"/>
        <v>0.33161834545386687</v>
      </c>
      <c r="AN1605" s="146" t="str">
        <f t="shared" si="277"/>
        <v/>
      </c>
      <c r="AO1605" s="146">
        <f t="shared" si="278"/>
        <v>0</v>
      </c>
      <c r="AP1605" s="146" t="str">
        <f t="shared" si="279"/>
        <v/>
      </c>
      <c r="AQ1605" s="146" t="str">
        <f t="shared" si="280"/>
        <v/>
      </c>
      <c r="AY1605" s="155"/>
      <c r="AZ1605" s="150"/>
      <c r="BA1605" s="155"/>
      <c r="BB1605" s="162"/>
      <c r="BC1605" s="162"/>
      <c r="BD1605" s="162"/>
      <c r="BE1605" s="162"/>
      <c r="BF1605" s="156"/>
      <c r="BG1605" s="156"/>
      <c r="BH1605" s="156"/>
      <c r="BJ1605" s="146">
        <v>825</v>
      </c>
      <c r="BK1605" s="146">
        <f t="shared" si="270"/>
        <v>5.2736000000000853</v>
      </c>
      <c r="BL1605" s="146">
        <f t="shared" si="271"/>
        <v>0.62661318034602242</v>
      </c>
      <c r="BM1605" s="146">
        <f t="shared" si="272"/>
        <v>7.781847909227313E-4</v>
      </c>
      <c r="BN1605" s="146" t="str">
        <f t="shared" si="273"/>
        <v/>
      </c>
      <c r="BO1605" s="146" t="str">
        <f t="shared" si="269"/>
        <v/>
      </c>
    </row>
    <row r="1606" spans="3:67" ht="20.100000000000001" customHeight="1" x14ac:dyDescent="0.25">
      <c r="C1606" s="12"/>
      <c r="E1606" s="130"/>
      <c r="F1606" s="130"/>
      <c r="R1606" s="12"/>
      <c r="T1606" s="130"/>
      <c r="U1606" s="130"/>
      <c r="AE1606" s="146">
        <v>849</v>
      </c>
      <c r="AF1606" s="146">
        <f t="shared" si="274"/>
        <v>-0.60400000000000009</v>
      </c>
      <c r="AJ1606" s="146">
        <f t="shared" si="275"/>
        <v>0.3324231633684821</v>
      </c>
      <c r="AK1606" s="146">
        <f t="shared" si="276"/>
        <v>0.27292182108578056</v>
      </c>
      <c r="AL1606" s="146" t="str">
        <f t="shared" si="281"/>
        <v/>
      </c>
      <c r="AM1606" s="146">
        <f t="shared" si="282"/>
        <v>0.3324231633684821</v>
      </c>
      <c r="AN1606" s="146" t="str">
        <f t="shared" si="277"/>
        <v/>
      </c>
      <c r="AO1606" s="146">
        <f t="shared" si="278"/>
        <v>0</v>
      </c>
      <c r="AP1606" s="146" t="str">
        <f t="shared" si="279"/>
        <v/>
      </c>
      <c r="AQ1606" s="146" t="str">
        <f t="shared" si="280"/>
        <v/>
      </c>
      <c r="AY1606" s="155"/>
      <c r="AZ1606" s="150"/>
      <c r="BA1606" s="155"/>
      <c r="BB1606" s="162"/>
      <c r="BC1606" s="162"/>
      <c r="BD1606" s="162"/>
      <c r="BE1606" s="162"/>
      <c r="BF1606" s="156"/>
      <c r="BG1606" s="156"/>
      <c r="BH1606" s="156"/>
      <c r="BJ1606" s="146">
        <v>826</v>
      </c>
      <c r="BK1606" s="146">
        <f t="shared" si="270"/>
        <v>5.2800000000000855</v>
      </c>
      <c r="BL1606" s="146">
        <f t="shared" si="271"/>
        <v>0.62583499555509969</v>
      </c>
      <c r="BM1606" s="146">
        <f t="shared" si="272"/>
        <v>7.780527471441534E-4</v>
      </c>
      <c r="BN1606" s="146" t="str">
        <f t="shared" si="273"/>
        <v/>
      </c>
      <c r="BO1606" s="146" t="str">
        <f t="shared" si="269"/>
        <v/>
      </c>
    </row>
    <row r="1607" spans="3:67" ht="20.100000000000001" customHeight="1" x14ac:dyDescent="0.25">
      <c r="C1607" s="12"/>
      <c r="E1607" s="130"/>
      <c r="F1607" s="130"/>
      <c r="R1607" s="12"/>
      <c r="T1607" s="130"/>
      <c r="U1607" s="130"/>
      <c r="AE1607" s="146">
        <v>850</v>
      </c>
      <c r="AF1607" s="146">
        <f t="shared" si="274"/>
        <v>-0.60000000000000009</v>
      </c>
      <c r="AJ1607" s="146">
        <f t="shared" si="275"/>
        <v>0.33322460289179967</v>
      </c>
      <c r="AK1607" s="146">
        <f t="shared" si="276"/>
        <v>0.27425311775007355</v>
      </c>
      <c r="AL1607" s="146" t="str">
        <f t="shared" si="281"/>
        <v/>
      </c>
      <c r="AM1607" s="146">
        <f t="shared" si="282"/>
        <v>0.33322460289179967</v>
      </c>
      <c r="AN1607" s="146" t="str">
        <f t="shared" si="277"/>
        <v/>
      </c>
      <c r="AO1607" s="146">
        <f t="shared" si="278"/>
        <v>0</v>
      </c>
      <c r="AP1607" s="146" t="str">
        <f t="shared" si="279"/>
        <v/>
      </c>
      <c r="AQ1607" s="146" t="str">
        <f t="shared" si="280"/>
        <v/>
      </c>
      <c r="AY1607" s="155"/>
      <c r="AZ1607" s="150"/>
      <c r="BA1607" s="155"/>
      <c r="BB1607" s="162"/>
      <c r="BC1607" s="162"/>
      <c r="BD1607" s="162"/>
      <c r="BE1607" s="162"/>
      <c r="BF1607" s="156"/>
      <c r="BG1607" s="156"/>
      <c r="BH1607" s="156"/>
      <c r="BJ1607" s="146">
        <v>827</v>
      </c>
      <c r="BK1607" s="146">
        <f t="shared" si="270"/>
        <v>5.2864000000000857</v>
      </c>
      <c r="BL1607" s="146">
        <f t="shared" si="271"/>
        <v>0.62505694280795554</v>
      </c>
      <c r="BM1607" s="146">
        <f t="shared" si="272"/>
        <v>7.7791787185710337E-4</v>
      </c>
      <c r="BN1607" s="146" t="str">
        <f t="shared" si="273"/>
        <v/>
      </c>
      <c r="BO1607" s="146" t="str">
        <f t="shared" si="269"/>
        <v/>
      </c>
    </row>
    <row r="1608" spans="3:67" ht="20.100000000000001" customHeight="1" x14ac:dyDescent="0.25">
      <c r="C1608" s="12"/>
      <c r="E1608" s="130"/>
      <c r="F1608" s="130"/>
      <c r="R1608" s="12"/>
      <c r="T1608" s="130"/>
      <c r="U1608" s="130"/>
      <c r="AE1608" s="146">
        <v>851</v>
      </c>
      <c r="AF1608" s="146">
        <f t="shared" si="274"/>
        <v>-0.59600000000000009</v>
      </c>
      <c r="AJ1608" s="146">
        <f t="shared" si="275"/>
        <v>0.33402263020207623</v>
      </c>
      <c r="AK1608" s="146">
        <f t="shared" si="276"/>
        <v>0.27558761335929394</v>
      </c>
      <c r="AL1608" s="146" t="str">
        <f t="shared" si="281"/>
        <v/>
      </c>
      <c r="AM1608" s="146">
        <f t="shared" si="282"/>
        <v>0.33402263020207623</v>
      </c>
      <c r="AN1608" s="146" t="str">
        <f t="shared" si="277"/>
        <v/>
      </c>
      <c r="AO1608" s="146">
        <f t="shared" si="278"/>
        <v>0</v>
      </c>
      <c r="AP1608" s="146" t="str">
        <f t="shared" si="279"/>
        <v/>
      </c>
      <c r="AQ1608" s="146" t="str">
        <f t="shared" si="280"/>
        <v/>
      </c>
      <c r="AY1608" s="155"/>
      <c r="AZ1608" s="150"/>
      <c r="BA1608" s="155"/>
      <c r="BB1608" s="162"/>
      <c r="BC1608" s="162"/>
      <c r="BD1608" s="162"/>
      <c r="BE1608" s="162"/>
      <c r="BF1608" s="156"/>
      <c r="BG1608" s="156"/>
      <c r="BH1608" s="156"/>
      <c r="BJ1608" s="146">
        <v>828</v>
      </c>
      <c r="BK1608" s="146">
        <f t="shared" si="270"/>
        <v>5.2928000000000859</v>
      </c>
      <c r="BL1608" s="146">
        <f t="shared" si="271"/>
        <v>0.62427902493609844</v>
      </c>
      <c r="BM1608" s="146">
        <f t="shared" si="272"/>
        <v>7.77780173443543E-4</v>
      </c>
      <c r="BN1608" s="146" t="str">
        <f t="shared" si="273"/>
        <v/>
      </c>
      <c r="BO1608" s="146" t="str">
        <f t="shared" si="269"/>
        <v/>
      </c>
    </row>
    <row r="1609" spans="3:67" ht="20.100000000000001" customHeight="1" x14ac:dyDescent="0.25">
      <c r="C1609" s="12"/>
      <c r="E1609" s="130"/>
      <c r="F1609" s="130"/>
      <c r="R1609" s="12"/>
      <c r="T1609" s="130"/>
      <c r="U1609" s="130"/>
      <c r="AE1609" s="146">
        <v>852</v>
      </c>
      <c r="AF1609" s="146">
        <f t="shared" si="274"/>
        <v>-0.59200000000000008</v>
      </c>
      <c r="AJ1609" s="146">
        <f t="shared" si="275"/>
        <v>0.33481721156028077</v>
      </c>
      <c r="AK1609" s="146">
        <f t="shared" si="276"/>
        <v>0.27692529419708356</v>
      </c>
      <c r="AL1609" s="146" t="str">
        <f t="shared" si="281"/>
        <v/>
      </c>
      <c r="AM1609" s="146">
        <f t="shared" si="282"/>
        <v>0.33481721156028077</v>
      </c>
      <c r="AN1609" s="146" t="str">
        <f t="shared" si="277"/>
        <v/>
      </c>
      <c r="AO1609" s="146">
        <f t="shared" si="278"/>
        <v>0</v>
      </c>
      <c r="AP1609" s="146" t="str">
        <f t="shared" si="279"/>
        <v/>
      </c>
      <c r="AQ1609" s="146" t="str">
        <f t="shared" si="280"/>
        <v/>
      </c>
      <c r="AY1609" s="155"/>
      <c r="AZ1609" s="150"/>
      <c r="BA1609" s="155"/>
      <c r="BB1609" s="162"/>
      <c r="BC1609" s="162"/>
      <c r="BD1609" s="162"/>
      <c r="BE1609" s="162"/>
      <c r="BF1609" s="156"/>
      <c r="BG1609" s="156"/>
      <c r="BH1609" s="156"/>
      <c r="BJ1609" s="146">
        <v>829</v>
      </c>
      <c r="BK1609" s="146">
        <f t="shared" si="270"/>
        <v>5.2992000000000861</v>
      </c>
      <c r="BL1609" s="146">
        <f t="shared" si="271"/>
        <v>0.62350124476265489</v>
      </c>
      <c r="BM1609" s="146">
        <f t="shared" si="272"/>
        <v>7.7763966028510101E-4</v>
      </c>
      <c r="BN1609" s="146" t="str">
        <f t="shared" si="273"/>
        <v/>
      </c>
      <c r="BO1609" s="146" t="str">
        <f t="shared" si="269"/>
        <v/>
      </c>
    </row>
    <row r="1610" spans="3:67" ht="20.100000000000001" customHeight="1" x14ac:dyDescent="0.25">
      <c r="C1610" s="12"/>
      <c r="E1610" s="130"/>
      <c r="F1610" s="130"/>
      <c r="R1610" s="12"/>
      <c r="T1610" s="130"/>
      <c r="U1610" s="130"/>
      <c r="AE1610" s="146">
        <v>853</v>
      </c>
      <c r="AF1610" s="146">
        <f t="shared" si="274"/>
        <v>-0.58800000000000008</v>
      </c>
      <c r="AJ1610" s="146">
        <f t="shared" si="275"/>
        <v>0.33560831331245394</v>
      </c>
      <c r="AK1610" s="146">
        <f t="shared" si="276"/>
        <v>0.27826614641229752</v>
      </c>
      <c r="AL1610" s="146" t="str">
        <f t="shared" si="281"/>
        <v/>
      </c>
      <c r="AM1610" s="146">
        <f t="shared" si="282"/>
        <v>0.33560831331245394</v>
      </c>
      <c r="AN1610" s="146" t="str">
        <f t="shared" si="277"/>
        <v/>
      </c>
      <c r="AO1610" s="146">
        <f t="shared" si="278"/>
        <v>0</v>
      </c>
      <c r="AP1610" s="146" t="str">
        <f t="shared" si="279"/>
        <v/>
      </c>
      <c r="AQ1610" s="146" t="str">
        <f t="shared" si="280"/>
        <v/>
      </c>
      <c r="AY1610" s="155"/>
      <c r="AZ1610" s="150"/>
      <c r="BA1610" s="155"/>
      <c r="BB1610" s="162"/>
      <c r="BC1610" s="162"/>
      <c r="BD1610" s="162"/>
      <c r="BE1610" s="162"/>
      <c r="BF1610" s="156"/>
      <c r="BG1610" s="156"/>
      <c r="BH1610" s="156"/>
      <c r="BJ1610" s="146">
        <v>830</v>
      </c>
      <c r="BK1610" s="146">
        <f t="shared" si="270"/>
        <v>5.3056000000000862</v>
      </c>
      <c r="BL1610" s="146">
        <f t="shared" si="271"/>
        <v>0.62272360510236979</v>
      </c>
      <c r="BM1610" s="146">
        <f t="shared" si="272"/>
        <v>7.7749634076440532E-4</v>
      </c>
      <c r="BN1610" s="146" t="str">
        <f t="shared" si="273"/>
        <v/>
      </c>
      <c r="BO1610" s="146" t="str">
        <f t="shared" si="269"/>
        <v/>
      </c>
    </row>
    <row r="1611" spans="3:67" ht="20.100000000000001" customHeight="1" x14ac:dyDescent="0.25">
      <c r="C1611" s="12"/>
      <c r="E1611" s="130"/>
      <c r="F1611" s="130"/>
      <c r="R1611" s="12"/>
      <c r="T1611" s="130"/>
      <c r="U1611" s="130"/>
      <c r="AE1611" s="146">
        <v>854</v>
      </c>
      <c r="AF1611" s="146">
        <f t="shared" si="274"/>
        <v>-0.58400000000000007</v>
      </c>
      <c r="AJ1611" s="146">
        <f t="shared" si="275"/>
        <v>0.33639590189206731</v>
      </c>
      <c r="AK1611" s="146">
        <f t="shared" si="276"/>
        <v>0.27961015601934913</v>
      </c>
      <c r="AL1611" s="146" t="str">
        <f t="shared" si="281"/>
        <v/>
      </c>
      <c r="AM1611" s="146">
        <f t="shared" si="282"/>
        <v>0.33639590189206731</v>
      </c>
      <c r="AN1611" s="146" t="str">
        <f t="shared" si="277"/>
        <v/>
      </c>
      <c r="AO1611" s="146">
        <f t="shared" si="278"/>
        <v>0</v>
      </c>
      <c r="AP1611" s="146" t="str">
        <f t="shared" si="279"/>
        <v/>
      </c>
      <c r="AQ1611" s="146" t="str">
        <f t="shared" si="280"/>
        <v/>
      </c>
      <c r="AY1611" s="155"/>
      <c r="AZ1611" s="150"/>
      <c r="BA1611" s="155"/>
      <c r="BB1611" s="162"/>
      <c r="BC1611" s="162"/>
      <c r="BD1611" s="162"/>
      <c r="BE1611" s="162"/>
      <c r="BF1611" s="156"/>
      <c r="BG1611" s="156"/>
      <c r="BH1611" s="156"/>
      <c r="BJ1611" s="146">
        <v>831</v>
      </c>
      <c r="BK1611" s="146">
        <f t="shared" si="270"/>
        <v>5.3120000000000864</v>
      </c>
      <c r="BL1611" s="146">
        <f t="shared" si="271"/>
        <v>0.62194610876160539</v>
      </c>
      <c r="BM1611" s="146">
        <f t="shared" si="272"/>
        <v>7.7735022326463898E-4</v>
      </c>
      <c r="BN1611" s="146" t="str">
        <f t="shared" si="273"/>
        <v/>
      </c>
      <c r="BO1611" s="146" t="str">
        <f t="shared" si="269"/>
        <v/>
      </c>
    </row>
    <row r="1612" spans="3:67" ht="20.100000000000001" customHeight="1" x14ac:dyDescent="0.25">
      <c r="C1612" s="12"/>
      <c r="E1612" s="130"/>
      <c r="F1612" s="130"/>
      <c r="R1612" s="12"/>
      <c r="T1612" s="130"/>
      <c r="U1612" s="130"/>
      <c r="AE1612" s="146">
        <v>855</v>
      </c>
      <c r="AF1612" s="146">
        <f t="shared" si="274"/>
        <v>-0.58000000000000007</v>
      </c>
      <c r="AJ1612" s="146">
        <f t="shared" si="275"/>
        <v>0.33717994382238053</v>
      </c>
      <c r="AK1612" s="146">
        <f t="shared" si="276"/>
        <v>0.2809573088985643</v>
      </c>
      <c r="AL1612" s="146" t="str">
        <f t="shared" si="281"/>
        <v/>
      </c>
      <c r="AM1612" s="146">
        <f t="shared" si="282"/>
        <v>0.33717994382238053</v>
      </c>
      <c r="AN1612" s="146" t="str">
        <f t="shared" si="277"/>
        <v/>
      </c>
      <c r="AO1612" s="146">
        <f t="shared" si="278"/>
        <v>0</v>
      </c>
      <c r="AP1612" s="146" t="str">
        <f t="shared" si="279"/>
        <v/>
      </c>
      <c r="AQ1612" s="146" t="str">
        <f t="shared" si="280"/>
        <v/>
      </c>
      <c r="AY1612" s="155"/>
      <c r="AZ1612" s="150"/>
      <c r="BA1612" s="155"/>
      <c r="BB1612" s="162"/>
      <c r="BC1612" s="162"/>
      <c r="BD1612" s="162"/>
      <c r="BE1612" s="162"/>
      <c r="BF1612" s="156"/>
      <c r="BG1612" s="156"/>
      <c r="BH1612" s="156"/>
      <c r="BJ1612" s="146">
        <v>832</v>
      </c>
      <c r="BK1612" s="146">
        <f t="shared" si="270"/>
        <v>5.3184000000000866</v>
      </c>
      <c r="BL1612" s="146">
        <f t="shared" si="271"/>
        <v>0.62116875853834075</v>
      </c>
      <c r="BM1612" s="146">
        <f t="shared" si="272"/>
        <v>7.7720131616976218E-4</v>
      </c>
      <c r="BN1612" s="146" t="str">
        <f t="shared" si="273"/>
        <v/>
      </c>
      <c r="BO1612" s="146" t="str">
        <f t="shared" si="269"/>
        <v/>
      </c>
    </row>
    <row r="1613" spans="3:67" ht="20.100000000000001" customHeight="1" x14ac:dyDescent="0.25">
      <c r="C1613" s="12"/>
      <c r="E1613" s="130"/>
      <c r="F1613" s="130"/>
      <c r="R1613" s="12"/>
      <c r="T1613" s="130"/>
      <c r="U1613" s="130"/>
      <c r="AE1613" s="146">
        <v>856</v>
      </c>
      <c r="AF1613" s="146">
        <f t="shared" si="274"/>
        <v>-0.57600000000000007</v>
      </c>
      <c r="AJ1613" s="146">
        <f t="shared" si="275"/>
        <v>0.3379604057187971</v>
      </c>
      <c r="AK1613" s="146">
        <f t="shared" si="276"/>
        <v>0.28230759079654544</v>
      </c>
      <c r="AL1613" s="146" t="str">
        <f t="shared" si="281"/>
        <v/>
      </c>
      <c r="AM1613" s="146">
        <f t="shared" si="282"/>
        <v>0.3379604057187971</v>
      </c>
      <c r="AN1613" s="146" t="str">
        <f t="shared" si="277"/>
        <v/>
      </c>
      <c r="AO1613" s="146">
        <f t="shared" si="278"/>
        <v>0</v>
      </c>
      <c r="AP1613" s="146" t="str">
        <f t="shared" si="279"/>
        <v/>
      </c>
      <c r="AQ1613" s="146" t="str">
        <f t="shared" si="280"/>
        <v/>
      </c>
      <c r="AY1613" s="155"/>
      <c r="AZ1613" s="150"/>
      <c r="BA1613" s="155"/>
      <c r="BB1613" s="162"/>
      <c r="BC1613" s="162"/>
      <c r="BD1613" s="162"/>
      <c r="BE1613" s="162"/>
      <c r="BF1613" s="156"/>
      <c r="BG1613" s="156"/>
      <c r="BH1613" s="156"/>
      <c r="BJ1613" s="146">
        <v>833</v>
      </c>
      <c r="BK1613" s="146">
        <f t="shared" si="270"/>
        <v>5.3248000000000868</v>
      </c>
      <c r="BL1613" s="146">
        <f t="shared" si="271"/>
        <v>0.62039155722217099</v>
      </c>
      <c r="BM1613" s="146">
        <f t="shared" si="272"/>
        <v>7.7704962786362408E-4</v>
      </c>
      <c r="BN1613" s="146" t="str">
        <f t="shared" si="273"/>
        <v/>
      </c>
      <c r="BO1613" s="146" t="str">
        <f t="shared" ref="BO1613:BO1676" si="283">IF($BL1613&lt;(1-$BH$793),$BM1613,"")</f>
        <v/>
      </c>
    </row>
    <row r="1614" spans="3:67" ht="20.100000000000001" customHeight="1" x14ac:dyDescent="0.25">
      <c r="C1614" s="12"/>
      <c r="E1614" s="130"/>
      <c r="F1614" s="130"/>
      <c r="R1614" s="12"/>
      <c r="T1614" s="130"/>
      <c r="U1614" s="130"/>
      <c r="AE1614" s="146">
        <v>857</v>
      </c>
      <c r="AF1614" s="146">
        <f t="shared" si="274"/>
        <v>-0.57200000000000006</v>
      </c>
      <c r="AJ1614" s="146">
        <f t="shared" si="275"/>
        <v>0.33873725429121798</v>
      </c>
      <c r="AK1614" s="146">
        <f t="shared" si="276"/>
        <v>0.28366098732654504</v>
      </c>
      <c r="AL1614" s="146" t="str">
        <f t="shared" si="281"/>
        <v/>
      </c>
      <c r="AM1614" s="146">
        <f t="shared" si="282"/>
        <v>0.33873725429121798</v>
      </c>
      <c r="AN1614" s="146" t="str">
        <f t="shared" si="277"/>
        <v/>
      </c>
      <c r="AO1614" s="146">
        <f t="shared" si="278"/>
        <v>0</v>
      </c>
      <c r="AP1614" s="146" t="str">
        <f t="shared" si="279"/>
        <v/>
      </c>
      <c r="AQ1614" s="146" t="str">
        <f t="shared" si="280"/>
        <v/>
      </c>
      <c r="AY1614" s="155"/>
      <c r="AZ1614" s="150"/>
      <c r="BA1614" s="155"/>
      <c r="BB1614" s="162"/>
      <c r="BC1614" s="162"/>
      <c r="BD1614" s="162"/>
      <c r="BE1614" s="162"/>
      <c r="BF1614" s="156"/>
      <c r="BG1614" s="156"/>
      <c r="BH1614" s="156"/>
      <c r="BJ1614" s="146">
        <v>834</v>
      </c>
      <c r="BK1614" s="146">
        <f t="shared" ref="BK1614:BK1677" si="284">BK1613+$BN$778</f>
        <v>5.331200000000087</v>
      </c>
      <c r="BL1614" s="146">
        <f t="shared" ref="BL1614:BL1677" si="285">_xlfn.CHISQ.DIST.RT(BK1614,7)</f>
        <v>0.61961450759430736</v>
      </c>
      <c r="BM1614" s="146">
        <f t="shared" ref="BM1614:BM1677" si="286">BL1614-BL1615</f>
        <v>7.7689516673185022E-4</v>
      </c>
      <c r="BN1614" s="146" t="str">
        <f t="shared" ref="BN1614:BN1677" si="287">IF(BL1614&lt;(1-$BH$785),BM1614,"")</f>
        <v/>
      </c>
      <c r="BO1614" s="146" t="str">
        <f t="shared" si="283"/>
        <v/>
      </c>
    </row>
    <row r="1615" spans="3:67" ht="20.100000000000001" customHeight="1" x14ac:dyDescent="0.25">
      <c r="C1615" s="12"/>
      <c r="E1615" s="130"/>
      <c r="F1615" s="130"/>
      <c r="R1615" s="12"/>
      <c r="T1615" s="130"/>
      <c r="U1615" s="130"/>
      <c r="AE1615" s="146">
        <v>858</v>
      </c>
      <c r="AF1615" s="146">
        <f t="shared" si="274"/>
        <v>-0.56800000000000006</v>
      </c>
      <c r="AJ1615" s="146">
        <f t="shared" si="275"/>
        <v>0.33951045634639376</v>
      </c>
      <c r="AK1615" s="146">
        <f t="shared" si="276"/>
        <v>0.2850174839688478</v>
      </c>
      <c r="AL1615" s="146" t="str">
        <f t="shared" si="281"/>
        <v/>
      </c>
      <c r="AM1615" s="146">
        <f t="shared" si="282"/>
        <v>0.33951045634639376</v>
      </c>
      <c r="AN1615" s="146" t="str">
        <f t="shared" si="277"/>
        <v/>
      </c>
      <c r="AO1615" s="146">
        <f t="shared" si="278"/>
        <v>0</v>
      </c>
      <c r="AP1615" s="146" t="str">
        <f t="shared" si="279"/>
        <v/>
      </c>
      <c r="AQ1615" s="146" t="str">
        <f t="shared" si="280"/>
        <v/>
      </c>
      <c r="AY1615" s="155"/>
      <c r="AZ1615" s="150"/>
      <c r="BA1615" s="155"/>
      <c r="BB1615" s="162"/>
      <c r="BC1615" s="162"/>
      <c r="BD1615" s="162"/>
      <c r="BE1615" s="162"/>
      <c r="BF1615" s="156"/>
      <c r="BG1615" s="156"/>
      <c r="BH1615" s="156"/>
      <c r="BJ1615" s="146">
        <v>835</v>
      </c>
      <c r="BK1615" s="146">
        <f t="shared" si="284"/>
        <v>5.3376000000000872</v>
      </c>
      <c r="BL1615" s="146">
        <f t="shared" si="285"/>
        <v>0.61883761242757551</v>
      </c>
      <c r="BM1615" s="146">
        <f t="shared" si="286"/>
        <v>7.7673794115640238E-4</v>
      </c>
      <c r="BN1615" s="146" t="str">
        <f t="shared" si="287"/>
        <v/>
      </c>
      <c r="BO1615" s="146" t="str">
        <f t="shared" si="283"/>
        <v/>
      </c>
    </row>
    <row r="1616" spans="3:67" ht="20.100000000000001" customHeight="1" x14ac:dyDescent="0.25">
      <c r="C1616" s="12"/>
      <c r="E1616" s="130"/>
      <c r="F1616" s="130"/>
      <c r="R1616" s="12"/>
      <c r="T1616" s="130"/>
      <c r="U1616" s="130"/>
      <c r="AE1616" s="146">
        <v>859</v>
      </c>
      <c r="AF1616" s="146">
        <f t="shared" si="274"/>
        <v>-0.56400000000000006</v>
      </c>
      <c r="AJ1616" s="146">
        <f t="shared" si="275"/>
        <v>0.34027997879027366</v>
      </c>
      <c r="AK1616" s="146">
        <f t="shared" si="276"/>
        <v>0.28637706607116326</v>
      </c>
      <c r="AL1616" s="146" t="str">
        <f t="shared" si="281"/>
        <v/>
      </c>
      <c r="AM1616" s="146">
        <f t="shared" si="282"/>
        <v>0.34027997879027366</v>
      </c>
      <c r="AN1616" s="146" t="str">
        <f t="shared" si="277"/>
        <v/>
      </c>
      <c r="AO1616" s="146">
        <f t="shared" si="278"/>
        <v>0</v>
      </c>
      <c r="AP1616" s="146" t="str">
        <f t="shared" si="279"/>
        <v/>
      </c>
      <c r="AQ1616" s="146" t="str">
        <f t="shared" si="280"/>
        <v/>
      </c>
      <c r="AY1616" s="155"/>
      <c r="AZ1616" s="150"/>
      <c r="BA1616" s="155"/>
      <c r="BB1616" s="162"/>
      <c r="BC1616" s="162"/>
      <c r="BD1616" s="162"/>
      <c r="BE1616" s="162"/>
      <c r="BF1616" s="156"/>
      <c r="BG1616" s="156"/>
      <c r="BH1616" s="156"/>
      <c r="BJ1616" s="146">
        <v>836</v>
      </c>
      <c r="BK1616" s="146">
        <f t="shared" si="284"/>
        <v>5.3440000000000873</v>
      </c>
      <c r="BL1616" s="146">
        <f t="shared" si="285"/>
        <v>0.61806087448641911</v>
      </c>
      <c r="BM1616" s="146">
        <f t="shared" si="286"/>
        <v>7.7657795952457143E-4</v>
      </c>
      <c r="BN1616" s="146" t="str">
        <f t="shared" si="287"/>
        <v/>
      </c>
      <c r="BO1616" s="146" t="str">
        <f t="shared" si="283"/>
        <v/>
      </c>
    </row>
    <row r="1617" spans="3:67" ht="20.100000000000001" customHeight="1" x14ac:dyDescent="0.25">
      <c r="C1617" s="12"/>
      <c r="E1617" s="130"/>
      <c r="F1617" s="130"/>
      <c r="R1617" s="12"/>
      <c r="T1617" s="130"/>
      <c r="U1617" s="130"/>
      <c r="AE1617" s="146">
        <v>860</v>
      </c>
      <c r="AF1617" s="146">
        <f t="shared" si="274"/>
        <v>-0.56000000000000005</v>
      </c>
      <c r="AJ1617" s="146">
        <f t="shared" si="275"/>
        <v>0.34104578863035256</v>
      </c>
      <c r="AK1617" s="146">
        <f t="shared" si="276"/>
        <v>0.28773971884902705</v>
      </c>
      <c r="AL1617" s="146" t="str">
        <f t="shared" si="281"/>
        <v/>
      </c>
      <c r="AM1617" s="146">
        <f t="shared" si="282"/>
        <v>0.34104578863035256</v>
      </c>
      <c r="AN1617" s="146" t="str">
        <f t="shared" si="277"/>
        <v/>
      </c>
      <c r="AO1617" s="146">
        <f t="shared" si="278"/>
        <v>0</v>
      </c>
      <c r="AP1617" s="146" t="str">
        <f t="shared" si="279"/>
        <v/>
      </c>
      <c r="AQ1617" s="146" t="str">
        <f t="shared" si="280"/>
        <v/>
      </c>
      <c r="AY1617" s="155"/>
      <c r="AZ1617" s="150"/>
      <c r="BA1617" s="155"/>
      <c r="BB1617" s="162"/>
      <c r="BC1617" s="162"/>
      <c r="BD1617" s="162"/>
      <c r="BE1617" s="162"/>
      <c r="BF1617" s="156"/>
      <c r="BG1617" s="156"/>
      <c r="BH1617" s="156"/>
      <c r="BJ1617" s="146">
        <v>837</v>
      </c>
      <c r="BK1617" s="146">
        <f t="shared" si="284"/>
        <v>5.3504000000000875</v>
      </c>
      <c r="BL1617" s="146">
        <f t="shared" si="285"/>
        <v>0.61728429652689454</v>
      </c>
      <c r="BM1617" s="146">
        <f t="shared" si="286"/>
        <v>7.7641523021898529E-4</v>
      </c>
      <c r="BN1617" s="146" t="str">
        <f t="shared" si="287"/>
        <v/>
      </c>
      <c r="BO1617" s="146" t="str">
        <f t="shared" si="283"/>
        <v/>
      </c>
    </row>
    <row r="1618" spans="3:67" ht="20.100000000000001" customHeight="1" x14ac:dyDescent="0.25">
      <c r="C1618" s="12"/>
      <c r="E1618" s="130"/>
      <c r="F1618" s="130"/>
      <c r="R1618" s="12"/>
      <c r="T1618" s="130"/>
      <c r="U1618" s="130"/>
      <c r="AE1618" s="146">
        <v>861</v>
      </c>
      <c r="AF1618" s="146">
        <f t="shared" si="274"/>
        <v>-0.55600000000000005</v>
      </c>
      <c r="AJ1618" s="146">
        <f t="shared" si="275"/>
        <v>0.34180785297801497</v>
      </c>
      <c r="AK1618" s="146">
        <f t="shared" si="276"/>
        <v>0.28910542738621148</v>
      </c>
      <c r="AL1618" s="146" t="str">
        <f t="shared" si="281"/>
        <v/>
      </c>
      <c r="AM1618" s="146">
        <f t="shared" si="282"/>
        <v>0.34180785297801497</v>
      </c>
      <c r="AN1618" s="146" t="str">
        <f t="shared" si="277"/>
        <v/>
      </c>
      <c r="AO1618" s="146">
        <f t="shared" si="278"/>
        <v>0</v>
      </c>
      <c r="AP1618" s="146" t="str">
        <f t="shared" si="279"/>
        <v/>
      </c>
      <c r="AQ1618" s="146" t="str">
        <f t="shared" si="280"/>
        <v/>
      </c>
      <c r="AY1618" s="155"/>
      <c r="AZ1618" s="150"/>
      <c r="BA1618" s="155"/>
      <c r="BB1618" s="162"/>
      <c r="BC1618" s="162"/>
      <c r="BD1618" s="162"/>
      <c r="BE1618" s="162"/>
      <c r="BF1618" s="156"/>
      <c r="BG1618" s="156"/>
      <c r="BH1618" s="156"/>
      <c r="BJ1618" s="146">
        <v>838</v>
      </c>
      <c r="BK1618" s="146">
        <f t="shared" si="284"/>
        <v>5.3568000000000877</v>
      </c>
      <c r="BL1618" s="146">
        <f t="shared" si="285"/>
        <v>0.61650788129667555</v>
      </c>
      <c r="BM1618" s="146">
        <f t="shared" si="286"/>
        <v>7.7624976162427028E-4</v>
      </c>
      <c r="BN1618" s="146" t="str">
        <f t="shared" si="287"/>
        <v/>
      </c>
      <c r="BO1618" s="146" t="str">
        <f t="shared" si="283"/>
        <v/>
      </c>
    </row>
    <row r="1619" spans="3:67" ht="20.100000000000001" customHeight="1" x14ac:dyDescent="0.25">
      <c r="C1619" s="12"/>
      <c r="E1619" s="130"/>
      <c r="F1619" s="130"/>
      <c r="R1619" s="12"/>
      <c r="T1619" s="130"/>
      <c r="U1619" s="130"/>
      <c r="AE1619" s="146">
        <v>862</v>
      </c>
      <c r="AF1619" s="146">
        <f t="shared" si="274"/>
        <v>-0.55200000000000005</v>
      </c>
      <c r="AJ1619" s="146">
        <f t="shared" si="275"/>
        <v>0.34256613905087618</v>
      </c>
      <c r="AK1619" s="146">
        <f t="shared" si="276"/>
        <v>0.29047417663514652</v>
      </c>
      <c r="AL1619" s="146" t="str">
        <f t="shared" si="281"/>
        <v/>
      </c>
      <c r="AM1619" s="146">
        <f t="shared" si="282"/>
        <v>0.34256613905087618</v>
      </c>
      <c r="AN1619" s="146" t="str">
        <f t="shared" si="277"/>
        <v/>
      </c>
      <c r="AO1619" s="146">
        <f t="shared" si="278"/>
        <v>0</v>
      </c>
      <c r="AP1619" s="146" t="str">
        <f t="shared" si="279"/>
        <v/>
      </c>
      <c r="AQ1619" s="146" t="str">
        <f t="shared" si="280"/>
        <v/>
      </c>
      <c r="AY1619" s="155"/>
      <c r="AZ1619" s="150"/>
      <c r="BA1619" s="155"/>
      <c r="BB1619" s="162"/>
      <c r="BC1619" s="162"/>
      <c r="BD1619" s="162"/>
      <c r="BE1619" s="162"/>
      <c r="BF1619" s="156"/>
      <c r="BG1619" s="156"/>
      <c r="BH1619" s="156"/>
      <c r="BJ1619" s="146">
        <v>839</v>
      </c>
      <c r="BK1619" s="146">
        <f t="shared" si="284"/>
        <v>5.3632000000000879</v>
      </c>
      <c r="BL1619" s="146">
        <f t="shared" si="285"/>
        <v>0.61573163153505128</v>
      </c>
      <c r="BM1619" s="146">
        <f t="shared" si="286"/>
        <v>7.7608156212372048E-4</v>
      </c>
      <c r="BN1619" s="146" t="str">
        <f t="shared" si="287"/>
        <v/>
      </c>
      <c r="BO1619" s="146" t="str">
        <f t="shared" si="283"/>
        <v/>
      </c>
    </row>
    <row r="1620" spans="3:67" ht="20.100000000000001" customHeight="1" x14ac:dyDescent="0.25">
      <c r="C1620" s="12"/>
      <c r="E1620" s="130"/>
      <c r="F1620" s="130"/>
      <c r="R1620" s="12"/>
      <c r="T1620" s="130"/>
      <c r="U1620" s="130"/>
      <c r="AE1620" s="146">
        <v>863</v>
      </c>
      <c r="AF1620" s="146">
        <f t="shared" si="274"/>
        <v>-0.54800000000000004</v>
      </c>
      <c r="AJ1620" s="146">
        <f t="shared" si="275"/>
        <v>0.34332061417511983</v>
      </c>
      <c r="AK1620" s="146">
        <f t="shared" si="276"/>
        <v>0.2918459514173487</v>
      </c>
      <c r="AL1620" s="146" t="str">
        <f t="shared" si="281"/>
        <v/>
      </c>
      <c r="AM1620" s="146">
        <f t="shared" si="282"/>
        <v>0.34332061417511983</v>
      </c>
      <c r="AN1620" s="146" t="str">
        <f t="shared" si="277"/>
        <v/>
      </c>
      <c r="AO1620" s="146">
        <f t="shared" si="278"/>
        <v>0</v>
      </c>
      <c r="AP1620" s="146" t="str">
        <f t="shared" si="279"/>
        <v/>
      </c>
      <c r="AQ1620" s="146" t="str">
        <f t="shared" si="280"/>
        <v/>
      </c>
      <c r="AY1620" s="155"/>
      <c r="AZ1620" s="150"/>
      <c r="BA1620" s="155"/>
      <c r="BB1620" s="162"/>
      <c r="BC1620" s="162"/>
      <c r="BD1620" s="162"/>
      <c r="BE1620" s="162"/>
      <c r="BF1620" s="156"/>
      <c r="BG1620" s="156"/>
      <c r="BH1620" s="156"/>
      <c r="BJ1620" s="146">
        <v>840</v>
      </c>
      <c r="BK1620" s="146">
        <f t="shared" si="284"/>
        <v>5.3696000000000881</v>
      </c>
      <c r="BL1620" s="146">
        <f t="shared" si="285"/>
        <v>0.61495554997292756</v>
      </c>
      <c r="BM1620" s="146">
        <f t="shared" si="286"/>
        <v>7.7591064010085198E-4</v>
      </c>
      <c r="BN1620" s="146" t="str">
        <f t="shared" si="287"/>
        <v/>
      </c>
      <c r="BO1620" s="146" t="str">
        <f t="shared" si="283"/>
        <v/>
      </c>
    </row>
    <row r="1621" spans="3:67" ht="20.100000000000001" customHeight="1" x14ac:dyDescent="0.25">
      <c r="C1621" s="12"/>
      <c r="E1621" s="130"/>
      <c r="F1621" s="130"/>
      <c r="R1621" s="12"/>
      <c r="T1621" s="130"/>
      <c r="U1621" s="130"/>
      <c r="AE1621" s="146">
        <v>864</v>
      </c>
      <c r="AF1621" s="146">
        <f t="shared" si="274"/>
        <v>-0.54400000000000004</v>
      </c>
      <c r="AJ1621" s="146">
        <f t="shared" si="275"/>
        <v>0.34407124578783232</v>
      </c>
      <c r="AK1621" s="146">
        <f t="shared" si="276"/>
        <v>0.29322073642386043</v>
      </c>
      <c r="AL1621" s="146" t="str">
        <f t="shared" si="281"/>
        <v/>
      </c>
      <c r="AM1621" s="146">
        <f t="shared" si="282"/>
        <v>0.34407124578783232</v>
      </c>
      <c r="AN1621" s="146" t="str">
        <f t="shared" si="277"/>
        <v/>
      </c>
      <c r="AO1621" s="146">
        <f t="shared" si="278"/>
        <v>0</v>
      </c>
      <c r="AP1621" s="146" t="str">
        <f t="shared" si="279"/>
        <v/>
      </c>
      <c r="AQ1621" s="146" t="str">
        <f t="shared" si="280"/>
        <v/>
      </c>
      <c r="AY1621" s="155"/>
      <c r="AZ1621" s="150"/>
      <c r="BA1621" s="155"/>
      <c r="BB1621" s="162"/>
      <c r="BC1621" s="162"/>
      <c r="BD1621" s="162"/>
      <c r="BE1621" s="162"/>
      <c r="BF1621" s="156"/>
      <c r="BG1621" s="156"/>
      <c r="BH1621" s="156"/>
      <c r="BJ1621" s="146">
        <v>841</v>
      </c>
      <c r="BK1621" s="146">
        <f t="shared" si="284"/>
        <v>5.3760000000000883</v>
      </c>
      <c r="BL1621" s="146">
        <f t="shared" si="285"/>
        <v>0.61417963933282671</v>
      </c>
      <c r="BM1621" s="146">
        <f t="shared" si="286"/>
        <v>7.757370039382927E-4</v>
      </c>
      <c r="BN1621" s="146" t="str">
        <f t="shared" si="287"/>
        <v/>
      </c>
      <c r="BO1621" s="146" t="str">
        <f t="shared" si="283"/>
        <v/>
      </c>
    </row>
    <row r="1622" spans="3:67" ht="20.100000000000001" customHeight="1" x14ac:dyDescent="0.25">
      <c r="C1622" s="12"/>
      <c r="E1622" s="130"/>
      <c r="F1622" s="130"/>
      <c r="R1622" s="12"/>
      <c r="T1622" s="130"/>
      <c r="U1622" s="130"/>
      <c r="AE1622" s="146">
        <v>865</v>
      </c>
      <c r="AF1622" s="146">
        <f t="shared" si="274"/>
        <v>-0.54</v>
      </c>
      <c r="AJ1622" s="146">
        <f t="shared" si="275"/>
        <v>0.34481800143933333</v>
      </c>
      <c r="AK1622" s="146">
        <f t="shared" si="276"/>
        <v>0.29459851621569799</v>
      </c>
      <c r="AL1622" s="146" t="str">
        <f t="shared" si="281"/>
        <v/>
      </c>
      <c r="AM1622" s="146">
        <f t="shared" si="282"/>
        <v>0.34481800143933333</v>
      </c>
      <c r="AN1622" s="146" t="str">
        <f t="shared" si="277"/>
        <v/>
      </c>
      <c r="AO1622" s="146">
        <f t="shared" si="278"/>
        <v>0</v>
      </c>
      <c r="AP1622" s="146" t="str">
        <f t="shared" si="279"/>
        <v/>
      </c>
      <c r="AQ1622" s="146" t="str">
        <f t="shared" si="280"/>
        <v/>
      </c>
      <c r="AY1622" s="155"/>
      <c r="AZ1622" s="150"/>
      <c r="BA1622" s="155"/>
      <c r="BB1622" s="162"/>
      <c r="BC1622" s="162"/>
      <c r="BD1622" s="162"/>
      <c r="BE1622" s="162"/>
      <c r="BF1622" s="156"/>
      <c r="BG1622" s="156"/>
      <c r="BH1622" s="156"/>
      <c r="BJ1622" s="146">
        <v>842</v>
      </c>
      <c r="BK1622" s="146">
        <f t="shared" si="284"/>
        <v>5.3824000000000884</v>
      </c>
      <c r="BL1622" s="146">
        <f t="shared" si="285"/>
        <v>0.61340390232888842</v>
      </c>
      <c r="BM1622" s="146">
        <f t="shared" si="286"/>
        <v>7.7556066201722729E-4</v>
      </c>
      <c r="BN1622" s="146" t="str">
        <f t="shared" si="287"/>
        <v/>
      </c>
      <c r="BO1622" s="146" t="str">
        <f t="shared" si="283"/>
        <v/>
      </c>
    </row>
    <row r="1623" spans="3:67" ht="20.100000000000001" customHeight="1" x14ac:dyDescent="0.25">
      <c r="C1623" s="12"/>
      <c r="E1623" s="130"/>
      <c r="F1623" s="130"/>
      <c r="R1623" s="12"/>
      <c r="T1623" s="130"/>
      <c r="U1623" s="130"/>
      <c r="AE1623" s="146">
        <v>866</v>
      </c>
      <c r="AF1623" s="146">
        <f t="shared" si="274"/>
        <v>-0.53600000000000003</v>
      </c>
      <c r="AJ1623" s="146">
        <f t="shared" si="275"/>
        <v>0.34556084879550247</v>
      </c>
      <c r="AK1623" s="146">
        <f t="shared" si="276"/>
        <v>0.29597927522430945</v>
      </c>
      <c r="AL1623" s="146" t="str">
        <f t="shared" si="281"/>
        <v/>
      </c>
      <c r="AM1623" s="146">
        <f t="shared" si="282"/>
        <v>0.34556084879550247</v>
      </c>
      <c r="AN1623" s="146" t="str">
        <f t="shared" si="277"/>
        <v/>
      </c>
      <c r="AO1623" s="146">
        <f t="shared" si="278"/>
        <v>0</v>
      </c>
      <c r="AP1623" s="146" t="str">
        <f t="shared" si="279"/>
        <v/>
      </c>
      <c r="AQ1623" s="146" t="str">
        <f t="shared" si="280"/>
        <v/>
      </c>
      <c r="AY1623" s="155"/>
      <c r="AZ1623" s="150"/>
      <c r="BA1623" s="155"/>
      <c r="BB1623" s="162"/>
      <c r="BC1623" s="162"/>
      <c r="BD1623" s="162"/>
      <c r="BE1623" s="162"/>
      <c r="BF1623" s="156"/>
      <c r="BG1623" s="156"/>
      <c r="BH1623" s="156"/>
      <c r="BJ1623" s="146">
        <v>843</v>
      </c>
      <c r="BK1623" s="146">
        <f t="shared" si="284"/>
        <v>5.3888000000000886</v>
      </c>
      <c r="BL1623" s="146">
        <f t="shared" si="285"/>
        <v>0.61262834166687119</v>
      </c>
      <c r="BM1623" s="146">
        <f t="shared" si="286"/>
        <v>7.753816227185073E-4</v>
      </c>
      <c r="BN1623" s="146" t="str">
        <f t="shared" si="287"/>
        <v/>
      </c>
      <c r="BO1623" s="146" t="str">
        <f t="shared" si="283"/>
        <v/>
      </c>
    </row>
    <row r="1624" spans="3:67" ht="20.100000000000001" customHeight="1" x14ac:dyDescent="0.25">
      <c r="C1624" s="12"/>
      <c r="E1624" s="130"/>
      <c r="F1624" s="130"/>
      <c r="R1624" s="12"/>
      <c r="T1624" s="130"/>
      <c r="U1624" s="130"/>
      <c r="AE1624" s="146">
        <v>867</v>
      </c>
      <c r="AF1624" s="146">
        <f t="shared" si="274"/>
        <v>-0.53200000000000003</v>
      </c>
      <c r="AJ1624" s="146">
        <f t="shared" si="275"/>
        <v>0.3462997556401014</v>
      </c>
      <c r="AK1624" s="146">
        <f t="shared" si="276"/>
        <v>0.29736299775204122</v>
      </c>
      <c r="AL1624" s="146" t="str">
        <f t="shared" si="281"/>
        <v/>
      </c>
      <c r="AM1624" s="146">
        <f t="shared" si="282"/>
        <v>0.3462997556401014</v>
      </c>
      <c r="AN1624" s="146" t="str">
        <f t="shared" si="277"/>
        <v/>
      </c>
      <c r="AO1624" s="146">
        <f t="shared" si="278"/>
        <v>0</v>
      </c>
      <c r="AP1624" s="146" t="str">
        <f t="shared" si="279"/>
        <v/>
      </c>
      <c r="AQ1624" s="146" t="str">
        <f t="shared" si="280"/>
        <v/>
      </c>
      <c r="AY1624" s="155"/>
      <c r="AZ1624" s="150"/>
      <c r="BA1624" s="155"/>
      <c r="BB1624" s="162"/>
      <c r="BC1624" s="162"/>
      <c r="BD1624" s="162"/>
      <c r="BE1624" s="162"/>
      <c r="BF1624" s="156"/>
      <c r="BG1624" s="156"/>
      <c r="BH1624" s="156"/>
      <c r="BJ1624" s="146">
        <v>844</v>
      </c>
      <c r="BK1624" s="146">
        <f t="shared" si="284"/>
        <v>5.3952000000000888</v>
      </c>
      <c r="BL1624" s="146">
        <f t="shared" si="285"/>
        <v>0.61185296004415268</v>
      </c>
      <c r="BM1624" s="146">
        <f t="shared" si="286"/>
        <v>7.7519989442231818E-4</v>
      </c>
      <c r="BN1624" s="146" t="str">
        <f t="shared" si="287"/>
        <v/>
      </c>
      <c r="BO1624" s="146" t="str">
        <f t="shared" si="283"/>
        <v/>
      </c>
    </row>
    <row r="1625" spans="3:67" ht="20.100000000000001" customHeight="1" x14ac:dyDescent="0.25">
      <c r="C1625" s="12"/>
      <c r="E1625" s="130"/>
      <c r="F1625" s="130"/>
      <c r="R1625" s="12"/>
      <c r="T1625" s="130"/>
      <c r="U1625" s="130"/>
      <c r="AE1625" s="146">
        <v>868</v>
      </c>
      <c r="AF1625" s="146">
        <f t="shared" si="274"/>
        <v>-0.52800000000000002</v>
      </c>
      <c r="AJ1625" s="146">
        <f t="shared" si="275"/>
        <v>0.34703468987709229</v>
      </c>
      <c r="AK1625" s="146">
        <f t="shared" si="276"/>
        <v>0.2987496679726146</v>
      </c>
      <c r="AL1625" s="146" t="str">
        <f t="shared" si="281"/>
        <v/>
      </c>
      <c r="AM1625" s="146">
        <f t="shared" si="282"/>
        <v>0.34703468987709229</v>
      </c>
      <c r="AN1625" s="146" t="str">
        <f t="shared" si="277"/>
        <v/>
      </c>
      <c r="AO1625" s="146">
        <f t="shared" si="278"/>
        <v>0</v>
      </c>
      <c r="AP1625" s="146" t="str">
        <f t="shared" si="279"/>
        <v/>
      </c>
      <c r="AQ1625" s="146" t="str">
        <f t="shared" si="280"/>
        <v/>
      </c>
      <c r="AY1625" s="155"/>
      <c r="AZ1625" s="150"/>
      <c r="BA1625" s="155"/>
      <c r="BB1625" s="162"/>
      <c r="BC1625" s="162"/>
      <c r="BD1625" s="162"/>
      <c r="BE1625" s="162"/>
      <c r="BF1625" s="156"/>
      <c r="BG1625" s="156"/>
      <c r="BH1625" s="156"/>
      <c r="BJ1625" s="146">
        <v>845</v>
      </c>
      <c r="BK1625" s="146">
        <f t="shared" si="284"/>
        <v>5.401600000000089</v>
      </c>
      <c r="BL1625" s="146">
        <f t="shared" si="285"/>
        <v>0.61107776014973036</v>
      </c>
      <c r="BM1625" s="146">
        <f t="shared" si="286"/>
        <v>7.7501548550718002E-4</v>
      </c>
      <c r="BN1625" s="146" t="str">
        <f t="shared" si="287"/>
        <v/>
      </c>
      <c r="BO1625" s="146" t="str">
        <f t="shared" si="283"/>
        <v/>
      </c>
    </row>
    <row r="1626" spans="3:67" ht="20.100000000000001" customHeight="1" x14ac:dyDescent="0.25">
      <c r="C1626" s="12"/>
      <c r="E1626" s="130"/>
      <c r="F1626" s="130"/>
      <c r="R1626" s="12"/>
      <c r="T1626" s="130"/>
      <c r="U1626" s="130"/>
      <c r="AE1626" s="146">
        <v>869</v>
      </c>
      <c r="AF1626" s="146">
        <f t="shared" si="274"/>
        <v>-0.52400000000000002</v>
      </c>
      <c r="AJ1626" s="146">
        <f t="shared" si="275"/>
        <v>0.34776561953295076</v>
      </c>
      <c r="AK1626" s="146">
        <f t="shared" si="276"/>
        <v>0.30013926993161094</v>
      </c>
      <c r="AL1626" s="146" t="str">
        <f t="shared" si="281"/>
        <v/>
      </c>
      <c r="AM1626" s="146">
        <f t="shared" si="282"/>
        <v>0.34776561953295076</v>
      </c>
      <c r="AN1626" s="146" t="str">
        <f t="shared" si="277"/>
        <v/>
      </c>
      <c r="AO1626" s="146">
        <f t="shared" si="278"/>
        <v>0</v>
      </c>
      <c r="AP1626" s="146" t="str">
        <f t="shared" si="279"/>
        <v/>
      </c>
      <c r="AQ1626" s="146" t="str">
        <f t="shared" si="280"/>
        <v/>
      </c>
      <c r="AY1626" s="155"/>
      <c r="AZ1626" s="150"/>
      <c r="BA1626" s="155"/>
      <c r="BB1626" s="162"/>
      <c r="BC1626" s="162"/>
      <c r="BD1626" s="162"/>
      <c r="BE1626" s="162"/>
      <c r="BF1626" s="156"/>
      <c r="BG1626" s="156"/>
      <c r="BH1626" s="156"/>
      <c r="BJ1626" s="146">
        <v>846</v>
      </c>
      <c r="BK1626" s="146">
        <f t="shared" si="284"/>
        <v>5.4080000000000892</v>
      </c>
      <c r="BL1626" s="146">
        <f t="shared" si="285"/>
        <v>0.61030274466422318</v>
      </c>
      <c r="BM1626" s="146">
        <f t="shared" si="286"/>
        <v>7.7482840435016964E-4</v>
      </c>
      <c r="BN1626" s="146" t="str">
        <f t="shared" si="287"/>
        <v/>
      </c>
      <c r="BO1626" s="146" t="str">
        <f t="shared" si="283"/>
        <v/>
      </c>
    </row>
    <row r="1627" spans="3:67" ht="20.100000000000001" customHeight="1" x14ac:dyDescent="0.25">
      <c r="C1627" s="12"/>
      <c r="E1627" s="130"/>
      <c r="F1627" s="130"/>
      <c r="R1627" s="12"/>
      <c r="T1627" s="130"/>
      <c r="U1627" s="130"/>
      <c r="AE1627" s="146">
        <v>870</v>
      </c>
      <c r="AF1627" s="146">
        <f t="shared" si="274"/>
        <v>-0.52</v>
      </c>
      <c r="AJ1627" s="146">
        <f t="shared" si="275"/>
        <v>0.34849251275897447</v>
      </c>
      <c r="AK1627" s="146">
        <f t="shared" si="276"/>
        <v>0.30153178754696619</v>
      </c>
      <c r="AL1627" s="146" t="str">
        <f t="shared" si="281"/>
        <v/>
      </c>
      <c r="AM1627" s="146">
        <f t="shared" si="282"/>
        <v>0.34849251275897447</v>
      </c>
      <c r="AN1627" s="146" t="str">
        <f t="shared" si="277"/>
        <v/>
      </c>
      <c r="AO1627" s="146">
        <f t="shared" si="278"/>
        <v>0</v>
      </c>
      <c r="AP1627" s="146" t="str">
        <f t="shared" si="279"/>
        <v/>
      </c>
      <c r="AQ1627" s="146" t="str">
        <f t="shared" si="280"/>
        <v/>
      </c>
      <c r="AY1627" s="155"/>
      <c r="AZ1627" s="150"/>
      <c r="BA1627" s="155"/>
      <c r="BB1627" s="162"/>
      <c r="BC1627" s="162"/>
      <c r="BD1627" s="162"/>
      <c r="BE1627" s="162"/>
      <c r="BF1627" s="156"/>
      <c r="BG1627" s="156"/>
      <c r="BH1627" s="156"/>
      <c r="BJ1627" s="146">
        <v>847</v>
      </c>
      <c r="BK1627" s="146">
        <f t="shared" si="284"/>
        <v>5.4144000000000894</v>
      </c>
      <c r="BL1627" s="146">
        <f t="shared" si="285"/>
        <v>0.60952791625987301</v>
      </c>
      <c r="BM1627" s="146">
        <f t="shared" si="286"/>
        <v>7.7463865932747566E-4</v>
      </c>
      <c r="BN1627" s="146" t="str">
        <f t="shared" si="287"/>
        <v/>
      </c>
      <c r="BO1627" s="146" t="str">
        <f t="shared" si="283"/>
        <v/>
      </c>
    </row>
    <row r="1628" spans="3:67" ht="20.100000000000001" customHeight="1" x14ac:dyDescent="0.25">
      <c r="C1628" s="12"/>
      <c r="E1628" s="130"/>
      <c r="F1628" s="130"/>
      <c r="R1628" s="12"/>
      <c r="T1628" s="130"/>
      <c r="U1628" s="130"/>
      <c r="AE1628" s="146">
        <v>871</v>
      </c>
      <c r="AF1628" s="146">
        <f t="shared" si="274"/>
        <v>-0.51600000000000001</v>
      </c>
      <c r="AJ1628" s="146">
        <f t="shared" si="275"/>
        <v>0.34921533783358666</v>
      </c>
      <c r="AK1628" s="146">
        <f t="shared" si="276"/>
        <v>0.30292720460947509</v>
      </c>
      <c r="AL1628" s="146" t="str">
        <f t="shared" si="281"/>
        <v/>
      </c>
      <c r="AM1628" s="146">
        <f t="shared" si="282"/>
        <v>0.34921533783358666</v>
      </c>
      <c r="AN1628" s="146" t="str">
        <f t="shared" si="277"/>
        <v/>
      </c>
      <c r="AO1628" s="146">
        <f t="shared" si="278"/>
        <v>0</v>
      </c>
      <c r="AP1628" s="146" t="str">
        <f t="shared" si="279"/>
        <v/>
      </c>
      <c r="AQ1628" s="146" t="str">
        <f t="shared" si="280"/>
        <v/>
      </c>
      <c r="AY1628" s="155"/>
      <c r="AZ1628" s="150"/>
      <c r="BA1628" s="155"/>
      <c r="BB1628" s="162"/>
      <c r="BC1628" s="162"/>
      <c r="BD1628" s="162"/>
      <c r="BE1628" s="162"/>
      <c r="BF1628" s="156"/>
      <c r="BG1628" s="156"/>
      <c r="BH1628" s="156"/>
      <c r="BJ1628" s="146">
        <v>848</v>
      </c>
      <c r="BK1628" s="146">
        <f t="shared" si="284"/>
        <v>5.4208000000000895</v>
      </c>
      <c r="BL1628" s="146">
        <f t="shared" si="285"/>
        <v>0.60875327760054554</v>
      </c>
      <c r="BM1628" s="146">
        <f t="shared" si="286"/>
        <v>7.7444625881339935E-4</v>
      </c>
      <c r="BN1628" s="146" t="str">
        <f t="shared" si="287"/>
        <v/>
      </c>
      <c r="BO1628" s="146" t="str">
        <f t="shared" si="283"/>
        <v/>
      </c>
    </row>
    <row r="1629" spans="3:67" ht="20.100000000000001" customHeight="1" x14ac:dyDescent="0.25">
      <c r="C1629" s="12"/>
      <c r="E1629" s="130"/>
      <c r="F1629" s="130"/>
      <c r="R1629" s="12"/>
      <c r="T1629" s="130"/>
      <c r="U1629" s="130"/>
      <c r="AE1629" s="146">
        <v>872</v>
      </c>
      <c r="AF1629" s="146">
        <f t="shared" si="274"/>
        <v>-0.51200000000000001</v>
      </c>
      <c r="AJ1629" s="146">
        <f t="shared" si="275"/>
        <v>0.34993406316463371</v>
      </c>
      <c r="AK1629" s="146">
        <f t="shared" si="276"/>
        <v>0.30432550478330422</v>
      </c>
      <c r="AL1629" s="146" t="str">
        <f t="shared" si="281"/>
        <v/>
      </c>
      <c r="AM1629" s="146">
        <f t="shared" si="282"/>
        <v>0.34993406316463371</v>
      </c>
      <c r="AN1629" s="146" t="str">
        <f t="shared" si="277"/>
        <v/>
      </c>
      <c r="AO1629" s="146">
        <f t="shared" si="278"/>
        <v>0</v>
      </c>
      <c r="AP1629" s="146" t="str">
        <f t="shared" si="279"/>
        <v/>
      </c>
      <c r="AQ1629" s="146" t="str">
        <f t="shared" si="280"/>
        <v/>
      </c>
      <c r="AY1629" s="155"/>
      <c r="AZ1629" s="150"/>
      <c r="BA1629" s="155"/>
      <c r="BB1629" s="162"/>
      <c r="BC1629" s="162"/>
      <c r="BD1629" s="162"/>
      <c r="BE1629" s="162"/>
      <c r="BF1629" s="156"/>
      <c r="BG1629" s="156"/>
      <c r="BH1629" s="156"/>
      <c r="BJ1629" s="146">
        <v>849</v>
      </c>
      <c r="BK1629" s="146">
        <f t="shared" si="284"/>
        <v>5.4272000000000897</v>
      </c>
      <c r="BL1629" s="146">
        <f t="shared" si="285"/>
        <v>0.60797883134173214</v>
      </c>
      <c r="BM1629" s="146">
        <f t="shared" si="286"/>
        <v>7.7425121118068763E-4</v>
      </c>
      <c r="BN1629" s="146" t="str">
        <f t="shared" si="287"/>
        <v/>
      </c>
      <c r="BO1629" s="146" t="str">
        <f t="shared" si="283"/>
        <v/>
      </c>
    </row>
    <row r="1630" spans="3:67" ht="20.100000000000001" customHeight="1" x14ac:dyDescent="0.25">
      <c r="C1630" s="12"/>
      <c r="E1630" s="130"/>
      <c r="F1630" s="130"/>
      <c r="R1630" s="12"/>
      <c r="T1630" s="130"/>
      <c r="U1630" s="130"/>
      <c r="AE1630" s="146">
        <v>873</v>
      </c>
      <c r="AF1630" s="146">
        <f t="shared" si="274"/>
        <v>-0.50800000000000001</v>
      </c>
      <c r="AJ1630" s="146">
        <f t="shared" si="275"/>
        <v>0.35064865729167793</v>
      </c>
      <c r="AK1630" s="146">
        <f t="shared" si="276"/>
        <v>0.30572667160651423</v>
      </c>
      <c r="AL1630" s="146" t="str">
        <f t="shared" si="281"/>
        <v/>
      </c>
      <c r="AM1630" s="146">
        <f t="shared" si="282"/>
        <v>0.35064865729167793</v>
      </c>
      <c r="AN1630" s="146" t="str">
        <f t="shared" si="277"/>
        <v/>
      </c>
      <c r="AO1630" s="146">
        <f t="shared" si="278"/>
        <v>0</v>
      </c>
      <c r="AP1630" s="146" t="str">
        <f t="shared" si="279"/>
        <v/>
      </c>
      <c r="AQ1630" s="146" t="str">
        <f t="shared" si="280"/>
        <v/>
      </c>
      <c r="AY1630" s="155"/>
      <c r="AZ1630" s="150"/>
      <c r="BA1630" s="155"/>
      <c r="BB1630" s="162"/>
      <c r="BC1630" s="162"/>
      <c r="BD1630" s="162"/>
      <c r="BE1630" s="162"/>
      <c r="BF1630" s="156"/>
      <c r="BG1630" s="156"/>
      <c r="BH1630" s="156"/>
      <c r="BJ1630" s="146">
        <v>850</v>
      </c>
      <c r="BK1630" s="146">
        <f t="shared" si="284"/>
        <v>5.4336000000000899</v>
      </c>
      <c r="BL1630" s="146">
        <f t="shared" si="285"/>
        <v>0.60720458013055145</v>
      </c>
      <c r="BM1630" s="146">
        <f t="shared" si="286"/>
        <v>7.7405352480097722E-4</v>
      </c>
      <c r="BN1630" s="146" t="str">
        <f t="shared" si="287"/>
        <v/>
      </c>
      <c r="BO1630" s="146" t="str">
        <f t="shared" si="283"/>
        <v/>
      </c>
    </row>
    <row r="1631" spans="3:67" ht="20.100000000000001" customHeight="1" x14ac:dyDescent="0.25">
      <c r="C1631" s="12"/>
      <c r="E1631" s="130"/>
      <c r="F1631" s="130"/>
      <c r="R1631" s="12"/>
      <c r="T1631" s="130"/>
      <c r="U1631" s="130"/>
      <c r="AE1631" s="146">
        <v>874</v>
      </c>
      <c r="AF1631" s="146">
        <f t="shared" si="274"/>
        <v>-0.504</v>
      </c>
      <c r="AJ1631" s="146">
        <f t="shared" si="275"/>
        <v>0.35135908888828399</v>
      </c>
      <c r="AK1631" s="146">
        <f t="shared" si="276"/>
        <v>0.30713068849159109</v>
      </c>
      <c r="AL1631" s="146" t="str">
        <f t="shared" si="281"/>
        <v/>
      </c>
      <c r="AM1631" s="146">
        <f t="shared" si="282"/>
        <v>0.35135908888828399</v>
      </c>
      <c r="AN1631" s="146" t="str">
        <f t="shared" si="277"/>
        <v/>
      </c>
      <c r="AO1631" s="146">
        <f t="shared" si="278"/>
        <v>0</v>
      </c>
      <c r="AP1631" s="146" t="str">
        <f t="shared" si="279"/>
        <v/>
      </c>
      <c r="AQ1631" s="146" t="str">
        <f t="shared" si="280"/>
        <v/>
      </c>
      <c r="AY1631" s="155"/>
      <c r="AZ1631" s="150"/>
      <c r="BA1631" s="155"/>
      <c r="BB1631" s="162"/>
      <c r="BC1631" s="162"/>
      <c r="BD1631" s="162"/>
      <c r="BE1631" s="162"/>
      <c r="BF1631" s="156"/>
      <c r="BG1631" s="156"/>
      <c r="BH1631" s="156"/>
      <c r="BJ1631" s="146">
        <v>851</v>
      </c>
      <c r="BK1631" s="146">
        <f t="shared" si="284"/>
        <v>5.4400000000000901</v>
      </c>
      <c r="BL1631" s="146">
        <f t="shared" si="285"/>
        <v>0.60643052660575048</v>
      </c>
      <c r="BM1631" s="146">
        <f t="shared" si="286"/>
        <v>7.7385320804335134E-4</v>
      </c>
      <c r="BN1631" s="146" t="str">
        <f t="shared" si="287"/>
        <v/>
      </c>
      <c r="BO1631" s="146" t="str">
        <f t="shared" si="283"/>
        <v/>
      </c>
    </row>
    <row r="1632" spans="3:67" ht="20.100000000000001" customHeight="1" x14ac:dyDescent="0.25">
      <c r="C1632" s="12"/>
      <c r="E1632" s="130"/>
      <c r="F1632" s="130"/>
      <c r="R1632" s="12"/>
      <c r="T1632" s="130"/>
      <c r="U1632" s="130"/>
      <c r="AE1632" s="146">
        <v>875</v>
      </c>
      <c r="AF1632" s="146">
        <f t="shared" si="274"/>
        <v>-0.5</v>
      </c>
      <c r="AJ1632" s="146">
        <f t="shared" si="275"/>
        <v>0.35206532676429952</v>
      </c>
      <c r="AK1632" s="146">
        <f t="shared" si="276"/>
        <v>0.30853753872598688</v>
      </c>
      <c r="AL1632" s="146" t="str">
        <f t="shared" si="281"/>
        <v/>
      </c>
      <c r="AM1632" s="146">
        <f t="shared" si="282"/>
        <v>0.35206532676429952</v>
      </c>
      <c r="AN1632" s="146" t="str">
        <f t="shared" si="277"/>
        <v/>
      </c>
      <c r="AO1632" s="146">
        <f t="shared" si="278"/>
        <v>0</v>
      </c>
      <c r="AP1632" s="146" t="str">
        <f t="shared" si="279"/>
        <v/>
      </c>
      <c r="AQ1632" s="146" t="str">
        <f t="shared" si="280"/>
        <v/>
      </c>
      <c r="AY1632" s="155"/>
      <c r="AZ1632" s="150"/>
      <c r="BA1632" s="155"/>
      <c r="BB1632" s="162"/>
      <c r="BC1632" s="162"/>
      <c r="BD1632" s="162"/>
      <c r="BE1632" s="162"/>
      <c r="BF1632" s="156"/>
      <c r="BG1632" s="156"/>
      <c r="BH1632" s="156"/>
      <c r="BJ1632" s="146">
        <v>852</v>
      </c>
      <c r="BK1632" s="146">
        <f t="shared" si="284"/>
        <v>5.4464000000000903</v>
      </c>
      <c r="BL1632" s="146">
        <f t="shared" si="285"/>
        <v>0.60565667339770712</v>
      </c>
      <c r="BM1632" s="146">
        <f t="shared" si="286"/>
        <v>7.7365026927456171E-4</v>
      </c>
      <c r="BN1632" s="146" t="str">
        <f t="shared" si="287"/>
        <v/>
      </c>
      <c r="BO1632" s="146" t="str">
        <f t="shared" si="283"/>
        <v/>
      </c>
    </row>
    <row r="1633" spans="3:67" ht="20.100000000000001" customHeight="1" x14ac:dyDescent="0.25">
      <c r="C1633" s="12"/>
      <c r="E1633" s="130"/>
      <c r="F1633" s="130"/>
      <c r="R1633" s="12"/>
      <c r="T1633" s="130"/>
      <c r="U1633" s="130"/>
      <c r="AE1633" s="146">
        <v>876</v>
      </c>
      <c r="AF1633" s="146">
        <f t="shared" si="274"/>
        <v>-0.496</v>
      </c>
      <c r="AJ1633" s="146">
        <f t="shared" si="275"/>
        <v>0.3527673398681293</v>
      </c>
      <c r="AK1633" s="146">
        <f t="shared" si="276"/>
        <v>0.30994720547266957</v>
      </c>
      <c r="AL1633" s="146" t="str">
        <f t="shared" si="281"/>
        <v/>
      </c>
      <c r="AM1633" s="146">
        <f t="shared" si="282"/>
        <v>0.3527673398681293</v>
      </c>
      <c r="AN1633" s="146" t="str">
        <f t="shared" si="277"/>
        <v/>
      </c>
      <c r="AO1633" s="146">
        <f t="shared" si="278"/>
        <v>0</v>
      </c>
      <c r="AP1633" s="146" t="str">
        <f t="shared" si="279"/>
        <v/>
      </c>
      <c r="AQ1633" s="146" t="str">
        <f t="shared" si="280"/>
        <v/>
      </c>
      <c r="AY1633" s="155"/>
      <c r="AZ1633" s="150"/>
      <c r="BA1633" s="155"/>
      <c r="BB1633" s="162"/>
      <c r="BC1633" s="162"/>
      <c r="BD1633" s="162"/>
      <c r="BE1633" s="162"/>
      <c r="BF1633" s="156"/>
      <c r="BG1633" s="156"/>
      <c r="BH1633" s="156"/>
      <c r="BJ1633" s="146">
        <v>853</v>
      </c>
      <c r="BK1633" s="146">
        <f t="shared" si="284"/>
        <v>5.4528000000000905</v>
      </c>
      <c r="BL1633" s="146">
        <f t="shared" si="285"/>
        <v>0.60488302312843256</v>
      </c>
      <c r="BM1633" s="146">
        <f t="shared" si="286"/>
        <v>7.7344471685980576E-4</v>
      </c>
      <c r="BN1633" s="146" t="str">
        <f t="shared" si="287"/>
        <v/>
      </c>
      <c r="BO1633" s="146" t="str">
        <f t="shared" si="283"/>
        <v/>
      </c>
    </row>
    <row r="1634" spans="3:67" ht="20.100000000000001" customHeight="1" x14ac:dyDescent="0.25">
      <c r="C1634" s="12"/>
      <c r="E1634" s="130"/>
      <c r="F1634" s="130"/>
      <c r="R1634" s="12"/>
      <c r="T1634" s="130"/>
      <c r="U1634" s="130"/>
      <c r="AE1634" s="146">
        <v>877</v>
      </c>
      <c r="AF1634" s="146">
        <f t="shared" si="274"/>
        <v>-0.49199999999999999</v>
      </c>
      <c r="AJ1634" s="146">
        <f t="shared" si="275"/>
        <v>0.35346509728900333</v>
      </c>
      <c r="AK1634" s="146">
        <f t="shared" si="276"/>
        <v>0.31135967177068158</v>
      </c>
      <c r="AL1634" s="146" t="str">
        <f t="shared" si="281"/>
        <v/>
      </c>
      <c r="AM1634" s="146">
        <f t="shared" si="282"/>
        <v>0.35346509728900333</v>
      </c>
      <c r="AN1634" s="146" t="str">
        <f t="shared" si="277"/>
        <v/>
      </c>
      <c r="AO1634" s="146">
        <f t="shared" si="278"/>
        <v>0</v>
      </c>
      <c r="AP1634" s="146" t="str">
        <f t="shared" si="279"/>
        <v/>
      </c>
      <c r="AQ1634" s="146" t="str">
        <f t="shared" si="280"/>
        <v/>
      </c>
      <c r="AY1634" s="155"/>
      <c r="AZ1634" s="150"/>
      <c r="BA1634" s="155"/>
      <c r="BB1634" s="162"/>
      <c r="BC1634" s="162"/>
      <c r="BD1634" s="162"/>
      <c r="BE1634" s="162"/>
      <c r="BF1634" s="156"/>
      <c r="BG1634" s="156"/>
      <c r="BH1634" s="156"/>
      <c r="BJ1634" s="146">
        <v>854</v>
      </c>
      <c r="BK1634" s="146">
        <f t="shared" si="284"/>
        <v>5.4592000000000906</v>
      </c>
      <c r="BL1634" s="146">
        <f t="shared" si="285"/>
        <v>0.60410957841157276</v>
      </c>
      <c r="BM1634" s="146">
        <f t="shared" si="286"/>
        <v>7.732365591627266E-4</v>
      </c>
      <c r="BN1634" s="146" t="str">
        <f t="shared" si="287"/>
        <v/>
      </c>
      <c r="BO1634" s="146" t="str">
        <f t="shared" si="283"/>
        <v/>
      </c>
    </row>
    <row r="1635" spans="3:67" ht="20.100000000000001" customHeight="1" x14ac:dyDescent="0.25">
      <c r="C1635" s="12"/>
      <c r="E1635" s="130"/>
      <c r="F1635" s="130"/>
      <c r="R1635" s="12"/>
      <c r="T1635" s="130"/>
      <c r="U1635" s="130"/>
      <c r="AE1635" s="146">
        <v>878</v>
      </c>
      <c r="AF1635" s="146">
        <f t="shared" si="274"/>
        <v>-0.48799999999999999</v>
      </c>
      <c r="AJ1635" s="146">
        <f t="shared" si="275"/>
        <v>0.35415856825923747</v>
      </c>
      <c r="AK1635" s="146">
        <f t="shared" si="276"/>
        <v>0.31277492053570766</v>
      </c>
      <c r="AL1635" s="146" t="str">
        <f t="shared" si="281"/>
        <v/>
      </c>
      <c r="AM1635" s="146">
        <f t="shared" si="282"/>
        <v>0.35415856825923747</v>
      </c>
      <c r="AN1635" s="146" t="str">
        <f t="shared" si="277"/>
        <v/>
      </c>
      <c r="AO1635" s="146">
        <f t="shared" si="278"/>
        <v>0</v>
      </c>
      <c r="AP1635" s="146" t="str">
        <f t="shared" si="279"/>
        <v/>
      </c>
      <c r="AQ1635" s="146" t="str">
        <f t="shared" si="280"/>
        <v/>
      </c>
      <c r="AY1635" s="155"/>
      <c r="AZ1635" s="150"/>
      <c r="BA1635" s="155"/>
      <c r="BB1635" s="162"/>
      <c r="BC1635" s="162"/>
      <c r="BD1635" s="162"/>
      <c r="BE1635" s="162"/>
      <c r="BF1635" s="156"/>
      <c r="BG1635" s="156"/>
      <c r="BH1635" s="156"/>
      <c r="BJ1635" s="146">
        <v>855</v>
      </c>
      <c r="BK1635" s="146">
        <f t="shared" si="284"/>
        <v>5.4656000000000908</v>
      </c>
      <c r="BL1635" s="146">
        <f t="shared" si="285"/>
        <v>0.60333634185241003</v>
      </c>
      <c r="BM1635" s="146">
        <f t="shared" si="286"/>
        <v>7.7302580454352565E-4</v>
      </c>
      <c r="BN1635" s="146" t="str">
        <f t="shared" si="287"/>
        <v/>
      </c>
      <c r="BO1635" s="146" t="str">
        <f t="shared" si="283"/>
        <v/>
      </c>
    </row>
    <row r="1636" spans="3:67" ht="20.100000000000001" customHeight="1" x14ac:dyDescent="0.25">
      <c r="C1636" s="12"/>
      <c r="E1636" s="130"/>
      <c r="F1636" s="130"/>
      <c r="R1636" s="12"/>
      <c r="T1636" s="130"/>
      <c r="U1636" s="130"/>
      <c r="AE1636" s="146">
        <v>879</v>
      </c>
      <c r="AF1636" s="146">
        <f t="shared" si="274"/>
        <v>-0.48399999999999999</v>
      </c>
      <c r="AJ1636" s="146">
        <f t="shared" si="275"/>
        <v>0.35484772215648769</v>
      </c>
      <c r="AK1636" s="146">
        <f t="shared" si="276"/>
        <v>0.31419293456065167</v>
      </c>
      <c r="AL1636" s="146" t="str">
        <f t="shared" si="281"/>
        <v/>
      </c>
      <c r="AM1636" s="146">
        <f t="shared" si="282"/>
        <v>0.35484772215648769</v>
      </c>
      <c r="AN1636" s="146" t="str">
        <f t="shared" si="277"/>
        <v/>
      </c>
      <c r="AO1636" s="146">
        <f t="shared" si="278"/>
        <v>0</v>
      </c>
      <c r="AP1636" s="146" t="str">
        <f t="shared" si="279"/>
        <v/>
      </c>
      <c r="AQ1636" s="146" t="str">
        <f t="shared" si="280"/>
        <v/>
      </c>
      <c r="AY1636" s="155"/>
      <c r="AZ1636" s="150"/>
      <c r="BA1636" s="155"/>
      <c r="BB1636" s="162"/>
      <c r="BC1636" s="162"/>
      <c r="BD1636" s="162"/>
      <c r="BE1636" s="162"/>
      <c r="BF1636" s="156"/>
      <c r="BG1636" s="156"/>
      <c r="BH1636" s="156"/>
      <c r="BJ1636" s="146">
        <v>856</v>
      </c>
      <c r="BK1636" s="146">
        <f t="shared" si="284"/>
        <v>5.472000000000091</v>
      </c>
      <c r="BL1636" s="146">
        <f t="shared" si="285"/>
        <v>0.6025633160478665</v>
      </c>
      <c r="BM1636" s="146">
        <f t="shared" si="286"/>
        <v>7.7281246136018389E-4</v>
      </c>
      <c r="BN1636" s="146" t="str">
        <f t="shared" si="287"/>
        <v/>
      </c>
      <c r="BO1636" s="146" t="str">
        <f t="shared" si="283"/>
        <v/>
      </c>
    </row>
    <row r="1637" spans="3:67" ht="20.100000000000001" customHeight="1" x14ac:dyDescent="0.25">
      <c r="C1637" s="12"/>
      <c r="E1637" s="130"/>
      <c r="F1637" s="130"/>
      <c r="R1637" s="12"/>
      <c r="T1637" s="130"/>
      <c r="U1637" s="130"/>
      <c r="AE1637" s="146">
        <v>880</v>
      </c>
      <c r="AF1637" s="146">
        <f t="shared" si="274"/>
        <v>-0.48</v>
      </c>
      <c r="AJ1637" s="146">
        <f t="shared" si="275"/>
        <v>0.35553252850599709</v>
      </c>
      <c r="AK1637" s="146">
        <f t="shared" si="276"/>
        <v>0.31561369651622256</v>
      </c>
      <c r="AL1637" s="146" t="str">
        <f t="shared" si="281"/>
        <v/>
      </c>
      <c r="AM1637" s="146">
        <f t="shared" si="282"/>
        <v>0.35553252850599709</v>
      </c>
      <c r="AN1637" s="146" t="str">
        <f t="shared" si="277"/>
        <v/>
      </c>
      <c r="AO1637" s="146">
        <f t="shared" si="278"/>
        <v>0</v>
      </c>
      <c r="AP1637" s="146" t="str">
        <f t="shared" si="279"/>
        <v/>
      </c>
      <c r="AQ1637" s="146" t="str">
        <f t="shared" si="280"/>
        <v/>
      </c>
      <c r="AY1637" s="155"/>
      <c r="AZ1637" s="150"/>
      <c r="BA1637" s="155"/>
      <c r="BB1637" s="162"/>
      <c r="BC1637" s="162"/>
      <c r="BD1637" s="162"/>
      <c r="BE1637" s="162"/>
      <c r="BF1637" s="156"/>
      <c r="BG1637" s="156"/>
      <c r="BH1637" s="156"/>
      <c r="BJ1637" s="146">
        <v>857</v>
      </c>
      <c r="BK1637" s="146">
        <f t="shared" si="284"/>
        <v>5.4784000000000912</v>
      </c>
      <c r="BL1637" s="146">
        <f t="shared" si="285"/>
        <v>0.60179050358650632</v>
      </c>
      <c r="BM1637" s="146">
        <f t="shared" si="286"/>
        <v>7.7259653796835082E-4</v>
      </c>
      <c r="BN1637" s="146" t="str">
        <f t="shared" si="287"/>
        <v/>
      </c>
      <c r="BO1637" s="146" t="str">
        <f t="shared" si="283"/>
        <v/>
      </c>
    </row>
    <row r="1638" spans="3:67" ht="20.100000000000001" customHeight="1" x14ac:dyDescent="0.25">
      <c r="C1638" s="12"/>
      <c r="E1638" s="130"/>
      <c r="F1638" s="130"/>
      <c r="R1638" s="12"/>
      <c r="T1638" s="130"/>
      <c r="U1638" s="130"/>
      <c r="AE1638" s="146">
        <v>881</v>
      </c>
      <c r="AF1638" s="146">
        <f t="shared" si="274"/>
        <v>-0.47599999999999998</v>
      </c>
      <c r="AJ1638" s="146">
        <f t="shared" si="275"/>
        <v>0.35621295698283506</v>
      </c>
      <c r="AK1638" s="146">
        <f t="shared" si="276"/>
        <v>0.31703718895152933</v>
      </c>
      <c r="AL1638" s="146" t="str">
        <f t="shared" si="281"/>
        <v/>
      </c>
      <c r="AM1638" s="146">
        <f t="shared" si="282"/>
        <v>0.35621295698283506</v>
      </c>
      <c r="AN1638" s="146" t="str">
        <f t="shared" si="277"/>
        <v/>
      </c>
      <c r="AO1638" s="146">
        <f t="shared" si="278"/>
        <v>0</v>
      </c>
      <c r="AP1638" s="146" t="str">
        <f t="shared" si="279"/>
        <v/>
      </c>
      <c r="AQ1638" s="146" t="str">
        <f t="shared" si="280"/>
        <v/>
      </c>
      <c r="AY1638" s="155"/>
      <c r="AZ1638" s="150"/>
      <c r="BA1638" s="155"/>
      <c r="BB1638" s="162"/>
      <c r="BC1638" s="162"/>
      <c r="BD1638" s="162"/>
      <c r="BE1638" s="162"/>
      <c r="BF1638" s="156"/>
      <c r="BG1638" s="156"/>
      <c r="BH1638" s="156"/>
      <c r="BJ1638" s="146">
        <v>858</v>
      </c>
      <c r="BK1638" s="146">
        <f t="shared" si="284"/>
        <v>5.4848000000000914</v>
      </c>
      <c r="BL1638" s="146">
        <f t="shared" si="285"/>
        <v>0.60101790704853797</v>
      </c>
      <c r="BM1638" s="146">
        <f t="shared" si="286"/>
        <v>7.7237804272178856E-4</v>
      </c>
      <c r="BN1638" s="146" t="str">
        <f t="shared" si="287"/>
        <v/>
      </c>
      <c r="BO1638" s="146" t="str">
        <f t="shared" si="283"/>
        <v/>
      </c>
    </row>
    <row r="1639" spans="3:67" ht="20.100000000000001" customHeight="1" x14ac:dyDescent="0.25">
      <c r="C1639" s="12"/>
      <c r="E1639" s="130"/>
      <c r="F1639" s="130"/>
      <c r="R1639" s="12"/>
      <c r="T1639" s="130"/>
      <c r="U1639" s="130"/>
      <c r="AE1639" s="146">
        <v>882</v>
      </c>
      <c r="AF1639" s="146">
        <f t="shared" si="274"/>
        <v>-0.47199999999999998</v>
      </c>
      <c r="AJ1639" s="146">
        <f t="shared" si="275"/>
        <v>0.35688897741412928</v>
      </c>
      <c r="AK1639" s="146">
        <f t="shared" si="276"/>
        <v>0.31846339429468434</v>
      </c>
      <c r="AL1639" s="146" t="str">
        <f t="shared" si="281"/>
        <v/>
      </c>
      <c r="AM1639" s="146">
        <f t="shared" si="282"/>
        <v>0.35688897741412928</v>
      </c>
      <c r="AN1639" s="146" t="str">
        <f t="shared" si="277"/>
        <v/>
      </c>
      <c r="AO1639" s="146">
        <f t="shared" si="278"/>
        <v>0</v>
      </c>
      <c r="AP1639" s="146" t="str">
        <f t="shared" si="279"/>
        <v/>
      </c>
      <c r="AQ1639" s="146" t="str">
        <f t="shared" si="280"/>
        <v/>
      </c>
      <c r="AY1639" s="155"/>
      <c r="AZ1639" s="150"/>
      <c r="BA1639" s="155"/>
      <c r="BB1639" s="162"/>
      <c r="BC1639" s="162"/>
      <c r="BD1639" s="162"/>
      <c r="BE1639" s="162"/>
      <c r="BF1639" s="156"/>
      <c r="BG1639" s="156"/>
      <c r="BH1639" s="156"/>
      <c r="BJ1639" s="146">
        <v>859</v>
      </c>
      <c r="BK1639" s="146">
        <f t="shared" si="284"/>
        <v>5.4912000000000916</v>
      </c>
      <c r="BL1639" s="146">
        <f t="shared" si="285"/>
        <v>0.60024552900581618</v>
      </c>
      <c r="BM1639" s="146">
        <f t="shared" si="286"/>
        <v>7.7215698396981836E-4</v>
      </c>
      <c r="BN1639" s="146" t="str">
        <f t="shared" si="287"/>
        <v/>
      </c>
      <c r="BO1639" s="146" t="str">
        <f t="shared" si="283"/>
        <v/>
      </c>
    </row>
    <row r="1640" spans="3:67" ht="20.100000000000001" customHeight="1" x14ac:dyDescent="0.25">
      <c r="C1640" s="12"/>
      <c r="E1640" s="130"/>
      <c r="F1640" s="130"/>
      <c r="R1640" s="12"/>
      <c r="T1640" s="130"/>
      <c r="U1640" s="130"/>
      <c r="AE1640" s="146">
        <v>883</v>
      </c>
      <c r="AF1640" s="146">
        <f t="shared" si="274"/>
        <v>-0.46799999999999997</v>
      </c>
      <c r="AJ1640" s="146">
        <f t="shared" si="275"/>
        <v>0.35756055978128964</v>
      </c>
      <c r="AK1640" s="146">
        <f t="shared" si="276"/>
        <v>0.31989229485341653</v>
      </c>
      <c r="AL1640" s="146" t="str">
        <f t="shared" si="281"/>
        <v/>
      </c>
      <c r="AM1640" s="146">
        <f t="shared" si="282"/>
        <v>0.35756055978128964</v>
      </c>
      <c r="AN1640" s="146" t="str">
        <f t="shared" si="277"/>
        <v/>
      </c>
      <c r="AO1640" s="146">
        <f t="shared" si="278"/>
        <v>0</v>
      </c>
      <c r="AP1640" s="146" t="str">
        <f t="shared" si="279"/>
        <v/>
      </c>
      <c r="AQ1640" s="146" t="str">
        <f t="shared" si="280"/>
        <v/>
      </c>
      <c r="AY1640" s="155"/>
      <c r="AZ1640" s="150"/>
      <c r="BA1640" s="155"/>
      <c r="BB1640" s="162"/>
      <c r="BC1640" s="162"/>
      <c r="BD1640" s="162"/>
      <c r="BE1640" s="162"/>
      <c r="BF1640" s="156"/>
      <c r="BG1640" s="156"/>
      <c r="BH1640" s="156"/>
      <c r="BJ1640" s="146">
        <v>860</v>
      </c>
      <c r="BK1640" s="146">
        <f t="shared" si="284"/>
        <v>5.4976000000000917</v>
      </c>
      <c r="BL1640" s="146">
        <f t="shared" si="285"/>
        <v>0.59947337202184636</v>
      </c>
      <c r="BM1640" s="146">
        <f t="shared" si="286"/>
        <v>7.7193337005987406E-4</v>
      </c>
      <c r="BN1640" s="146" t="str">
        <f t="shared" si="287"/>
        <v/>
      </c>
      <c r="BO1640" s="146" t="str">
        <f t="shared" si="283"/>
        <v/>
      </c>
    </row>
    <row r="1641" spans="3:67" ht="20.100000000000001" customHeight="1" x14ac:dyDescent="0.25">
      <c r="C1641" s="12"/>
      <c r="E1641" s="130"/>
      <c r="F1641" s="130"/>
      <c r="R1641" s="12"/>
      <c r="T1641" s="130"/>
      <c r="U1641" s="130"/>
      <c r="AE1641" s="146">
        <v>884</v>
      </c>
      <c r="AF1641" s="146">
        <f t="shared" si="274"/>
        <v>-0.46399999999999997</v>
      </c>
      <c r="AJ1641" s="146">
        <f t="shared" si="275"/>
        <v>0.35822767422222374</v>
      </c>
      <c r="AK1641" s="146">
        <f t="shared" si="276"/>
        <v>0.32132387281569263</v>
      </c>
      <c r="AL1641" s="146" t="str">
        <f t="shared" si="281"/>
        <v/>
      </c>
      <c r="AM1641" s="146">
        <f t="shared" si="282"/>
        <v>0.35822767422222374</v>
      </c>
      <c r="AN1641" s="146" t="str">
        <f t="shared" si="277"/>
        <v/>
      </c>
      <c r="AO1641" s="146">
        <f t="shared" si="278"/>
        <v>0</v>
      </c>
      <c r="AP1641" s="146" t="str">
        <f t="shared" si="279"/>
        <v/>
      </c>
      <c r="AQ1641" s="146" t="str">
        <f t="shared" si="280"/>
        <v/>
      </c>
      <c r="AY1641" s="155"/>
      <c r="AZ1641" s="150"/>
      <c r="BA1641" s="155"/>
      <c r="BB1641" s="162"/>
      <c r="BC1641" s="162"/>
      <c r="BD1641" s="162"/>
      <c r="BE1641" s="162"/>
      <c r="BF1641" s="156"/>
      <c r="BG1641" s="156"/>
      <c r="BH1641" s="156"/>
      <c r="BJ1641" s="146">
        <v>861</v>
      </c>
      <c r="BK1641" s="146">
        <f t="shared" si="284"/>
        <v>5.5040000000000919</v>
      </c>
      <c r="BL1641" s="146">
        <f t="shared" si="285"/>
        <v>0.59870143865178649</v>
      </c>
      <c r="BM1641" s="146">
        <f t="shared" si="286"/>
        <v>7.7170720933672499E-4</v>
      </c>
      <c r="BN1641" s="146" t="str">
        <f t="shared" si="287"/>
        <v/>
      </c>
      <c r="BO1641" s="146" t="str">
        <f t="shared" si="283"/>
        <v/>
      </c>
    </row>
    <row r="1642" spans="3:67" ht="20.100000000000001" customHeight="1" x14ac:dyDescent="0.25">
      <c r="C1642" s="12"/>
      <c r="E1642" s="130"/>
      <c r="F1642" s="130"/>
      <c r="R1642" s="12"/>
      <c r="T1642" s="130"/>
      <c r="U1642" s="130"/>
      <c r="AE1642" s="146">
        <v>885</v>
      </c>
      <c r="AF1642" s="146">
        <f t="shared" si="274"/>
        <v>-0.45999999999999996</v>
      </c>
      <c r="AJ1642" s="146">
        <f t="shared" si="275"/>
        <v>0.35889029103354464</v>
      </c>
      <c r="AK1642" s="146">
        <f t="shared" si="276"/>
        <v>0.32275811025034773</v>
      </c>
      <c r="AL1642" s="146" t="str">
        <f t="shared" si="281"/>
        <v/>
      </c>
      <c r="AM1642" s="146">
        <f t="shared" si="282"/>
        <v>0.35889029103354464</v>
      </c>
      <c r="AN1642" s="146" t="str">
        <f t="shared" si="277"/>
        <v/>
      </c>
      <c r="AO1642" s="146">
        <f t="shared" si="278"/>
        <v>0</v>
      </c>
      <c r="AP1642" s="146" t="str">
        <f t="shared" si="279"/>
        <v/>
      </c>
      <c r="AQ1642" s="146" t="str">
        <f t="shared" si="280"/>
        <v/>
      </c>
      <c r="AY1642" s="155"/>
      <c r="AZ1642" s="150"/>
      <c r="BA1642" s="155"/>
      <c r="BB1642" s="162"/>
      <c r="BC1642" s="162"/>
      <c r="BD1642" s="162"/>
      <c r="BE1642" s="162"/>
      <c r="BF1642" s="156"/>
      <c r="BG1642" s="156"/>
      <c r="BH1642" s="156"/>
      <c r="BJ1642" s="146">
        <v>862</v>
      </c>
      <c r="BK1642" s="146">
        <f t="shared" si="284"/>
        <v>5.5104000000000921</v>
      </c>
      <c r="BL1642" s="146">
        <f t="shared" si="285"/>
        <v>0.59792973144244976</v>
      </c>
      <c r="BM1642" s="146">
        <f t="shared" si="286"/>
        <v>7.7147851014103264E-4</v>
      </c>
      <c r="BN1642" s="146" t="str">
        <f t="shared" si="287"/>
        <v/>
      </c>
      <c r="BO1642" s="146" t="str">
        <f t="shared" si="283"/>
        <v/>
      </c>
    </row>
    <row r="1643" spans="3:67" ht="20.100000000000001" customHeight="1" x14ac:dyDescent="0.25">
      <c r="C1643" s="12"/>
      <c r="E1643" s="130"/>
      <c r="F1643" s="130"/>
      <c r="R1643" s="12"/>
      <c r="T1643" s="130"/>
      <c r="U1643" s="130"/>
      <c r="AE1643" s="146">
        <v>886</v>
      </c>
      <c r="AF1643" s="146">
        <f t="shared" si="274"/>
        <v>-0.45599999999999996</v>
      </c>
      <c r="AJ1643" s="146">
        <f t="shared" si="275"/>
        <v>0.35954838067276956</v>
      </c>
      <c r="AK1643" s="146">
        <f t="shared" si="276"/>
        <v>0.32419498910772426</v>
      </c>
      <c r="AL1643" s="146" t="str">
        <f t="shared" si="281"/>
        <v/>
      </c>
      <c r="AM1643" s="146">
        <f t="shared" si="282"/>
        <v>0.35954838067276956</v>
      </c>
      <c r="AN1643" s="146" t="str">
        <f t="shared" si="277"/>
        <v/>
      </c>
      <c r="AO1643" s="146">
        <f t="shared" si="278"/>
        <v>0</v>
      </c>
      <c r="AP1643" s="146" t="str">
        <f t="shared" si="279"/>
        <v/>
      </c>
      <c r="AQ1643" s="146" t="str">
        <f t="shared" si="280"/>
        <v/>
      </c>
      <c r="AY1643" s="155"/>
      <c r="AZ1643" s="150"/>
      <c r="BA1643" s="155"/>
      <c r="BB1643" s="162"/>
      <c r="BC1643" s="162"/>
      <c r="BD1643" s="162"/>
      <c r="BE1643" s="162"/>
      <c r="BF1643" s="156"/>
      <c r="BG1643" s="156"/>
      <c r="BH1643" s="156"/>
      <c r="BJ1643" s="146">
        <v>863</v>
      </c>
      <c r="BK1643" s="146">
        <f t="shared" si="284"/>
        <v>5.5168000000000923</v>
      </c>
      <c r="BL1643" s="146">
        <f t="shared" si="285"/>
        <v>0.59715825293230873</v>
      </c>
      <c r="BM1643" s="146">
        <f t="shared" si="286"/>
        <v>7.712472808114601E-4</v>
      </c>
      <c r="BN1643" s="146" t="str">
        <f t="shared" si="287"/>
        <v/>
      </c>
      <c r="BO1643" s="146" t="str">
        <f t="shared" si="283"/>
        <v/>
      </c>
    </row>
    <row r="1644" spans="3:67" ht="20.100000000000001" customHeight="1" x14ac:dyDescent="0.25">
      <c r="C1644" s="12"/>
      <c r="E1644" s="130"/>
      <c r="F1644" s="130"/>
      <c r="R1644" s="12"/>
      <c r="T1644" s="130"/>
      <c r="U1644" s="130"/>
      <c r="AE1644" s="146">
        <v>887</v>
      </c>
      <c r="AF1644" s="146">
        <f t="shared" si="274"/>
        <v>-0.45199999999999996</v>
      </c>
      <c r="AJ1644" s="146">
        <f t="shared" si="275"/>
        <v>0.3602019137605102</v>
      </c>
      <c r="AK1644" s="146">
        <f t="shared" si="276"/>
        <v>0.32563449122032057</v>
      </c>
      <c r="AL1644" s="146" t="str">
        <f t="shared" si="281"/>
        <v/>
      </c>
      <c r="AM1644" s="146">
        <f t="shared" si="282"/>
        <v>0.3602019137605102</v>
      </c>
      <c r="AN1644" s="146" t="str">
        <f t="shared" si="277"/>
        <v/>
      </c>
      <c r="AO1644" s="146">
        <f t="shared" si="278"/>
        <v>0</v>
      </c>
      <c r="AP1644" s="146" t="str">
        <f t="shared" si="279"/>
        <v/>
      </c>
      <c r="AQ1644" s="146" t="str">
        <f t="shared" si="280"/>
        <v/>
      </c>
      <c r="AY1644" s="155"/>
      <c r="AZ1644" s="150"/>
      <c r="BA1644" s="155"/>
      <c r="BB1644" s="162"/>
      <c r="BC1644" s="162"/>
      <c r="BD1644" s="162"/>
      <c r="BE1644" s="162"/>
      <c r="BF1644" s="156"/>
      <c r="BG1644" s="156"/>
      <c r="BH1644" s="156"/>
      <c r="BJ1644" s="146">
        <v>864</v>
      </c>
      <c r="BK1644" s="146">
        <f t="shared" si="284"/>
        <v>5.5232000000000925</v>
      </c>
      <c r="BL1644" s="146">
        <f t="shared" si="285"/>
        <v>0.59638700565149727</v>
      </c>
      <c r="BM1644" s="146">
        <f t="shared" si="286"/>
        <v>7.7101352968211856E-4</v>
      </c>
      <c r="BN1644" s="146" t="str">
        <f t="shared" si="287"/>
        <v/>
      </c>
      <c r="BO1644" s="146" t="str">
        <f t="shared" si="283"/>
        <v/>
      </c>
    </row>
    <row r="1645" spans="3:67" ht="20.100000000000001" customHeight="1" x14ac:dyDescent="0.25">
      <c r="C1645" s="12"/>
      <c r="E1645" s="130"/>
      <c r="F1645" s="130"/>
      <c r="R1645" s="12"/>
      <c r="T1645" s="130"/>
      <c r="U1645" s="130"/>
      <c r="AE1645" s="146">
        <v>888</v>
      </c>
      <c r="AF1645" s="146">
        <f t="shared" si="274"/>
        <v>-0.44799999999999995</v>
      </c>
      <c r="AJ1645" s="146">
        <f t="shared" si="275"/>
        <v>0.36085086108265324</v>
      </c>
      <c r="AK1645" s="146">
        <f t="shared" si="276"/>
        <v>0.32707659830344682</v>
      </c>
      <c r="AL1645" s="146" t="str">
        <f t="shared" si="281"/>
        <v/>
      </c>
      <c r="AM1645" s="146">
        <f t="shared" si="282"/>
        <v>0.36085086108265324</v>
      </c>
      <c r="AN1645" s="146" t="str">
        <f t="shared" si="277"/>
        <v/>
      </c>
      <c r="AO1645" s="146">
        <f t="shared" si="278"/>
        <v>0</v>
      </c>
      <c r="AP1645" s="146" t="str">
        <f t="shared" si="279"/>
        <v/>
      </c>
      <c r="AQ1645" s="146" t="str">
        <f t="shared" si="280"/>
        <v/>
      </c>
      <c r="AY1645" s="155"/>
      <c r="AZ1645" s="150"/>
      <c r="BA1645" s="155"/>
      <c r="BB1645" s="162"/>
      <c r="BC1645" s="162"/>
      <c r="BD1645" s="162"/>
      <c r="BE1645" s="162"/>
      <c r="BF1645" s="156"/>
      <c r="BG1645" s="156"/>
      <c r="BH1645" s="156"/>
      <c r="BJ1645" s="146">
        <v>865</v>
      </c>
      <c r="BK1645" s="146">
        <f t="shared" si="284"/>
        <v>5.5296000000000927</v>
      </c>
      <c r="BL1645" s="146">
        <f t="shared" si="285"/>
        <v>0.59561599212181515</v>
      </c>
      <c r="BM1645" s="146">
        <f t="shared" si="286"/>
        <v>7.7077726508445465E-4</v>
      </c>
      <c r="BN1645" s="146" t="str">
        <f t="shared" si="287"/>
        <v/>
      </c>
      <c r="BO1645" s="146" t="str">
        <f t="shared" si="283"/>
        <v/>
      </c>
    </row>
    <row r="1646" spans="3:67" ht="20.100000000000001" customHeight="1" x14ac:dyDescent="0.25">
      <c r="C1646" s="12"/>
      <c r="E1646" s="130"/>
      <c r="F1646" s="130"/>
      <c r="R1646" s="12"/>
      <c r="T1646" s="130"/>
      <c r="U1646" s="130"/>
      <c r="AE1646" s="146">
        <v>889</v>
      </c>
      <c r="AF1646" s="146">
        <f t="shared" si="274"/>
        <v>-0.44399999999999995</v>
      </c>
      <c r="AJ1646" s="146">
        <f t="shared" si="275"/>
        <v>0.36149519359253279</v>
      </c>
      <c r="AK1646" s="146">
        <f t="shared" si="276"/>
        <v>0.32852129195589119</v>
      </c>
      <c r="AL1646" s="146" t="str">
        <f t="shared" si="281"/>
        <v/>
      </c>
      <c r="AM1646" s="146">
        <f t="shared" si="282"/>
        <v>0.36149519359253279</v>
      </c>
      <c r="AN1646" s="146" t="str">
        <f t="shared" si="277"/>
        <v/>
      </c>
      <c r="AO1646" s="146">
        <f t="shared" si="278"/>
        <v>0</v>
      </c>
      <c r="AP1646" s="146" t="str">
        <f t="shared" si="279"/>
        <v/>
      </c>
      <c r="AQ1646" s="146" t="str">
        <f t="shared" si="280"/>
        <v/>
      </c>
      <c r="AY1646" s="155"/>
      <c r="AZ1646" s="150"/>
      <c r="BA1646" s="155"/>
      <c r="BB1646" s="162"/>
      <c r="BC1646" s="162"/>
      <c r="BD1646" s="162"/>
      <c r="BE1646" s="162"/>
      <c r="BF1646" s="156"/>
      <c r="BG1646" s="156"/>
      <c r="BH1646" s="156"/>
      <c r="BJ1646" s="146">
        <v>866</v>
      </c>
      <c r="BK1646" s="146">
        <f t="shared" si="284"/>
        <v>5.5360000000000928</v>
      </c>
      <c r="BL1646" s="146">
        <f t="shared" si="285"/>
        <v>0.5948452148567307</v>
      </c>
      <c r="BM1646" s="146">
        <f t="shared" si="286"/>
        <v>7.705384953462513E-4</v>
      </c>
      <c r="BN1646" s="146" t="str">
        <f t="shared" si="287"/>
        <v/>
      </c>
      <c r="BO1646" s="146" t="str">
        <f t="shared" si="283"/>
        <v/>
      </c>
    </row>
    <row r="1647" spans="3:67" ht="20.100000000000001" customHeight="1" x14ac:dyDescent="0.25">
      <c r="C1647" s="12"/>
      <c r="E1647" s="130"/>
      <c r="F1647" s="130"/>
      <c r="R1647" s="12"/>
      <c r="T1647" s="130"/>
      <c r="U1647" s="130"/>
      <c r="AE1647" s="146">
        <v>890</v>
      </c>
      <c r="AF1647" s="146">
        <f t="shared" si="274"/>
        <v>-0.43999999999999995</v>
      </c>
      <c r="AJ1647" s="146">
        <f t="shared" si="275"/>
        <v>0.36213488241309222</v>
      </c>
      <c r="AK1647" s="146">
        <f t="shared" si="276"/>
        <v>0.32996855366059363</v>
      </c>
      <c r="AL1647" s="146" t="str">
        <f t="shared" si="281"/>
        <v/>
      </c>
      <c r="AM1647" s="146">
        <f t="shared" si="282"/>
        <v>0.36213488241309222</v>
      </c>
      <c r="AN1647" s="146" t="str">
        <f t="shared" si="277"/>
        <v/>
      </c>
      <c r="AO1647" s="146">
        <f t="shared" si="278"/>
        <v>0</v>
      </c>
      <c r="AP1647" s="146" t="str">
        <f t="shared" si="279"/>
        <v/>
      </c>
      <c r="AQ1647" s="146" t="str">
        <f t="shared" si="280"/>
        <v/>
      </c>
      <c r="AY1647" s="155"/>
      <c r="AZ1647" s="150"/>
      <c r="BA1647" s="155"/>
      <c r="BB1647" s="162"/>
      <c r="BC1647" s="162"/>
      <c r="BD1647" s="162"/>
      <c r="BE1647" s="162"/>
      <c r="BF1647" s="156"/>
      <c r="BG1647" s="156"/>
      <c r="BH1647" s="156"/>
      <c r="BJ1647" s="146">
        <v>867</v>
      </c>
      <c r="BK1647" s="146">
        <f t="shared" si="284"/>
        <v>5.542400000000093</v>
      </c>
      <c r="BL1647" s="146">
        <f t="shared" si="285"/>
        <v>0.59407467636138445</v>
      </c>
      <c r="BM1647" s="146">
        <f t="shared" si="286"/>
        <v>7.7029722879118356E-4</v>
      </c>
      <c r="BN1647" s="146" t="str">
        <f t="shared" si="287"/>
        <v/>
      </c>
      <c r="BO1647" s="146" t="str">
        <f t="shared" si="283"/>
        <v/>
      </c>
    </row>
    <row r="1648" spans="3:67" ht="20.100000000000001" customHeight="1" x14ac:dyDescent="0.25">
      <c r="C1648" s="12"/>
      <c r="E1648" s="130"/>
      <c r="F1648" s="130"/>
      <c r="R1648" s="12"/>
      <c r="T1648" s="130"/>
      <c r="U1648" s="130"/>
      <c r="AE1648" s="146">
        <v>891</v>
      </c>
      <c r="AF1648" s="146">
        <f t="shared" si="274"/>
        <v>-0.43599999999999994</v>
      </c>
      <c r="AJ1648" s="146">
        <f t="shared" si="275"/>
        <v>0.36276989883903699</v>
      </c>
      <c r="AK1648" s="146">
        <f t="shared" si="276"/>
        <v>0.33141836478532871</v>
      </c>
      <c r="AL1648" s="146" t="str">
        <f t="shared" si="281"/>
        <v/>
      </c>
      <c r="AM1648" s="146">
        <f t="shared" si="282"/>
        <v>0.36276989883903699</v>
      </c>
      <c r="AN1648" s="146" t="str">
        <f t="shared" si="277"/>
        <v/>
      </c>
      <c r="AO1648" s="146">
        <f t="shared" si="278"/>
        <v>0</v>
      </c>
      <c r="AP1648" s="146" t="str">
        <f t="shared" si="279"/>
        <v/>
      </c>
      <c r="AQ1648" s="146" t="str">
        <f t="shared" si="280"/>
        <v/>
      </c>
      <c r="AY1648" s="155"/>
      <c r="AZ1648" s="150"/>
      <c r="BA1648" s="155"/>
      <c r="BB1648" s="162"/>
      <c r="BC1648" s="162"/>
      <c r="BD1648" s="162"/>
      <c r="BE1648" s="162"/>
      <c r="BF1648" s="156"/>
      <c r="BG1648" s="156"/>
      <c r="BH1648" s="156"/>
      <c r="BJ1648" s="146">
        <v>868</v>
      </c>
      <c r="BK1648" s="146">
        <f t="shared" si="284"/>
        <v>5.5488000000000932</v>
      </c>
      <c r="BL1648" s="146">
        <f t="shared" si="285"/>
        <v>0.59330437913259326</v>
      </c>
      <c r="BM1648" s="146">
        <f t="shared" si="286"/>
        <v>7.7005347374037303E-4</v>
      </c>
      <c r="BN1648" s="146" t="str">
        <f t="shared" si="287"/>
        <v/>
      </c>
      <c r="BO1648" s="146" t="str">
        <f t="shared" si="283"/>
        <v/>
      </c>
    </row>
    <row r="1649" spans="3:67" ht="20.100000000000001" customHeight="1" x14ac:dyDescent="0.25">
      <c r="C1649" s="12"/>
      <c r="E1649" s="130"/>
      <c r="F1649" s="130"/>
      <c r="R1649" s="12"/>
      <c r="T1649" s="130"/>
      <c r="U1649" s="130"/>
      <c r="AE1649" s="146">
        <v>892</v>
      </c>
      <c r="AF1649" s="146">
        <f t="shared" si="274"/>
        <v>-0.43199999999999994</v>
      </c>
      <c r="AJ1649" s="146">
        <f t="shared" si="275"/>
        <v>0.36340021433897723</v>
      </c>
      <c r="AK1649" s="146">
        <f t="shared" si="276"/>
        <v>0.33287070658339679</v>
      </c>
      <c r="AL1649" s="146" t="str">
        <f t="shared" si="281"/>
        <v/>
      </c>
      <c r="AM1649" s="146">
        <f t="shared" si="282"/>
        <v>0.36340021433897723</v>
      </c>
      <c r="AN1649" s="146" t="str">
        <f t="shared" si="277"/>
        <v/>
      </c>
      <c r="AO1649" s="146">
        <f t="shared" si="278"/>
        <v>0</v>
      </c>
      <c r="AP1649" s="146" t="str">
        <f t="shared" si="279"/>
        <v/>
      </c>
      <c r="AQ1649" s="146" t="str">
        <f t="shared" si="280"/>
        <v/>
      </c>
      <c r="AY1649" s="155"/>
      <c r="AZ1649" s="150"/>
      <c r="BA1649" s="155"/>
      <c r="BB1649" s="162"/>
      <c r="BC1649" s="162"/>
      <c r="BD1649" s="162"/>
      <c r="BE1649" s="162"/>
      <c r="BF1649" s="156"/>
      <c r="BG1649" s="156"/>
      <c r="BH1649" s="156"/>
      <c r="BJ1649" s="146">
        <v>869</v>
      </c>
      <c r="BK1649" s="146">
        <f t="shared" si="284"/>
        <v>5.5552000000000934</v>
      </c>
      <c r="BL1649" s="146">
        <f t="shared" si="285"/>
        <v>0.59253432565885289</v>
      </c>
      <c r="BM1649" s="146">
        <f t="shared" si="286"/>
        <v>7.6980723851005628E-4</v>
      </c>
      <c r="BN1649" s="146" t="str">
        <f t="shared" si="287"/>
        <v/>
      </c>
      <c r="BO1649" s="146" t="str">
        <f t="shared" si="283"/>
        <v/>
      </c>
    </row>
    <row r="1650" spans="3:67" ht="20.100000000000001" customHeight="1" x14ac:dyDescent="0.25">
      <c r="C1650" s="12"/>
      <c r="E1650" s="130"/>
      <c r="F1650" s="130"/>
      <c r="R1650" s="12"/>
      <c r="T1650" s="130"/>
      <c r="U1650" s="130"/>
      <c r="AE1650" s="146">
        <v>893</v>
      </c>
      <c r="AF1650" s="146">
        <f t="shared" si="274"/>
        <v>-0.42799999999999994</v>
      </c>
      <c r="AJ1650" s="146">
        <f t="shared" si="275"/>
        <v>0.3640258005575604</v>
      </c>
      <c r="AK1650" s="146">
        <f t="shared" si="276"/>
        <v>0.33432556019432413</v>
      </c>
      <c r="AL1650" s="146" t="str">
        <f t="shared" si="281"/>
        <v/>
      </c>
      <c r="AM1650" s="146">
        <f t="shared" si="282"/>
        <v>0.3640258005575604</v>
      </c>
      <c r="AN1650" s="146" t="str">
        <f t="shared" si="277"/>
        <v/>
      </c>
      <c r="AO1650" s="146">
        <f t="shared" si="278"/>
        <v>0</v>
      </c>
      <c r="AP1650" s="146" t="str">
        <f t="shared" si="279"/>
        <v/>
      </c>
      <c r="AQ1650" s="146" t="str">
        <f t="shared" si="280"/>
        <v/>
      </c>
      <c r="AY1650" s="155"/>
      <c r="AZ1650" s="150"/>
      <c r="BA1650" s="155"/>
      <c r="BB1650" s="162"/>
      <c r="BC1650" s="162"/>
      <c r="BD1650" s="162"/>
      <c r="BE1650" s="162"/>
      <c r="BF1650" s="156"/>
      <c r="BG1650" s="156"/>
      <c r="BH1650" s="156"/>
      <c r="BJ1650" s="146">
        <v>870</v>
      </c>
      <c r="BK1650" s="146">
        <f t="shared" si="284"/>
        <v>5.5616000000000936</v>
      </c>
      <c r="BL1650" s="146">
        <f t="shared" si="285"/>
        <v>0.59176451842034283</v>
      </c>
      <c r="BM1650" s="146">
        <f t="shared" si="286"/>
        <v>7.6955853141202901E-4</v>
      </c>
      <c r="BN1650" s="146" t="str">
        <f t="shared" si="287"/>
        <v/>
      </c>
      <c r="BO1650" s="146" t="str">
        <f t="shared" si="283"/>
        <v/>
      </c>
    </row>
    <row r="1651" spans="3:67" ht="20.100000000000001" customHeight="1" x14ac:dyDescent="0.25">
      <c r="C1651" s="12"/>
      <c r="E1651" s="130"/>
      <c r="F1651" s="130"/>
      <c r="R1651" s="12"/>
      <c r="T1651" s="130"/>
      <c r="U1651" s="130"/>
      <c r="AE1651" s="146">
        <v>894</v>
      </c>
      <c r="AF1651" s="146">
        <f t="shared" si="274"/>
        <v>-0.42399999999999993</v>
      </c>
      <c r="AJ1651" s="146">
        <f t="shared" si="275"/>
        <v>0.36464662931759334</v>
      </c>
      <c r="AK1651" s="146">
        <f t="shared" si="276"/>
        <v>0.33578290664457122</v>
      </c>
      <c r="AL1651" s="146" t="str">
        <f t="shared" si="281"/>
        <v/>
      </c>
      <c r="AM1651" s="146">
        <f t="shared" si="282"/>
        <v>0.36464662931759334</v>
      </c>
      <c r="AN1651" s="146" t="str">
        <f t="shared" si="277"/>
        <v/>
      </c>
      <c r="AO1651" s="146">
        <f t="shared" si="278"/>
        <v>0</v>
      </c>
      <c r="AP1651" s="146" t="str">
        <f t="shared" si="279"/>
        <v/>
      </c>
      <c r="AQ1651" s="146" t="str">
        <f t="shared" si="280"/>
        <v/>
      </c>
      <c r="AY1651" s="155"/>
      <c r="AZ1651" s="150"/>
      <c r="BA1651" s="155"/>
      <c r="BB1651" s="162"/>
      <c r="BC1651" s="162"/>
      <c r="BD1651" s="162"/>
      <c r="BE1651" s="162"/>
      <c r="BF1651" s="156"/>
      <c r="BG1651" s="156"/>
      <c r="BH1651" s="156"/>
      <c r="BJ1651" s="146">
        <v>871</v>
      </c>
      <c r="BK1651" s="146">
        <f t="shared" si="284"/>
        <v>5.5680000000000938</v>
      </c>
      <c r="BL1651" s="146">
        <f t="shared" si="285"/>
        <v>0.5909949598889308</v>
      </c>
      <c r="BM1651" s="146">
        <f t="shared" si="286"/>
        <v>7.693073607559775E-4</v>
      </c>
      <c r="BN1651" s="146" t="str">
        <f t="shared" si="287"/>
        <v/>
      </c>
      <c r="BO1651" s="146" t="str">
        <f t="shared" si="283"/>
        <v/>
      </c>
    </row>
    <row r="1652" spans="3:67" ht="20.100000000000001" customHeight="1" x14ac:dyDescent="0.25">
      <c r="C1652" s="12"/>
      <c r="E1652" s="130"/>
      <c r="F1652" s="130"/>
      <c r="R1652" s="12"/>
      <c r="T1652" s="130"/>
      <c r="U1652" s="130"/>
      <c r="AE1652" s="146">
        <v>895</v>
      </c>
      <c r="AF1652" s="146">
        <f t="shared" si="274"/>
        <v>-0.41999999999999993</v>
      </c>
      <c r="AJ1652" s="146">
        <f t="shared" si="275"/>
        <v>0.36526267262215389</v>
      </c>
      <c r="AK1652" s="146">
        <f t="shared" si="276"/>
        <v>0.33724272684824952</v>
      </c>
      <c r="AL1652" s="146" t="str">
        <f t="shared" si="281"/>
        <v/>
      </c>
      <c r="AM1652" s="146">
        <f t="shared" si="282"/>
        <v>0.36526267262215389</v>
      </c>
      <c r="AN1652" s="146" t="str">
        <f t="shared" si="277"/>
        <v/>
      </c>
      <c r="AO1652" s="146">
        <f t="shared" si="278"/>
        <v>0</v>
      </c>
      <c r="AP1652" s="146" t="str">
        <f t="shared" si="279"/>
        <v/>
      </c>
      <c r="AQ1652" s="146" t="str">
        <f t="shared" si="280"/>
        <v/>
      </c>
      <c r="AY1652" s="155"/>
      <c r="AZ1652" s="150"/>
      <c r="BA1652" s="155"/>
      <c r="BB1652" s="162"/>
      <c r="BC1652" s="162"/>
      <c r="BD1652" s="162"/>
      <c r="BE1652" s="162"/>
      <c r="BF1652" s="156"/>
      <c r="BG1652" s="156"/>
      <c r="BH1652" s="156"/>
      <c r="BJ1652" s="146">
        <v>872</v>
      </c>
      <c r="BK1652" s="146">
        <f t="shared" si="284"/>
        <v>5.5744000000000939</v>
      </c>
      <c r="BL1652" s="146">
        <f t="shared" si="285"/>
        <v>0.59022565252817483</v>
      </c>
      <c r="BM1652" s="146">
        <f t="shared" si="286"/>
        <v>7.6905373484514872E-4</v>
      </c>
      <c r="BN1652" s="146" t="str">
        <f t="shared" si="287"/>
        <v/>
      </c>
      <c r="BO1652" s="146" t="str">
        <f t="shared" si="283"/>
        <v/>
      </c>
    </row>
    <row r="1653" spans="3:67" ht="20.100000000000001" customHeight="1" x14ac:dyDescent="0.25">
      <c r="C1653" s="12"/>
      <c r="E1653" s="130"/>
      <c r="F1653" s="130"/>
      <c r="R1653" s="12"/>
      <c r="T1653" s="130"/>
      <c r="U1653" s="130"/>
      <c r="AE1653" s="146">
        <v>896</v>
      </c>
      <c r="AF1653" s="146">
        <f t="shared" ref="AF1653:AF1716" si="288">AF$751+(AE1653*AF$754)</f>
        <v>-0.41599999999999993</v>
      </c>
      <c r="AJ1653" s="146">
        <f t="shared" ref="AJ1653:AJ1716" si="289">_xlfn.NORM.DIST(AF1653,AF$748,AF$749,0)</f>
        <v>0.36587390265669162</v>
      </c>
      <c r="AK1653" s="146">
        <f t="shared" ref="AK1653:AK1716" si="290">_xlfn.NORM.DIST(AF1653,AF$748,AF$749,1)</f>
        <v>0.33870500160784689</v>
      </c>
      <c r="AL1653" s="146" t="str">
        <f t="shared" si="281"/>
        <v/>
      </c>
      <c r="AM1653" s="146">
        <f t="shared" si="282"/>
        <v>0.36587390265669162</v>
      </c>
      <c r="AN1653" s="146" t="str">
        <f t="shared" ref="AN1653:AN1716" si="291">IF(AJ1653=MAX(AJ$757:AJ$2757),AJ1653,"")</f>
        <v/>
      </c>
      <c r="AO1653" s="146">
        <f t="shared" ref="AO1653:AO1716" si="292">_xlfn.NORM.DIST(AE1653,AM$749,AM$750,0)</f>
        <v>0</v>
      </c>
      <c r="AP1653" s="146" t="str">
        <f t="shared" ref="AP1653:AP1716" si="293">IF(AO1653=MAX(AO$757:AO$2757),AJ1653,"")</f>
        <v/>
      </c>
      <c r="AQ1653" s="146" t="str">
        <f t="shared" ref="AQ1653:AQ1716" si="294">IF(AP1653=MIN(AP$757:AP$2757),AP1653,"")</f>
        <v/>
      </c>
      <c r="AY1653" s="155"/>
      <c r="AZ1653" s="150"/>
      <c r="BA1653" s="155"/>
      <c r="BB1653" s="162"/>
      <c r="BC1653" s="162"/>
      <c r="BD1653" s="162"/>
      <c r="BE1653" s="162"/>
      <c r="BF1653" s="156"/>
      <c r="BG1653" s="156"/>
      <c r="BH1653" s="156"/>
      <c r="BJ1653" s="146">
        <v>873</v>
      </c>
      <c r="BK1653" s="146">
        <f t="shared" si="284"/>
        <v>5.5808000000000941</v>
      </c>
      <c r="BL1653" s="146">
        <f t="shared" si="285"/>
        <v>0.58945659879332968</v>
      </c>
      <c r="BM1653" s="146">
        <f t="shared" si="286"/>
        <v>7.6879766198023614E-4</v>
      </c>
      <c r="BN1653" s="146" t="str">
        <f t="shared" si="287"/>
        <v/>
      </c>
      <c r="BO1653" s="146" t="str">
        <f t="shared" si="283"/>
        <v/>
      </c>
    </row>
    <row r="1654" spans="3:67" ht="20.100000000000001" customHeight="1" x14ac:dyDescent="0.25">
      <c r="C1654" s="12"/>
      <c r="E1654" s="130"/>
      <c r="F1654" s="130"/>
      <c r="R1654" s="12"/>
      <c r="T1654" s="130"/>
      <c r="U1654" s="130"/>
      <c r="AE1654" s="146">
        <v>897</v>
      </c>
      <c r="AF1654" s="146">
        <f t="shared" si="288"/>
        <v>-0.41199999999999992</v>
      </c>
      <c r="AJ1654" s="146">
        <f t="shared" si="289"/>
        <v>0.36648029179111752</v>
      </c>
      <c r="AK1654" s="146">
        <f t="shared" si="290"/>
        <v>0.34016971161496123</v>
      </c>
      <c r="AL1654" s="146" t="str">
        <f t="shared" ref="AL1654:AL1717" si="295">IF(OR(AK1654&lt;$AM$753,AK1654&gt;$AM$754),AJ1654,"")</f>
        <v/>
      </c>
      <c r="AM1654" s="146">
        <f t="shared" ref="AM1654:AM1717" si="296">IF(AND(AK1654&gt;$AM$753,AK1654&lt;$AM$754),AJ1654,"")</f>
        <v>0.36648029179111752</v>
      </c>
      <c r="AN1654" s="146" t="str">
        <f t="shared" si="291"/>
        <v/>
      </c>
      <c r="AO1654" s="146">
        <f t="shared" si="292"/>
        <v>0</v>
      </c>
      <c r="AP1654" s="146" t="str">
        <f t="shared" si="293"/>
        <v/>
      </c>
      <c r="AQ1654" s="146" t="str">
        <f t="shared" si="294"/>
        <v/>
      </c>
      <c r="AY1654" s="155"/>
      <c r="AZ1654" s="150"/>
      <c r="BA1654" s="155"/>
      <c r="BB1654" s="162"/>
      <c r="BC1654" s="162"/>
      <c r="BD1654" s="162"/>
      <c r="BE1654" s="162"/>
      <c r="BF1654" s="156"/>
      <c r="BG1654" s="156"/>
      <c r="BH1654" s="156"/>
      <c r="BJ1654" s="146">
        <v>874</v>
      </c>
      <c r="BK1654" s="146">
        <f t="shared" si="284"/>
        <v>5.5872000000000943</v>
      </c>
      <c r="BL1654" s="146">
        <f t="shared" si="285"/>
        <v>0.58868780113134944</v>
      </c>
      <c r="BM1654" s="146">
        <f t="shared" si="286"/>
        <v>7.6853915045660415E-4</v>
      </c>
      <c r="BN1654" s="146" t="str">
        <f t="shared" si="287"/>
        <v/>
      </c>
      <c r="BO1654" s="146" t="str">
        <f t="shared" si="283"/>
        <v/>
      </c>
    </row>
    <row r="1655" spans="3:67" ht="20.100000000000001" customHeight="1" x14ac:dyDescent="0.25">
      <c r="C1655" s="12"/>
      <c r="E1655" s="130"/>
      <c r="F1655" s="130"/>
      <c r="R1655" s="12"/>
      <c r="T1655" s="130"/>
      <c r="U1655" s="130"/>
      <c r="AE1655" s="146">
        <v>898</v>
      </c>
      <c r="AF1655" s="146">
        <f t="shared" si="288"/>
        <v>-0.40799999999999992</v>
      </c>
      <c r="AJ1655" s="146">
        <f t="shared" si="289"/>
        <v>0.36708181258188249</v>
      </c>
      <c r="AK1655" s="146">
        <f t="shared" si="290"/>
        <v>0.34163683745104256</v>
      </c>
      <c r="AL1655" s="146" t="str">
        <f t="shared" si="295"/>
        <v/>
      </c>
      <c r="AM1655" s="146">
        <f t="shared" si="296"/>
        <v>0.36708181258188249</v>
      </c>
      <c r="AN1655" s="146" t="str">
        <f t="shared" si="291"/>
        <v/>
      </c>
      <c r="AO1655" s="146">
        <f t="shared" si="292"/>
        <v>0</v>
      </c>
      <c r="AP1655" s="146" t="str">
        <f t="shared" si="293"/>
        <v/>
      </c>
      <c r="AQ1655" s="146" t="str">
        <f t="shared" si="294"/>
        <v/>
      </c>
      <c r="AY1655" s="155"/>
      <c r="AZ1655" s="150"/>
      <c r="BA1655" s="155"/>
      <c r="BB1655" s="162"/>
      <c r="BC1655" s="162"/>
      <c r="BD1655" s="162"/>
      <c r="BE1655" s="162"/>
      <c r="BF1655" s="156"/>
      <c r="BG1655" s="156"/>
      <c r="BH1655" s="156"/>
      <c r="BJ1655" s="146">
        <v>875</v>
      </c>
      <c r="BK1655" s="146">
        <f t="shared" si="284"/>
        <v>5.5936000000000945</v>
      </c>
      <c r="BL1655" s="146">
        <f t="shared" si="285"/>
        <v>0.58791926198089284</v>
      </c>
      <c r="BM1655" s="146">
        <f t="shared" si="286"/>
        <v>7.6827820856628648E-4</v>
      </c>
      <c r="BN1655" s="146" t="str">
        <f t="shared" si="287"/>
        <v/>
      </c>
      <c r="BO1655" s="146" t="str">
        <f t="shared" si="283"/>
        <v/>
      </c>
    </row>
    <row r="1656" spans="3:67" ht="20.100000000000001" customHeight="1" x14ac:dyDescent="0.25">
      <c r="C1656" s="12"/>
      <c r="E1656" s="130"/>
      <c r="F1656" s="130"/>
      <c r="R1656" s="12"/>
      <c r="T1656" s="130"/>
      <c r="U1656" s="130"/>
      <c r="AE1656" s="146">
        <v>899</v>
      </c>
      <c r="AF1656" s="146">
        <f t="shared" si="288"/>
        <v>-0.40399999999999991</v>
      </c>
      <c r="AJ1656" s="146">
        <f t="shared" si="289"/>
        <v>0.36767843777404446</v>
      </c>
      <c r="AK1656" s="146">
        <f t="shared" si="290"/>
        <v>0.34310635958814306</v>
      </c>
      <c r="AL1656" s="146" t="str">
        <f t="shared" si="295"/>
        <v/>
      </c>
      <c r="AM1656" s="146">
        <f t="shared" si="296"/>
        <v>0.36767843777404446</v>
      </c>
      <c r="AN1656" s="146" t="str">
        <f t="shared" si="291"/>
        <v/>
      </c>
      <c r="AO1656" s="146">
        <f t="shared" si="292"/>
        <v>0</v>
      </c>
      <c r="AP1656" s="146" t="str">
        <f t="shared" si="293"/>
        <v/>
      </c>
      <c r="AQ1656" s="146" t="str">
        <f t="shared" si="294"/>
        <v/>
      </c>
      <c r="AY1656" s="155"/>
      <c r="AZ1656" s="150"/>
      <c r="BA1656" s="155"/>
      <c r="BB1656" s="162"/>
      <c r="BC1656" s="162"/>
      <c r="BD1656" s="162"/>
      <c r="BE1656" s="162"/>
      <c r="BF1656" s="156"/>
      <c r="BG1656" s="156"/>
      <c r="BH1656" s="156"/>
      <c r="BJ1656" s="146">
        <v>876</v>
      </c>
      <c r="BK1656" s="146">
        <f t="shared" si="284"/>
        <v>5.6000000000000947</v>
      </c>
      <c r="BL1656" s="146">
        <f t="shared" si="285"/>
        <v>0.58715098377232655</v>
      </c>
      <c r="BM1656" s="146">
        <f t="shared" si="286"/>
        <v>7.6801484459421143E-4</v>
      </c>
      <c r="BN1656" s="146" t="str">
        <f t="shared" si="287"/>
        <v/>
      </c>
      <c r="BO1656" s="146" t="str">
        <f t="shared" si="283"/>
        <v/>
      </c>
    </row>
    <row r="1657" spans="3:67" ht="20.100000000000001" customHeight="1" x14ac:dyDescent="0.25">
      <c r="C1657" s="12"/>
      <c r="E1657" s="130"/>
      <c r="F1657" s="130"/>
      <c r="R1657" s="12"/>
      <c r="T1657" s="130"/>
      <c r="U1657" s="130"/>
      <c r="AE1657" s="146">
        <v>900</v>
      </c>
      <c r="AF1657" s="146">
        <f t="shared" si="288"/>
        <v>-0.39999999999999991</v>
      </c>
      <c r="AJ1657" s="146">
        <f t="shared" si="289"/>
        <v>0.36827014030332339</v>
      </c>
      <c r="AK1657" s="146">
        <f t="shared" si="290"/>
        <v>0.34457825838967582</v>
      </c>
      <c r="AL1657" s="146" t="str">
        <f t="shared" si="295"/>
        <v/>
      </c>
      <c r="AM1657" s="146">
        <f t="shared" si="296"/>
        <v>0.36827014030332339</v>
      </c>
      <c r="AN1657" s="146" t="str">
        <f t="shared" si="291"/>
        <v/>
      </c>
      <c r="AO1657" s="146">
        <f t="shared" si="292"/>
        <v>0</v>
      </c>
      <c r="AP1657" s="146" t="str">
        <f t="shared" si="293"/>
        <v/>
      </c>
      <c r="AQ1657" s="146" t="str">
        <f t="shared" si="294"/>
        <v/>
      </c>
      <c r="AY1657" s="155"/>
      <c r="AZ1657" s="150"/>
      <c r="BA1657" s="155"/>
      <c r="BB1657" s="162"/>
      <c r="BC1657" s="162"/>
      <c r="BD1657" s="162"/>
      <c r="BE1657" s="162"/>
      <c r="BF1657" s="156"/>
      <c r="BG1657" s="156"/>
      <c r="BH1657" s="156"/>
      <c r="BJ1657" s="146">
        <v>877</v>
      </c>
      <c r="BK1657" s="146">
        <f t="shared" si="284"/>
        <v>5.6064000000000949</v>
      </c>
      <c r="BL1657" s="146">
        <f t="shared" si="285"/>
        <v>0.58638296892773234</v>
      </c>
      <c r="BM1657" s="146">
        <f t="shared" si="286"/>
        <v>7.6774906682486321E-4</v>
      </c>
      <c r="BN1657" s="146" t="str">
        <f t="shared" si="287"/>
        <v/>
      </c>
      <c r="BO1657" s="146" t="str">
        <f t="shared" si="283"/>
        <v/>
      </c>
    </row>
    <row r="1658" spans="3:67" ht="20.100000000000001" customHeight="1" x14ac:dyDescent="0.25">
      <c r="C1658" s="12"/>
      <c r="E1658" s="130"/>
      <c r="F1658" s="130"/>
      <c r="R1658" s="12"/>
      <c r="T1658" s="130"/>
      <c r="U1658" s="130"/>
      <c r="AE1658" s="146">
        <v>901</v>
      </c>
      <c r="AF1658" s="146">
        <f t="shared" si="288"/>
        <v>-0.39599999999999991</v>
      </c>
      <c r="AJ1658" s="146">
        <f t="shared" si="289"/>
        <v>0.36885689329814475</v>
      </c>
      <c r="AK1658" s="146">
        <f t="shared" si="290"/>
        <v>0.34605251411118171</v>
      </c>
      <c r="AL1658" s="146" t="str">
        <f t="shared" si="295"/>
        <v/>
      </c>
      <c r="AM1658" s="146">
        <f t="shared" si="296"/>
        <v>0.36885689329814475</v>
      </c>
      <c r="AN1658" s="146" t="str">
        <f t="shared" si="291"/>
        <v/>
      </c>
      <c r="AO1658" s="146">
        <f t="shared" si="292"/>
        <v>0</v>
      </c>
      <c r="AP1658" s="146" t="str">
        <f t="shared" si="293"/>
        <v/>
      </c>
      <c r="AQ1658" s="146" t="str">
        <f t="shared" si="294"/>
        <v/>
      </c>
      <c r="AY1658" s="155"/>
      <c r="AZ1658" s="150"/>
      <c r="BA1658" s="155"/>
      <c r="BB1658" s="162"/>
      <c r="BC1658" s="162"/>
      <c r="BD1658" s="162"/>
      <c r="BE1658" s="162"/>
      <c r="BF1658" s="156"/>
      <c r="BG1658" s="156"/>
      <c r="BH1658" s="156"/>
      <c r="BJ1658" s="146">
        <v>878</v>
      </c>
      <c r="BK1658" s="146">
        <f t="shared" si="284"/>
        <v>5.612800000000095</v>
      </c>
      <c r="BL1658" s="146">
        <f t="shared" si="285"/>
        <v>0.58561521986090748</v>
      </c>
      <c r="BM1658" s="146">
        <f t="shared" si="286"/>
        <v>7.6748088353284505E-4</v>
      </c>
      <c r="BN1658" s="146" t="str">
        <f t="shared" si="287"/>
        <v/>
      </c>
      <c r="BO1658" s="146" t="str">
        <f t="shared" si="283"/>
        <v/>
      </c>
    </row>
    <row r="1659" spans="3:67" ht="20.100000000000001" customHeight="1" x14ac:dyDescent="0.25">
      <c r="C1659" s="12"/>
      <c r="E1659" s="130"/>
      <c r="F1659" s="130"/>
      <c r="R1659" s="12"/>
      <c r="T1659" s="130"/>
      <c r="U1659" s="130"/>
      <c r="AE1659" s="146">
        <v>902</v>
      </c>
      <c r="AF1659" s="146">
        <f t="shared" si="288"/>
        <v>-0.3919999999999999</v>
      </c>
      <c r="AJ1659" s="146">
        <f t="shared" si="289"/>
        <v>0.36943867008167114</v>
      </c>
      <c r="AK1659" s="146">
        <f t="shared" si="290"/>
        <v>0.34752910690110383</v>
      </c>
      <c r="AL1659" s="146" t="str">
        <f t="shared" si="295"/>
        <v/>
      </c>
      <c r="AM1659" s="146">
        <f t="shared" si="296"/>
        <v>0.36943867008167114</v>
      </c>
      <c r="AN1659" s="146" t="str">
        <f t="shared" si="291"/>
        <v/>
      </c>
      <c r="AO1659" s="146">
        <f t="shared" si="292"/>
        <v>0</v>
      </c>
      <c r="AP1659" s="146" t="str">
        <f t="shared" si="293"/>
        <v/>
      </c>
      <c r="AQ1659" s="146" t="str">
        <f t="shared" si="294"/>
        <v/>
      </c>
      <c r="AY1659" s="155"/>
      <c r="AZ1659" s="150"/>
      <c r="BA1659" s="155"/>
      <c r="BB1659" s="162"/>
      <c r="BC1659" s="162"/>
      <c r="BD1659" s="162"/>
      <c r="BE1659" s="162"/>
      <c r="BF1659" s="156"/>
      <c r="BG1659" s="156"/>
      <c r="BH1659" s="156"/>
      <c r="BJ1659" s="146">
        <v>879</v>
      </c>
      <c r="BK1659" s="146">
        <f t="shared" si="284"/>
        <v>5.6192000000000952</v>
      </c>
      <c r="BL1659" s="146">
        <f t="shared" si="285"/>
        <v>0.58484773897737463</v>
      </c>
      <c r="BM1659" s="146">
        <f t="shared" si="286"/>
        <v>7.6721030299331527E-4</v>
      </c>
      <c r="BN1659" s="146" t="str">
        <f t="shared" si="287"/>
        <v/>
      </c>
      <c r="BO1659" s="146" t="str">
        <f t="shared" si="283"/>
        <v/>
      </c>
    </row>
    <row r="1660" spans="3:67" ht="20.100000000000001" customHeight="1" x14ac:dyDescent="0.25">
      <c r="C1660" s="12"/>
      <c r="E1660" s="130"/>
      <c r="F1660" s="130"/>
      <c r="R1660" s="12"/>
      <c r="T1660" s="130"/>
      <c r="U1660" s="130"/>
      <c r="AE1660" s="146">
        <v>903</v>
      </c>
      <c r="AF1660" s="146">
        <f t="shared" si="288"/>
        <v>-0.3879999999999999</v>
      </c>
      <c r="AJ1660" s="146">
        <f t="shared" si="289"/>
        <v>0.3700154441738206</v>
      </c>
      <c r="AK1660" s="146">
        <f t="shared" si="290"/>
        <v>0.34900801680157106</v>
      </c>
      <c r="AL1660" s="146" t="str">
        <f t="shared" si="295"/>
        <v/>
      </c>
      <c r="AM1660" s="146">
        <f t="shared" si="296"/>
        <v>0.3700154441738206</v>
      </c>
      <c r="AN1660" s="146" t="str">
        <f t="shared" si="291"/>
        <v/>
      </c>
      <c r="AO1660" s="146">
        <f t="shared" si="292"/>
        <v>0</v>
      </c>
      <c r="AP1660" s="146" t="str">
        <f t="shared" si="293"/>
        <v/>
      </c>
      <c r="AQ1660" s="146" t="str">
        <f t="shared" si="294"/>
        <v/>
      </c>
      <c r="AY1660" s="155"/>
      <c r="AZ1660" s="150"/>
      <c r="BA1660" s="155"/>
      <c r="BB1660" s="162"/>
      <c r="BC1660" s="162"/>
      <c r="BD1660" s="162"/>
      <c r="BE1660" s="162"/>
      <c r="BF1660" s="156"/>
      <c r="BG1660" s="156"/>
      <c r="BH1660" s="156"/>
      <c r="BJ1660" s="146">
        <v>880</v>
      </c>
      <c r="BK1660" s="146">
        <f t="shared" si="284"/>
        <v>5.6256000000000954</v>
      </c>
      <c r="BL1660" s="146">
        <f t="shared" si="285"/>
        <v>0.58408052867438132</v>
      </c>
      <c r="BM1660" s="146">
        <f t="shared" si="286"/>
        <v>7.6693733347155124E-4</v>
      </c>
      <c r="BN1660" s="146" t="str">
        <f t="shared" si="287"/>
        <v/>
      </c>
      <c r="BO1660" s="146" t="str">
        <f t="shared" si="283"/>
        <v/>
      </c>
    </row>
    <row r="1661" spans="3:67" ht="20.100000000000001" customHeight="1" x14ac:dyDescent="0.25">
      <c r="C1661" s="12"/>
      <c r="E1661" s="130"/>
      <c r="F1661" s="130"/>
      <c r="R1661" s="12"/>
      <c r="T1661" s="130"/>
      <c r="U1661" s="130"/>
      <c r="AE1661" s="146">
        <v>904</v>
      </c>
      <c r="AF1661" s="146">
        <f t="shared" si="288"/>
        <v>-0.3839999999999999</v>
      </c>
      <c r="AJ1661" s="146">
        <f t="shared" si="289"/>
        <v>0.37058718929327361</v>
      </c>
      <c r="AK1661" s="146">
        <f t="shared" si="290"/>
        <v>0.35048922374918862</v>
      </c>
      <c r="AL1661" s="146" t="str">
        <f t="shared" si="295"/>
        <v/>
      </c>
      <c r="AM1661" s="146">
        <f t="shared" si="296"/>
        <v>0.37058718929327361</v>
      </c>
      <c r="AN1661" s="146" t="str">
        <f t="shared" si="291"/>
        <v/>
      </c>
      <c r="AO1661" s="146">
        <f t="shared" si="292"/>
        <v>0</v>
      </c>
      <c r="AP1661" s="146" t="str">
        <f t="shared" si="293"/>
        <v/>
      </c>
      <c r="AQ1661" s="146" t="str">
        <f t="shared" si="294"/>
        <v/>
      </c>
      <c r="AY1661" s="155"/>
      <c r="AZ1661" s="150"/>
      <c r="BA1661" s="155"/>
      <c r="BB1661" s="162"/>
      <c r="BC1661" s="162"/>
      <c r="BD1661" s="162"/>
      <c r="BE1661" s="162"/>
      <c r="BF1661" s="156"/>
      <c r="BG1661" s="156"/>
      <c r="BH1661" s="156"/>
      <c r="BJ1661" s="146">
        <v>881</v>
      </c>
      <c r="BK1661" s="146">
        <f t="shared" si="284"/>
        <v>5.6320000000000956</v>
      </c>
      <c r="BL1661" s="146">
        <f t="shared" si="285"/>
        <v>0.58331359134090977</v>
      </c>
      <c r="BM1661" s="146">
        <f t="shared" si="286"/>
        <v>7.6666198323116497E-4</v>
      </c>
      <c r="BN1661" s="146" t="str">
        <f t="shared" si="287"/>
        <v/>
      </c>
      <c r="BO1661" s="146" t="str">
        <f t="shared" si="283"/>
        <v/>
      </c>
    </row>
    <row r="1662" spans="3:67" ht="20.100000000000001" customHeight="1" x14ac:dyDescent="0.25">
      <c r="C1662" s="12"/>
      <c r="E1662" s="130"/>
      <c r="F1662" s="130"/>
      <c r="R1662" s="12"/>
      <c r="T1662" s="130"/>
      <c r="U1662" s="130"/>
      <c r="AE1662" s="146">
        <v>905</v>
      </c>
      <c r="AF1662" s="146">
        <f t="shared" si="288"/>
        <v>-0.37999999999999989</v>
      </c>
      <c r="AJ1662" s="146">
        <f t="shared" si="289"/>
        <v>0.37115387935946603</v>
      </c>
      <c r="AK1662" s="146">
        <f t="shared" si="290"/>
        <v>0.35197270757583721</v>
      </c>
      <c r="AL1662" s="146" t="str">
        <f t="shared" si="295"/>
        <v/>
      </c>
      <c r="AM1662" s="146">
        <f t="shared" si="296"/>
        <v>0.37115387935946603</v>
      </c>
      <c r="AN1662" s="146" t="str">
        <f t="shared" si="291"/>
        <v/>
      </c>
      <c r="AO1662" s="146">
        <f t="shared" si="292"/>
        <v>0</v>
      </c>
      <c r="AP1662" s="146" t="str">
        <f t="shared" si="293"/>
        <v/>
      </c>
      <c r="AQ1662" s="146" t="str">
        <f t="shared" si="294"/>
        <v/>
      </c>
      <c r="AY1662" s="155"/>
      <c r="AZ1662" s="150"/>
      <c r="BA1662" s="155"/>
      <c r="BB1662" s="162"/>
      <c r="BC1662" s="162"/>
      <c r="BD1662" s="162"/>
      <c r="BE1662" s="162"/>
      <c r="BF1662" s="156"/>
      <c r="BG1662" s="156"/>
      <c r="BH1662" s="156"/>
      <c r="BJ1662" s="146">
        <v>882</v>
      </c>
      <c r="BK1662" s="146">
        <f t="shared" si="284"/>
        <v>5.6384000000000958</v>
      </c>
      <c r="BL1662" s="146">
        <f t="shared" si="285"/>
        <v>0.5825469293576786</v>
      </c>
      <c r="BM1662" s="146">
        <f t="shared" si="286"/>
        <v>7.6638426052866304E-4</v>
      </c>
      <c r="BN1662" s="146" t="str">
        <f t="shared" si="287"/>
        <v/>
      </c>
      <c r="BO1662" s="146" t="str">
        <f t="shared" si="283"/>
        <v/>
      </c>
    </row>
    <row r="1663" spans="3:67" ht="20.100000000000001" customHeight="1" x14ac:dyDescent="0.25">
      <c r="C1663" s="12"/>
      <c r="E1663" s="130"/>
      <c r="F1663" s="130"/>
      <c r="R1663" s="12"/>
      <c r="T1663" s="130"/>
      <c r="U1663" s="130"/>
      <c r="AE1663" s="146">
        <v>906</v>
      </c>
      <c r="AF1663" s="146">
        <f t="shared" si="288"/>
        <v>-0.37599999999999989</v>
      </c>
      <c r="AJ1663" s="146">
        <f t="shared" si="289"/>
        <v>0.37171548849457042</v>
      </c>
      <c r="AK1663" s="146">
        <f t="shared" si="290"/>
        <v>0.35345844800948045</v>
      </c>
      <c r="AL1663" s="146" t="str">
        <f t="shared" si="295"/>
        <v/>
      </c>
      <c r="AM1663" s="146">
        <f t="shared" si="296"/>
        <v>0.37171548849457042</v>
      </c>
      <c r="AN1663" s="146" t="str">
        <f t="shared" si="291"/>
        <v/>
      </c>
      <c r="AO1663" s="146">
        <f t="shared" si="292"/>
        <v>0</v>
      </c>
      <c r="AP1663" s="146" t="str">
        <f t="shared" si="293"/>
        <v/>
      </c>
      <c r="AQ1663" s="146" t="str">
        <f t="shared" si="294"/>
        <v/>
      </c>
      <c r="AY1663" s="155"/>
      <c r="AZ1663" s="150"/>
      <c r="BA1663" s="155"/>
      <c r="BB1663" s="162"/>
      <c r="BC1663" s="162"/>
      <c r="BD1663" s="162"/>
      <c r="BE1663" s="162"/>
      <c r="BF1663" s="156"/>
      <c r="BG1663" s="156"/>
      <c r="BH1663" s="156"/>
      <c r="BJ1663" s="146">
        <v>883</v>
      </c>
      <c r="BK1663" s="146">
        <f t="shared" si="284"/>
        <v>5.644800000000096</v>
      </c>
      <c r="BL1663" s="146">
        <f t="shared" si="285"/>
        <v>0.58178054509714994</v>
      </c>
      <c r="BM1663" s="146">
        <f t="shared" si="286"/>
        <v>7.661041736167773E-4</v>
      </c>
      <c r="BN1663" s="146" t="str">
        <f t="shared" si="287"/>
        <v/>
      </c>
      <c r="BO1663" s="146" t="str">
        <f t="shared" si="283"/>
        <v/>
      </c>
    </row>
    <row r="1664" spans="3:67" ht="20.100000000000001" customHeight="1" x14ac:dyDescent="0.25">
      <c r="C1664" s="12"/>
      <c r="E1664" s="130"/>
      <c r="F1664" s="130"/>
      <c r="R1664" s="12"/>
      <c r="T1664" s="130"/>
      <c r="U1664" s="130"/>
      <c r="AE1664" s="146">
        <v>907</v>
      </c>
      <c r="AF1664" s="146">
        <f t="shared" si="288"/>
        <v>-0.37199999999999989</v>
      </c>
      <c r="AJ1664" s="146">
        <f t="shared" si="289"/>
        <v>0.37227199102546293</v>
      </c>
      <c r="AK1664" s="146">
        <f t="shared" si="290"/>
        <v>0.35494642467497894</v>
      </c>
      <c r="AL1664" s="146" t="str">
        <f t="shared" si="295"/>
        <v/>
      </c>
      <c r="AM1664" s="146">
        <f t="shared" si="296"/>
        <v>0.37227199102546293</v>
      </c>
      <c r="AN1664" s="146" t="str">
        <f t="shared" si="291"/>
        <v/>
      </c>
      <c r="AO1664" s="146">
        <f t="shared" si="292"/>
        <v>0</v>
      </c>
      <c r="AP1664" s="146" t="str">
        <f t="shared" si="293"/>
        <v/>
      </c>
      <c r="AQ1664" s="146" t="str">
        <f t="shared" si="294"/>
        <v/>
      </c>
      <c r="AY1664" s="155"/>
      <c r="AZ1664" s="150"/>
      <c r="BA1664" s="155"/>
      <c r="BB1664" s="162"/>
      <c r="BC1664" s="162"/>
      <c r="BD1664" s="162"/>
      <c r="BE1664" s="162"/>
      <c r="BF1664" s="156"/>
      <c r="BG1664" s="156"/>
      <c r="BH1664" s="156"/>
      <c r="BJ1664" s="146">
        <v>884</v>
      </c>
      <c r="BK1664" s="146">
        <f t="shared" si="284"/>
        <v>5.6512000000000961</v>
      </c>
      <c r="BL1664" s="146">
        <f t="shared" si="285"/>
        <v>0.58101444092353316</v>
      </c>
      <c r="BM1664" s="146">
        <f t="shared" si="286"/>
        <v>7.658217307424664E-4</v>
      </c>
      <c r="BN1664" s="146" t="str">
        <f t="shared" si="287"/>
        <v/>
      </c>
      <c r="BO1664" s="146" t="str">
        <f t="shared" si="283"/>
        <v/>
      </c>
    </row>
    <row r="1665" spans="3:67" ht="20.100000000000001" customHeight="1" x14ac:dyDescent="0.25">
      <c r="C1665" s="12"/>
      <c r="E1665" s="130"/>
      <c r="F1665" s="130"/>
      <c r="R1665" s="12"/>
      <c r="T1665" s="130"/>
      <c r="U1665" s="130"/>
      <c r="AE1665" s="146">
        <v>908</v>
      </c>
      <c r="AF1665" s="146">
        <f t="shared" si="288"/>
        <v>-0.36799999999999988</v>
      </c>
      <c r="AJ1665" s="146">
        <f t="shared" si="289"/>
        <v>0.37282336148567768</v>
      </c>
      <c r="AK1665" s="146">
        <f t="shared" si="290"/>
        <v>0.35643661709491398</v>
      </c>
      <c r="AL1665" s="146" t="str">
        <f t="shared" si="295"/>
        <v/>
      </c>
      <c r="AM1665" s="146">
        <f t="shared" si="296"/>
        <v>0.37282336148567768</v>
      </c>
      <c r="AN1665" s="146" t="str">
        <f t="shared" si="291"/>
        <v/>
      </c>
      <c r="AO1665" s="146">
        <f t="shared" si="292"/>
        <v>0</v>
      </c>
      <c r="AP1665" s="146" t="str">
        <f t="shared" si="293"/>
        <v/>
      </c>
      <c r="AQ1665" s="146" t="str">
        <f t="shared" si="294"/>
        <v/>
      </c>
      <c r="AY1665" s="155"/>
      <c r="AZ1665" s="150"/>
      <c r="BA1665" s="155"/>
      <c r="BB1665" s="162"/>
      <c r="BC1665" s="162"/>
      <c r="BD1665" s="162"/>
      <c r="BE1665" s="162"/>
      <c r="BF1665" s="156"/>
      <c r="BG1665" s="156"/>
      <c r="BH1665" s="156"/>
      <c r="BJ1665" s="146">
        <v>885</v>
      </c>
      <c r="BK1665" s="146">
        <f t="shared" si="284"/>
        <v>5.6576000000000963</v>
      </c>
      <c r="BL1665" s="146">
        <f t="shared" si="285"/>
        <v>0.58024861919279069</v>
      </c>
      <c r="BM1665" s="146">
        <f t="shared" si="286"/>
        <v>7.655369401455836E-4</v>
      </c>
      <c r="BN1665" s="146" t="str">
        <f t="shared" si="287"/>
        <v/>
      </c>
      <c r="BO1665" s="146" t="str">
        <f t="shared" si="283"/>
        <v/>
      </c>
    </row>
    <row r="1666" spans="3:67" ht="20.100000000000001" customHeight="1" x14ac:dyDescent="0.25">
      <c r="C1666" s="12"/>
      <c r="E1666" s="130"/>
      <c r="F1666" s="130"/>
      <c r="R1666" s="12"/>
      <c r="T1666" s="130"/>
      <c r="U1666" s="130"/>
      <c r="AE1666" s="146">
        <v>909</v>
      </c>
      <c r="AF1666" s="146">
        <f t="shared" si="288"/>
        <v>-0.36399999999999988</v>
      </c>
      <c r="AJ1666" s="146">
        <f t="shared" si="289"/>
        <v>0.37336957461734704</v>
      </c>
      <c r="AK1666" s="146">
        <f t="shared" si="290"/>
        <v>0.357929004690417</v>
      </c>
      <c r="AL1666" s="146" t="str">
        <f t="shared" si="295"/>
        <v/>
      </c>
      <c r="AM1666" s="146">
        <f t="shared" si="296"/>
        <v>0.37336957461734704</v>
      </c>
      <c r="AN1666" s="146" t="str">
        <f t="shared" si="291"/>
        <v/>
      </c>
      <c r="AO1666" s="146">
        <f t="shared" si="292"/>
        <v>0</v>
      </c>
      <c r="AP1666" s="146" t="str">
        <f t="shared" si="293"/>
        <v/>
      </c>
      <c r="AQ1666" s="146" t="str">
        <f t="shared" si="294"/>
        <v/>
      </c>
      <c r="AY1666" s="155"/>
      <c r="AZ1666" s="150"/>
      <c r="BA1666" s="155"/>
      <c r="BB1666" s="162"/>
      <c r="BC1666" s="162"/>
      <c r="BD1666" s="162"/>
      <c r="BE1666" s="162"/>
      <c r="BF1666" s="156"/>
      <c r="BG1666" s="156"/>
      <c r="BH1666" s="156"/>
      <c r="BJ1666" s="146">
        <v>886</v>
      </c>
      <c r="BK1666" s="146">
        <f t="shared" si="284"/>
        <v>5.6640000000000965</v>
      </c>
      <c r="BL1666" s="146">
        <f t="shared" si="285"/>
        <v>0.57948308225264511</v>
      </c>
      <c r="BM1666" s="146">
        <f t="shared" si="286"/>
        <v>7.6524981006376169E-4</v>
      </c>
      <c r="BN1666" s="146" t="str">
        <f t="shared" si="287"/>
        <v/>
      </c>
      <c r="BO1666" s="146" t="str">
        <f t="shared" si="283"/>
        <v/>
      </c>
    </row>
    <row r="1667" spans="3:67" ht="20.100000000000001" customHeight="1" x14ac:dyDescent="0.25">
      <c r="C1667" s="12"/>
      <c r="E1667" s="130"/>
      <c r="F1667" s="130"/>
      <c r="R1667" s="12"/>
      <c r="T1667" s="130"/>
      <c r="U1667" s="130"/>
      <c r="AE1667" s="146">
        <v>910</v>
      </c>
      <c r="AF1667" s="146">
        <f t="shared" si="288"/>
        <v>-0.35999999999999988</v>
      </c>
      <c r="AJ1667" s="146">
        <f t="shared" si="289"/>
        <v>0.37391060537312842</v>
      </c>
      <c r="AK1667" s="146">
        <f t="shared" si="290"/>
        <v>0.35942356678200882</v>
      </c>
      <c r="AL1667" s="146" t="str">
        <f t="shared" si="295"/>
        <v/>
      </c>
      <c r="AM1667" s="146">
        <f t="shared" si="296"/>
        <v>0.37391060537312842</v>
      </c>
      <c r="AN1667" s="146" t="str">
        <f t="shared" si="291"/>
        <v/>
      </c>
      <c r="AO1667" s="146">
        <f t="shared" si="292"/>
        <v>0</v>
      </c>
      <c r="AP1667" s="146" t="str">
        <f t="shared" si="293"/>
        <v/>
      </c>
      <c r="AQ1667" s="146" t="str">
        <f t="shared" si="294"/>
        <v/>
      </c>
      <c r="AY1667" s="155"/>
      <c r="AZ1667" s="150"/>
      <c r="BA1667" s="155"/>
      <c r="BB1667" s="162"/>
      <c r="BC1667" s="162"/>
      <c r="BD1667" s="162"/>
      <c r="BE1667" s="162"/>
      <c r="BF1667" s="156"/>
      <c r="BG1667" s="156"/>
      <c r="BH1667" s="156"/>
      <c r="BJ1667" s="146">
        <v>887</v>
      </c>
      <c r="BK1667" s="146">
        <f t="shared" si="284"/>
        <v>5.6704000000000967</v>
      </c>
      <c r="BL1667" s="146">
        <f t="shared" si="285"/>
        <v>0.57871783244258135</v>
      </c>
      <c r="BM1667" s="146">
        <f t="shared" si="286"/>
        <v>7.6496034872564067E-4</v>
      </c>
      <c r="BN1667" s="146" t="str">
        <f t="shared" si="287"/>
        <v/>
      </c>
      <c r="BO1667" s="146" t="str">
        <f t="shared" si="283"/>
        <v/>
      </c>
    </row>
    <row r="1668" spans="3:67" ht="20.100000000000001" customHeight="1" x14ac:dyDescent="0.25">
      <c r="C1668" s="12"/>
      <c r="E1668" s="130"/>
      <c r="F1668" s="130"/>
      <c r="R1668" s="12"/>
      <c r="T1668" s="130"/>
      <c r="U1668" s="130"/>
      <c r="AE1668" s="146">
        <v>911</v>
      </c>
      <c r="AF1668" s="146">
        <f t="shared" si="288"/>
        <v>-0.35599999999999987</v>
      </c>
      <c r="AJ1668" s="146">
        <f t="shared" si="289"/>
        <v>0.37444642891811658</v>
      </c>
      <c r="AK1668" s="146">
        <f t="shared" si="290"/>
        <v>0.36092028259044479</v>
      </c>
      <c r="AL1668" s="146" t="str">
        <f t="shared" si="295"/>
        <v/>
      </c>
      <c r="AM1668" s="146">
        <f t="shared" si="296"/>
        <v>0.37444642891811658</v>
      </c>
      <c r="AN1668" s="146" t="str">
        <f t="shared" si="291"/>
        <v/>
      </c>
      <c r="AO1668" s="146">
        <f t="shared" si="292"/>
        <v>0</v>
      </c>
      <c r="AP1668" s="146" t="str">
        <f t="shared" si="293"/>
        <v/>
      </c>
      <c r="AQ1668" s="146" t="str">
        <f t="shared" si="294"/>
        <v/>
      </c>
      <c r="AY1668" s="155"/>
      <c r="AZ1668" s="150"/>
      <c r="BA1668" s="155"/>
      <c r="BB1668" s="162"/>
      <c r="BC1668" s="162"/>
      <c r="BD1668" s="162"/>
      <c r="BE1668" s="162"/>
      <c r="BF1668" s="156"/>
      <c r="BG1668" s="156"/>
      <c r="BH1668" s="156"/>
      <c r="BJ1668" s="146">
        <v>888</v>
      </c>
      <c r="BK1668" s="146">
        <f t="shared" si="284"/>
        <v>5.6768000000000969</v>
      </c>
      <c r="BL1668" s="146">
        <f t="shared" si="285"/>
        <v>0.57795287209385571</v>
      </c>
      <c r="BM1668" s="146">
        <f t="shared" si="286"/>
        <v>7.6466856435641883E-4</v>
      </c>
      <c r="BN1668" s="146" t="str">
        <f t="shared" si="287"/>
        <v/>
      </c>
      <c r="BO1668" s="146" t="str">
        <f t="shared" si="283"/>
        <v/>
      </c>
    </row>
    <row r="1669" spans="3:67" ht="20.100000000000001" customHeight="1" x14ac:dyDescent="0.25">
      <c r="C1669" s="12"/>
      <c r="E1669" s="130"/>
      <c r="F1669" s="130"/>
      <c r="R1669" s="12"/>
      <c r="T1669" s="130"/>
      <c r="U1669" s="130"/>
      <c r="AE1669" s="146">
        <v>912</v>
      </c>
      <c r="AF1669" s="146">
        <f t="shared" si="288"/>
        <v>-0.35199999999999987</v>
      </c>
      <c r="AJ1669" s="146">
        <f t="shared" si="289"/>
        <v>0.37497702063174237</v>
      </c>
      <c r="AK1669" s="146">
        <f t="shared" si="290"/>
        <v>0.36241913123756897</v>
      </c>
      <c r="AL1669" s="146" t="str">
        <f t="shared" si="295"/>
        <v/>
      </c>
      <c r="AM1669" s="146">
        <f t="shared" si="296"/>
        <v>0.37497702063174237</v>
      </c>
      <c r="AN1669" s="146" t="str">
        <f t="shared" si="291"/>
        <v/>
      </c>
      <c r="AO1669" s="146">
        <f t="shared" si="292"/>
        <v>0</v>
      </c>
      <c r="AP1669" s="146" t="str">
        <f t="shared" si="293"/>
        <v/>
      </c>
      <c r="AQ1669" s="146" t="str">
        <f t="shared" si="294"/>
        <v/>
      </c>
      <c r="AY1669" s="155"/>
      <c r="AZ1669" s="150"/>
      <c r="BA1669" s="155"/>
      <c r="BB1669" s="162"/>
      <c r="BC1669" s="162"/>
      <c r="BD1669" s="162"/>
      <c r="BE1669" s="162"/>
      <c r="BF1669" s="156"/>
      <c r="BG1669" s="156"/>
      <c r="BH1669" s="156"/>
      <c r="BJ1669" s="146">
        <v>889</v>
      </c>
      <c r="BK1669" s="146">
        <f t="shared" si="284"/>
        <v>5.6832000000000971</v>
      </c>
      <c r="BL1669" s="146">
        <f t="shared" si="285"/>
        <v>0.57718820352949929</v>
      </c>
      <c r="BM1669" s="146">
        <f t="shared" si="286"/>
        <v>7.6437446517507723E-4</v>
      </c>
      <c r="BN1669" s="146" t="str">
        <f t="shared" si="287"/>
        <v/>
      </c>
      <c r="BO1669" s="146" t="str">
        <f t="shared" si="283"/>
        <v/>
      </c>
    </row>
    <row r="1670" spans="3:67" ht="20.100000000000001" customHeight="1" x14ac:dyDescent="0.25">
      <c r="C1670" s="12"/>
      <c r="E1670" s="130"/>
      <c r="F1670" s="130"/>
      <c r="R1670" s="12"/>
      <c r="T1670" s="130"/>
      <c r="U1670" s="130"/>
      <c r="AE1670" s="146">
        <v>913</v>
      </c>
      <c r="AF1670" s="146">
        <f t="shared" si="288"/>
        <v>-0.34799999999999986</v>
      </c>
      <c r="AJ1670" s="146">
        <f t="shared" si="289"/>
        <v>0.37550235610965654</v>
      </c>
      <c r="AK1670" s="146">
        <f t="shared" si="290"/>
        <v>0.36392009174717477</v>
      </c>
      <c r="AL1670" s="146" t="str">
        <f t="shared" si="295"/>
        <v/>
      </c>
      <c r="AM1670" s="146">
        <f t="shared" si="296"/>
        <v>0.37550235610965654</v>
      </c>
      <c r="AN1670" s="146" t="str">
        <f t="shared" si="291"/>
        <v/>
      </c>
      <c r="AO1670" s="146">
        <f t="shared" si="292"/>
        <v>0</v>
      </c>
      <c r="AP1670" s="146" t="str">
        <f t="shared" si="293"/>
        <v/>
      </c>
      <c r="AQ1670" s="146" t="str">
        <f t="shared" si="294"/>
        <v/>
      </c>
      <c r="AY1670" s="155"/>
      <c r="AZ1670" s="150"/>
      <c r="BA1670" s="155"/>
      <c r="BB1670" s="162"/>
      <c r="BC1670" s="162"/>
      <c r="BD1670" s="162"/>
      <c r="BE1670" s="162"/>
      <c r="BF1670" s="156"/>
      <c r="BG1670" s="156"/>
      <c r="BH1670" s="156"/>
      <c r="BJ1670" s="146">
        <v>890</v>
      </c>
      <c r="BK1670" s="146">
        <f t="shared" si="284"/>
        <v>5.6896000000000972</v>
      </c>
      <c r="BL1670" s="146">
        <f t="shared" si="285"/>
        <v>0.57642382906432421</v>
      </c>
      <c r="BM1670" s="146">
        <f t="shared" si="286"/>
        <v>7.6407805939338047E-4</v>
      </c>
      <c r="BN1670" s="146" t="str">
        <f t="shared" si="287"/>
        <v/>
      </c>
      <c r="BO1670" s="146" t="str">
        <f t="shared" si="283"/>
        <v/>
      </c>
    </row>
    <row r="1671" spans="3:67" ht="20.100000000000001" customHeight="1" x14ac:dyDescent="0.25">
      <c r="C1671" s="12"/>
      <c r="E1671" s="130"/>
      <c r="F1671" s="130"/>
      <c r="R1671" s="12"/>
      <c r="T1671" s="130"/>
      <c r="U1671" s="130"/>
      <c r="AE1671" s="146">
        <v>914</v>
      </c>
      <c r="AF1671" s="146">
        <f t="shared" si="288"/>
        <v>-0.34399999999999986</v>
      </c>
      <c r="AJ1671" s="146">
        <f t="shared" si="289"/>
        <v>0.37602241116559915</v>
      </c>
      <c r="AK1671" s="146">
        <f t="shared" si="290"/>
        <v>0.36542314304587381</v>
      </c>
      <c r="AL1671" s="146" t="str">
        <f t="shared" si="295"/>
        <v/>
      </c>
      <c r="AM1671" s="146">
        <f t="shared" si="296"/>
        <v>0.37602241116559915</v>
      </c>
      <c r="AN1671" s="146" t="str">
        <f t="shared" si="291"/>
        <v/>
      </c>
      <c r="AO1671" s="146">
        <f t="shared" si="292"/>
        <v>0</v>
      </c>
      <c r="AP1671" s="146" t="str">
        <f t="shared" si="293"/>
        <v/>
      </c>
      <c r="AQ1671" s="146" t="str">
        <f t="shared" si="294"/>
        <v/>
      </c>
      <c r="AY1671" s="155"/>
      <c r="AZ1671" s="150"/>
      <c r="BA1671" s="155"/>
      <c r="BB1671" s="162"/>
      <c r="BC1671" s="162"/>
      <c r="BD1671" s="162"/>
      <c r="BE1671" s="162"/>
      <c r="BF1671" s="156"/>
      <c r="BG1671" s="156"/>
      <c r="BH1671" s="156"/>
      <c r="BJ1671" s="146">
        <v>891</v>
      </c>
      <c r="BK1671" s="146">
        <f t="shared" si="284"/>
        <v>5.6960000000000974</v>
      </c>
      <c r="BL1671" s="146">
        <f t="shared" si="285"/>
        <v>0.57565975100493083</v>
      </c>
      <c r="BM1671" s="146">
        <f t="shared" si="286"/>
        <v>7.6377935521954043E-4</v>
      </c>
      <c r="BN1671" s="146" t="str">
        <f t="shared" si="287"/>
        <v/>
      </c>
      <c r="BO1671" s="146" t="str">
        <f t="shared" si="283"/>
        <v/>
      </c>
    </row>
    <row r="1672" spans="3:67" ht="20.100000000000001" customHeight="1" x14ac:dyDescent="0.25">
      <c r="C1672" s="12"/>
      <c r="E1672" s="130"/>
      <c r="F1672" s="130"/>
      <c r="R1672" s="12"/>
      <c r="T1672" s="130"/>
      <c r="U1672" s="130"/>
      <c r="AE1672" s="146">
        <v>915</v>
      </c>
      <c r="AF1672" s="146">
        <f t="shared" si="288"/>
        <v>-0.33999999999999986</v>
      </c>
      <c r="AJ1672" s="146">
        <f t="shared" si="289"/>
        <v>0.37653716183325397</v>
      </c>
      <c r="AK1672" s="146">
        <f t="shared" si="290"/>
        <v>0.36692826396397193</v>
      </c>
      <c r="AL1672" s="146" t="str">
        <f t="shared" si="295"/>
        <v/>
      </c>
      <c r="AM1672" s="146">
        <f t="shared" si="296"/>
        <v>0.37653716183325397</v>
      </c>
      <c r="AN1672" s="146" t="str">
        <f t="shared" si="291"/>
        <v/>
      </c>
      <c r="AO1672" s="146">
        <f t="shared" si="292"/>
        <v>0</v>
      </c>
      <c r="AP1672" s="146" t="str">
        <f t="shared" si="293"/>
        <v/>
      </c>
      <c r="AQ1672" s="146" t="str">
        <f t="shared" si="294"/>
        <v/>
      </c>
      <c r="AY1672" s="155"/>
      <c r="AZ1672" s="150"/>
      <c r="BA1672" s="155"/>
      <c r="BB1672" s="162"/>
      <c r="BC1672" s="162"/>
      <c r="BD1672" s="162"/>
      <c r="BE1672" s="162"/>
      <c r="BF1672" s="156"/>
      <c r="BG1672" s="156"/>
      <c r="BH1672" s="156"/>
      <c r="BJ1672" s="146">
        <v>892</v>
      </c>
      <c r="BK1672" s="146">
        <f t="shared" si="284"/>
        <v>5.7024000000000976</v>
      </c>
      <c r="BL1672" s="146">
        <f t="shared" si="285"/>
        <v>0.57489597164971129</v>
      </c>
      <c r="BM1672" s="146">
        <f t="shared" si="286"/>
        <v>7.6347836085344234E-4</v>
      </c>
      <c r="BN1672" s="146" t="str">
        <f t="shared" si="287"/>
        <v/>
      </c>
      <c r="BO1672" s="146" t="str">
        <f t="shared" si="283"/>
        <v/>
      </c>
    </row>
    <row r="1673" spans="3:67" ht="20.100000000000001" customHeight="1" x14ac:dyDescent="0.25">
      <c r="C1673" s="12"/>
      <c r="E1673" s="130"/>
      <c r="F1673" s="130"/>
      <c r="R1673" s="12"/>
      <c r="T1673" s="130"/>
      <c r="U1673" s="130"/>
      <c r="AE1673" s="146">
        <v>916</v>
      </c>
      <c r="AF1673" s="146">
        <f t="shared" si="288"/>
        <v>-0.33599999999999985</v>
      </c>
      <c r="AJ1673" s="146">
        <f t="shared" si="289"/>
        <v>0.37704658436808813</v>
      </c>
      <c r="AK1673" s="146">
        <f t="shared" si="290"/>
        <v>0.36843543323635281</v>
      </c>
      <c r="AL1673" s="146" t="str">
        <f t="shared" si="295"/>
        <v/>
      </c>
      <c r="AM1673" s="146">
        <f t="shared" si="296"/>
        <v>0.37704658436808813</v>
      </c>
      <c r="AN1673" s="146" t="str">
        <f t="shared" si="291"/>
        <v/>
      </c>
      <c r="AO1673" s="146">
        <f t="shared" si="292"/>
        <v>0</v>
      </c>
      <c r="AP1673" s="146" t="str">
        <f t="shared" si="293"/>
        <v/>
      </c>
      <c r="AQ1673" s="146" t="str">
        <f t="shared" si="294"/>
        <v/>
      </c>
      <c r="AY1673" s="155"/>
      <c r="AZ1673" s="150"/>
      <c r="BA1673" s="155"/>
      <c r="BB1673" s="162"/>
      <c r="BC1673" s="162"/>
      <c r="BD1673" s="162"/>
      <c r="BE1673" s="162"/>
      <c r="BF1673" s="156"/>
      <c r="BG1673" s="156"/>
      <c r="BH1673" s="156"/>
      <c r="BJ1673" s="146">
        <v>893</v>
      </c>
      <c r="BK1673" s="146">
        <f t="shared" si="284"/>
        <v>5.7088000000000978</v>
      </c>
      <c r="BL1673" s="146">
        <f t="shared" si="285"/>
        <v>0.57413249328885785</v>
      </c>
      <c r="BM1673" s="146">
        <f t="shared" si="286"/>
        <v>7.6317508448964233E-4</v>
      </c>
      <c r="BN1673" s="146" t="str">
        <f t="shared" si="287"/>
        <v/>
      </c>
      <c r="BO1673" s="146" t="str">
        <f t="shared" si="283"/>
        <v/>
      </c>
    </row>
    <row r="1674" spans="3:67" ht="20.100000000000001" customHeight="1" x14ac:dyDescent="0.25">
      <c r="C1674" s="12"/>
      <c r="E1674" s="130"/>
      <c r="F1674" s="130"/>
      <c r="R1674" s="12"/>
      <c r="T1674" s="130"/>
      <c r="U1674" s="130"/>
      <c r="AE1674" s="146">
        <v>917</v>
      </c>
      <c r="AF1674" s="146">
        <f t="shared" si="288"/>
        <v>-0.33199999999999985</v>
      </c>
      <c r="AJ1674" s="146">
        <f t="shared" si="289"/>
        <v>0.37755065524917625</v>
      </c>
      <c r="AK1674" s="146">
        <f t="shared" si="290"/>
        <v>0.36994462950336837</v>
      </c>
      <c r="AL1674" s="146" t="str">
        <f t="shared" si="295"/>
        <v/>
      </c>
      <c r="AM1674" s="146">
        <f t="shared" si="296"/>
        <v>0.37755065524917625</v>
      </c>
      <c r="AN1674" s="146" t="str">
        <f t="shared" si="291"/>
        <v/>
      </c>
      <c r="AO1674" s="146">
        <f t="shared" si="292"/>
        <v>0</v>
      </c>
      <c r="AP1674" s="146" t="str">
        <f t="shared" si="293"/>
        <v/>
      </c>
      <c r="AQ1674" s="146" t="str">
        <f t="shared" si="294"/>
        <v/>
      </c>
      <c r="AY1674" s="155"/>
      <c r="AZ1674" s="150"/>
      <c r="BA1674" s="155"/>
      <c r="BB1674" s="162"/>
      <c r="BC1674" s="162"/>
      <c r="BD1674" s="162"/>
      <c r="BE1674" s="162"/>
      <c r="BF1674" s="156"/>
      <c r="BG1674" s="156"/>
      <c r="BH1674" s="156"/>
      <c r="BJ1674" s="146">
        <v>894</v>
      </c>
      <c r="BK1674" s="146">
        <f t="shared" si="284"/>
        <v>5.715200000000098</v>
      </c>
      <c r="BL1674" s="146">
        <f t="shared" si="285"/>
        <v>0.57336931820436821</v>
      </c>
      <c r="BM1674" s="146">
        <f t="shared" si="286"/>
        <v>7.6286953431692339E-4</v>
      </c>
      <c r="BN1674" s="146" t="str">
        <f t="shared" si="287"/>
        <v/>
      </c>
      <c r="BO1674" s="146" t="str">
        <f t="shared" si="283"/>
        <v/>
      </c>
    </row>
    <row r="1675" spans="3:67" ht="20.100000000000001" customHeight="1" x14ac:dyDescent="0.25">
      <c r="C1675" s="12"/>
      <c r="E1675" s="130"/>
      <c r="F1675" s="130"/>
      <c r="R1675" s="12"/>
      <c r="T1675" s="130"/>
      <c r="U1675" s="130"/>
      <c r="AE1675" s="146">
        <v>918</v>
      </c>
      <c r="AF1675" s="146">
        <f t="shared" si="288"/>
        <v>-0.32799999999999985</v>
      </c>
      <c r="AJ1675" s="146">
        <f t="shared" si="289"/>
        <v>0.37804935118100952</v>
      </c>
      <c r="AK1675" s="146">
        <f t="shared" si="290"/>
        <v>0.37145583131173709</v>
      </c>
      <c r="AL1675" s="146" t="str">
        <f t="shared" si="295"/>
        <v/>
      </c>
      <c r="AM1675" s="146">
        <f t="shared" si="296"/>
        <v>0.37804935118100952</v>
      </c>
      <c r="AN1675" s="146" t="str">
        <f t="shared" si="291"/>
        <v/>
      </c>
      <c r="AO1675" s="146">
        <f t="shared" si="292"/>
        <v>0</v>
      </c>
      <c r="AP1675" s="146" t="str">
        <f t="shared" si="293"/>
        <v/>
      </c>
      <c r="AQ1675" s="146" t="str">
        <f t="shared" si="294"/>
        <v/>
      </c>
      <c r="AY1675" s="155"/>
      <c r="AZ1675" s="150"/>
      <c r="BA1675" s="155"/>
      <c r="BB1675" s="162"/>
      <c r="BC1675" s="162"/>
      <c r="BD1675" s="162"/>
      <c r="BE1675" s="162"/>
      <c r="BF1675" s="156"/>
      <c r="BG1675" s="156"/>
      <c r="BH1675" s="156"/>
      <c r="BJ1675" s="146">
        <v>895</v>
      </c>
      <c r="BK1675" s="146">
        <f t="shared" si="284"/>
        <v>5.7216000000000982</v>
      </c>
      <c r="BL1675" s="146">
        <f t="shared" si="285"/>
        <v>0.57260644867005128</v>
      </c>
      <c r="BM1675" s="146">
        <f t="shared" si="286"/>
        <v>7.6256171851762922E-4</v>
      </c>
      <c r="BN1675" s="146" t="str">
        <f t="shared" si="287"/>
        <v/>
      </c>
      <c r="BO1675" s="146" t="str">
        <f t="shared" si="283"/>
        <v/>
      </c>
    </row>
    <row r="1676" spans="3:67" ht="20.100000000000001" customHeight="1" x14ac:dyDescent="0.25">
      <c r="C1676" s="12"/>
      <c r="E1676" s="130"/>
      <c r="F1676" s="130"/>
      <c r="R1676" s="12"/>
      <c r="T1676" s="130"/>
      <c r="U1676" s="130"/>
      <c r="AE1676" s="146">
        <v>919</v>
      </c>
      <c r="AF1676" s="146">
        <f t="shared" si="288"/>
        <v>-0.32399999999999984</v>
      </c>
      <c r="AJ1676" s="146">
        <f t="shared" si="289"/>
        <v>0.37854264909528873</v>
      </c>
      <c r="AK1676" s="146">
        <f t="shared" si="290"/>
        <v>0.3729690171154495</v>
      </c>
      <c r="AL1676" s="146" t="str">
        <f t="shared" si="295"/>
        <v/>
      </c>
      <c r="AM1676" s="146">
        <f t="shared" si="296"/>
        <v>0.37854264909528873</v>
      </c>
      <c r="AN1676" s="146" t="str">
        <f t="shared" si="291"/>
        <v/>
      </c>
      <c r="AO1676" s="146">
        <f t="shared" si="292"/>
        <v>0</v>
      </c>
      <c r="AP1676" s="146" t="str">
        <f t="shared" si="293"/>
        <v/>
      </c>
      <c r="AQ1676" s="146" t="str">
        <f t="shared" si="294"/>
        <v/>
      </c>
      <c r="AY1676" s="155"/>
      <c r="AZ1676" s="150"/>
      <c r="BA1676" s="155"/>
      <c r="BB1676" s="162"/>
      <c r="BC1676" s="162"/>
      <c r="BD1676" s="162"/>
      <c r="BE1676" s="162"/>
      <c r="BF1676" s="156"/>
      <c r="BG1676" s="156"/>
      <c r="BH1676" s="156"/>
      <c r="BJ1676" s="146">
        <v>896</v>
      </c>
      <c r="BK1676" s="146">
        <f t="shared" si="284"/>
        <v>5.7280000000000983</v>
      </c>
      <c r="BL1676" s="146">
        <f t="shared" si="285"/>
        <v>0.57184388695153365</v>
      </c>
      <c r="BM1676" s="146">
        <f t="shared" si="286"/>
        <v>7.6225164526588784E-4</v>
      </c>
      <c r="BN1676" s="146" t="str">
        <f t="shared" si="287"/>
        <v/>
      </c>
      <c r="BO1676" s="146" t="str">
        <f t="shared" si="283"/>
        <v/>
      </c>
    </row>
    <row r="1677" spans="3:67" ht="20.100000000000001" customHeight="1" x14ac:dyDescent="0.25">
      <c r="C1677" s="12"/>
      <c r="E1677" s="130"/>
      <c r="F1677" s="130"/>
      <c r="R1677" s="12"/>
      <c r="T1677" s="130"/>
      <c r="U1677" s="130"/>
      <c r="AE1677" s="146">
        <v>920</v>
      </c>
      <c r="AF1677" s="146">
        <f t="shared" si="288"/>
        <v>-0.31999999999999984</v>
      </c>
      <c r="AJ1677" s="146">
        <f t="shared" si="289"/>
        <v>0.37903052615270172</v>
      </c>
      <c r="AK1677" s="146">
        <f t="shared" si="290"/>
        <v>0.37448416527668005</v>
      </c>
      <c r="AL1677" s="146" t="str">
        <f t="shared" si="295"/>
        <v/>
      </c>
      <c r="AM1677" s="146">
        <f t="shared" si="296"/>
        <v>0.37903052615270172</v>
      </c>
      <c r="AN1677" s="146" t="str">
        <f t="shared" si="291"/>
        <v/>
      </c>
      <c r="AO1677" s="146">
        <f t="shared" si="292"/>
        <v>0</v>
      </c>
      <c r="AP1677" s="146" t="str">
        <f t="shared" si="293"/>
        <v/>
      </c>
      <c r="AQ1677" s="146" t="str">
        <f t="shared" si="294"/>
        <v/>
      </c>
      <c r="AY1677" s="155"/>
      <c r="AZ1677" s="150"/>
      <c r="BA1677" s="155"/>
      <c r="BB1677" s="162"/>
      <c r="BC1677" s="162"/>
      <c r="BD1677" s="162"/>
      <c r="BE1677" s="162"/>
      <c r="BF1677" s="156"/>
      <c r="BG1677" s="156"/>
      <c r="BH1677" s="156"/>
      <c r="BJ1677" s="146">
        <v>897</v>
      </c>
      <c r="BK1677" s="146">
        <f t="shared" si="284"/>
        <v>5.7344000000000985</v>
      </c>
      <c r="BL1677" s="146">
        <f t="shared" si="285"/>
        <v>0.57108163530626777</v>
      </c>
      <c r="BM1677" s="146">
        <f t="shared" si="286"/>
        <v>7.6193932273316278E-4</v>
      </c>
      <c r="BN1677" s="146" t="str">
        <f t="shared" si="287"/>
        <v/>
      </c>
      <c r="BO1677" s="146" t="str">
        <f t="shared" ref="BO1677:BO1740" si="297">IF($BL1677&lt;(1-$BH$793),$BM1677,"")</f>
        <v/>
      </c>
    </row>
    <row r="1678" spans="3:67" ht="20.100000000000001" customHeight="1" x14ac:dyDescent="0.25">
      <c r="C1678" s="12"/>
      <c r="E1678" s="130"/>
      <c r="F1678" s="130"/>
      <c r="R1678" s="12"/>
      <c r="T1678" s="130"/>
      <c r="U1678" s="130"/>
      <c r="AE1678" s="146">
        <v>921</v>
      </c>
      <c r="AF1678" s="146">
        <f t="shared" si="288"/>
        <v>-0.31599999999999984</v>
      </c>
      <c r="AJ1678" s="146">
        <f t="shared" si="289"/>
        <v>0.37951295974468496</v>
      </c>
      <c r="AK1678" s="146">
        <f t="shared" si="290"/>
        <v>0.37600125406670687</v>
      </c>
      <c r="AL1678" s="146" t="str">
        <f t="shared" si="295"/>
        <v/>
      </c>
      <c r="AM1678" s="146">
        <f t="shared" si="296"/>
        <v>0.37951295974468496</v>
      </c>
      <c r="AN1678" s="146" t="str">
        <f t="shared" si="291"/>
        <v/>
      </c>
      <c r="AO1678" s="146">
        <f t="shared" si="292"/>
        <v>0</v>
      </c>
      <c r="AP1678" s="146" t="str">
        <f t="shared" si="293"/>
        <v/>
      </c>
      <c r="AQ1678" s="146" t="str">
        <f t="shared" si="294"/>
        <v/>
      </c>
      <c r="AY1678" s="155"/>
      <c r="AZ1678" s="150"/>
      <c r="BA1678" s="155"/>
      <c r="BB1678" s="162"/>
      <c r="BC1678" s="162"/>
      <c r="BD1678" s="162"/>
      <c r="BE1678" s="162"/>
      <c r="BF1678" s="156"/>
      <c r="BG1678" s="156"/>
      <c r="BH1678" s="156"/>
      <c r="BJ1678" s="146">
        <v>898</v>
      </c>
      <c r="BK1678" s="146">
        <f t="shared" ref="BK1678:BK1741" si="298">BK1677+$BN$778</f>
        <v>5.7408000000000987</v>
      </c>
      <c r="BL1678" s="146">
        <f t="shared" ref="BL1678:BL1741" si="299">_xlfn.CHISQ.DIST.RT(BK1678,7)</f>
        <v>0.5703196959835346</v>
      </c>
      <c r="BM1678" s="146">
        <f t="shared" ref="BM1678:BM1741" si="300">BL1678-BL1679</f>
        <v>7.6162475908059246E-4</v>
      </c>
      <c r="BN1678" s="146" t="str">
        <f t="shared" ref="BN1678:BN1741" si="301">IF(BL1678&lt;(1-$BH$785),BM1678,"")</f>
        <v/>
      </c>
      <c r="BO1678" s="146" t="str">
        <f t="shared" si="297"/>
        <v/>
      </c>
    </row>
    <row r="1679" spans="3:67" ht="20.100000000000001" customHeight="1" x14ac:dyDescent="0.25">
      <c r="C1679" s="12"/>
      <c r="E1679" s="130"/>
      <c r="F1679" s="130"/>
      <c r="R1679" s="12"/>
      <c r="T1679" s="130"/>
      <c r="U1679" s="130"/>
      <c r="AE1679" s="146">
        <v>922</v>
      </c>
      <c r="AF1679" s="146">
        <f t="shared" si="288"/>
        <v>-0.31199999999999983</v>
      </c>
      <c r="AJ1679" s="146">
        <f t="shared" si="289"/>
        <v>0.3799899274951688</v>
      </c>
      <c r="AK1679" s="146">
        <f t="shared" si="290"/>
        <v>0.37752026166683844</v>
      </c>
      <c r="AL1679" s="146" t="str">
        <f t="shared" si="295"/>
        <v/>
      </c>
      <c r="AM1679" s="146">
        <f t="shared" si="296"/>
        <v>0.3799899274951688</v>
      </c>
      <c r="AN1679" s="146" t="str">
        <f t="shared" si="291"/>
        <v/>
      </c>
      <c r="AO1679" s="146">
        <f t="shared" si="292"/>
        <v>0</v>
      </c>
      <c r="AP1679" s="146" t="str">
        <f t="shared" si="293"/>
        <v/>
      </c>
      <c r="AQ1679" s="146" t="str">
        <f t="shared" si="294"/>
        <v/>
      </c>
      <c r="AY1679" s="155"/>
      <c r="AZ1679" s="150"/>
      <c r="BA1679" s="155"/>
      <c r="BB1679" s="162"/>
      <c r="BC1679" s="162"/>
      <c r="BD1679" s="162"/>
      <c r="BE1679" s="162"/>
      <c r="BF1679" s="156"/>
      <c r="BG1679" s="156"/>
      <c r="BH1679" s="156"/>
      <c r="BJ1679" s="146">
        <v>899</v>
      </c>
      <c r="BK1679" s="146">
        <f t="shared" si="298"/>
        <v>5.7472000000000989</v>
      </c>
      <c r="BL1679" s="146">
        <f t="shared" si="299"/>
        <v>0.56955807122445401</v>
      </c>
      <c r="BM1679" s="146">
        <f t="shared" si="300"/>
        <v>7.6130796246420829E-4</v>
      </c>
      <c r="BN1679" s="146" t="str">
        <f t="shared" si="301"/>
        <v/>
      </c>
      <c r="BO1679" s="146" t="str">
        <f t="shared" si="297"/>
        <v/>
      </c>
    </row>
    <row r="1680" spans="3:67" ht="20.100000000000001" customHeight="1" x14ac:dyDescent="0.25">
      <c r="C1680" s="12"/>
      <c r="E1680" s="130"/>
      <c r="F1680" s="130"/>
      <c r="R1680" s="12"/>
      <c r="T1680" s="130"/>
      <c r="U1680" s="130"/>
      <c r="AE1680" s="146">
        <v>923</v>
      </c>
      <c r="AF1680" s="146">
        <f t="shared" si="288"/>
        <v>-0.30799999999999983</v>
      </c>
      <c r="AJ1680" s="146">
        <f t="shared" si="289"/>
        <v>0.38046140726230615</v>
      </c>
      <c r="AK1680" s="146">
        <f t="shared" si="290"/>
        <v>0.37904116616934663</v>
      </c>
      <c r="AL1680" s="146" t="str">
        <f t="shared" si="295"/>
        <v/>
      </c>
      <c r="AM1680" s="146">
        <f t="shared" si="296"/>
        <v>0.38046140726230615</v>
      </c>
      <c r="AN1680" s="146" t="str">
        <f t="shared" si="291"/>
        <v/>
      </c>
      <c r="AO1680" s="146">
        <f t="shared" si="292"/>
        <v>0</v>
      </c>
      <c r="AP1680" s="146" t="str">
        <f t="shared" si="293"/>
        <v/>
      </c>
      <c r="AQ1680" s="146" t="str">
        <f t="shared" si="294"/>
        <v/>
      </c>
      <c r="AY1680" s="155"/>
      <c r="AZ1680" s="150"/>
      <c r="BA1680" s="155"/>
      <c r="BB1680" s="162"/>
      <c r="BC1680" s="162"/>
      <c r="BD1680" s="162"/>
      <c r="BE1680" s="162"/>
      <c r="BF1680" s="156"/>
      <c r="BG1680" s="156"/>
      <c r="BH1680" s="156"/>
      <c r="BJ1680" s="146">
        <v>900</v>
      </c>
      <c r="BK1680" s="146">
        <f t="shared" si="298"/>
        <v>5.7536000000000991</v>
      </c>
      <c r="BL1680" s="146">
        <f t="shared" si="299"/>
        <v>0.5687967632619898</v>
      </c>
      <c r="BM1680" s="146">
        <f t="shared" si="300"/>
        <v>7.609889410337134E-4</v>
      </c>
      <c r="BN1680" s="146" t="str">
        <f t="shared" si="301"/>
        <v/>
      </c>
      <c r="BO1680" s="146" t="str">
        <f t="shared" si="297"/>
        <v/>
      </c>
    </row>
    <row r="1681" spans="3:67" ht="20.100000000000001" customHeight="1" x14ac:dyDescent="0.25">
      <c r="C1681" s="12"/>
      <c r="E1681" s="130"/>
      <c r="F1681" s="130"/>
      <c r="R1681" s="12"/>
      <c r="T1681" s="130"/>
      <c r="U1681" s="130"/>
      <c r="AE1681" s="146">
        <v>924</v>
      </c>
      <c r="AF1681" s="146">
        <f t="shared" si="288"/>
        <v>-0.30399999999999983</v>
      </c>
      <c r="AJ1681" s="146">
        <f t="shared" si="289"/>
        <v>0.38092737714018504</v>
      </c>
      <c r="AK1681" s="146">
        <f t="shared" si="290"/>
        <v>0.38056394557840734</v>
      </c>
      <c r="AL1681" s="146" t="str">
        <f t="shared" si="295"/>
        <v/>
      </c>
      <c r="AM1681" s="146">
        <f t="shared" si="296"/>
        <v>0.38092737714018504</v>
      </c>
      <c r="AN1681" s="146" t="str">
        <f t="shared" si="291"/>
        <v/>
      </c>
      <c r="AO1681" s="146">
        <f t="shared" si="292"/>
        <v>0</v>
      </c>
      <c r="AP1681" s="146" t="str">
        <f t="shared" si="293"/>
        <v/>
      </c>
      <c r="AQ1681" s="146" t="str">
        <f t="shared" si="294"/>
        <v/>
      </c>
      <c r="AY1681" s="155"/>
      <c r="AZ1681" s="150"/>
      <c r="BA1681" s="155"/>
      <c r="BB1681" s="162"/>
      <c r="BC1681" s="162"/>
      <c r="BD1681" s="162"/>
      <c r="BE1681" s="162"/>
      <c r="BF1681" s="156"/>
      <c r="BG1681" s="156"/>
      <c r="BH1681" s="156"/>
      <c r="BJ1681" s="146">
        <v>901</v>
      </c>
      <c r="BK1681" s="146">
        <f t="shared" si="298"/>
        <v>5.7600000000000993</v>
      </c>
      <c r="BL1681" s="146">
        <f t="shared" si="299"/>
        <v>0.56803577432095609</v>
      </c>
      <c r="BM1681" s="146">
        <f t="shared" si="300"/>
        <v>7.6066770293137242E-4</v>
      </c>
      <c r="BN1681" s="146" t="str">
        <f t="shared" si="301"/>
        <v/>
      </c>
      <c r="BO1681" s="146" t="str">
        <f t="shared" si="297"/>
        <v/>
      </c>
    </row>
    <row r="1682" spans="3:67" ht="20.100000000000001" customHeight="1" x14ac:dyDescent="0.25">
      <c r="C1682" s="12"/>
      <c r="E1682" s="130"/>
      <c r="F1682" s="130"/>
      <c r="R1682" s="12"/>
      <c r="T1682" s="130"/>
      <c r="U1682" s="130"/>
      <c r="AE1682" s="146">
        <v>925</v>
      </c>
      <c r="AF1682" s="146">
        <f t="shared" si="288"/>
        <v>-0.29999999999999982</v>
      </c>
      <c r="AJ1682" s="146">
        <f t="shared" si="289"/>
        <v>0.38138781546052414</v>
      </c>
      <c r="AK1682" s="146">
        <f t="shared" si="290"/>
        <v>0.38208857781104744</v>
      </c>
      <c r="AL1682" s="146" t="str">
        <f t="shared" si="295"/>
        <v/>
      </c>
      <c r="AM1682" s="146">
        <f t="shared" si="296"/>
        <v>0.38138781546052414</v>
      </c>
      <c r="AN1682" s="146" t="str">
        <f t="shared" si="291"/>
        <v/>
      </c>
      <c r="AO1682" s="146">
        <f t="shared" si="292"/>
        <v>0</v>
      </c>
      <c r="AP1682" s="146" t="str">
        <f t="shared" si="293"/>
        <v/>
      </c>
      <c r="AQ1682" s="146" t="str">
        <f t="shared" si="294"/>
        <v/>
      </c>
      <c r="AY1682" s="155"/>
      <c r="AZ1682" s="150"/>
      <c r="BA1682" s="155"/>
      <c r="BB1682" s="162"/>
      <c r="BC1682" s="162"/>
      <c r="BD1682" s="162"/>
      <c r="BE1682" s="162"/>
      <c r="BF1682" s="156"/>
      <c r="BG1682" s="156"/>
      <c r="BH1682" s="156"/>
      <c r="BJ1682" s="146">
        <v>902</v>
      </c>
      <c r="BK1682" s="146">
        <f t="shared" si="298"/>
        <v>5.7664000000000994</v>
      </c>
      <c r="BL1682" s="146">
        <f t="shared" si="299"/>
        <v>0.56727510661802472</v>
      </c>
      <c r="BM1682" s="146">
        <f t="shared" si="300"/>
        <v>7.603442562919005E-4</v>
      </c>
      <c r="BN1682" s="146" t="str">
        <f t="shared" si="301"/>
        <v/>
      </c>
      <c r="BO1682" s="146" t="str">
        <f t="shared" si="297"/>
        <v/>
      </c>
    </row>
    <row r="1683" spans="3:67" ht="20.100000000000001" customHeight="1" x14ac:dyDescent="0.25">
      <c r="C1683" s="12"/>
      <c r="E1683" s="130"/>
      <c r="F1683" s="130"/>
      <c r="R1683" s="12"/>
      <c r="T1683" s="130"/>
      <c r="U1683" s="130"/>
      <c r="AE1683" s="146">
        <v>926</v>
      </c>
      <c r="AF1683" s="146">
        <f t="shared" si="288"/>
        <v>-0.29599999999999982</v>
      </c>
      <c r="AJ1683" s="146">
        <f t="shared" si="289"/>
        <v>0.38184270079435123</v>
      </c>
      <c r="AK1683" s="146">
        <f t="shared" si="290"/>
        <v>0.38361504069809876</v>
      </c>
      <c r="AL1683" s="146" t="str">
        <f t="shared" si="295"/>
        <v/>
      </c>
      <c r="AM1683" s="146">
        <f t="shared" si="296"/>
        <v>0.38184270079435123</v>
      </c>
      <c r="AN1683" s="146" t="str">
        <f t="shared" si="291"/>
        <v/>
      </c>
      <c r="AO1683" s="146">
        <f t="shared" si="292"/>
        <v>0</v>
      </c>
      <c r="AP1683" s="146" t="str">
        <f t="shared" si="293"/>
        <v/>
      </c>
      <c r="AQ1683" s="146" t="str">
        <f t="shared" si="294"/>
        <v/>
      </c>
      <c r="AY1683" s="155"/>
      <c r="AZ1683" s="150"/>
      <c r="BA1683" s="155"/>
      <c r="BB1683" s="162"/>
      <c r="BC1683" s="162"/>
      <c r="BD1683" s="162"/>
      <c r="BE1683" s="162"/>
      <c r="BF1683" s="156"/>
      <c r="BG1683" s="156"/>
      <c r="BH1683" s="156"/>
      <c r="BJ1683" s="146">
        <v>903</v>
      </c>
      <c r="BK1683" s="146">
        <f t="shared" si="298"/>
        <v>5.7728000000000996</v>
      </c>
      <c r="BL1683" s="146">
        <f t="shared" si="299"/>
        <v>0.56651476236173282</v>
      </c>
      <c r="BM1683" s="146">
        <f t="shared" si="300"/>
        <v>7.6001860924490572E-4</v>
      </c>
      <c r="BN1683" s="146" t="str">
        <f t="shared" si="301"/>
        <v/>
      </c>
      <c r="BO1683" s="146" t="str">
        <f t="shared" si="297"/>
        <v/>
      </c>
    </row>
    <row r="1684" spans="3:67" ht="20.100000000000001" customHeight="1" x14ac:dyDescent="0.25">
      <c r="C1684" s="12"/>
      <c r="E1684" s="130"/>
      <c r="F1684" s="130"/>
      <c r="R1684" s="12"/>
      <c r="T1684" s="130"/>
      <c r="U1684" s="130"/>
      <c r="AE1684" s="146">
        <v>927</v>
      </c>
      <c r="AF1684" s="146">
        <f t="shared" si="288"/>
        <v>-0.29199999999999982</v>
      </c>
      <c r="AJ1684" s="146">
        <f t="shared" si="289"/>
        <v>0.3822920119536648</v>
      </c>
      <c r="AK1684" s="146">
        <f t="shared" si="290"/>
        <v>0.38514331198515878</v>
      </c>
      <c r="AL1684" s="146" t="str">
        <f t="shared" si="295"/>
        <v/>
      </c>
      <c r="AM1684" s="146">
        <f t="shared" si="296"/>
        <v>0.3822920119536648</v>
      </c>
      <c r="AN1684" s="146" t="str">
        <f t="shared" si="291"/>
        <v/>
      </c>
      <c r="AO1684" s="146">
        <f t="shared" si="292"/>
        <v>0</v>
      </c>
      <c r="AP1684" s="146" t="str">
        <f t="shared" si="293"/>
        <v/>
      </c>
      <c r="AQ1684" s="146" t="str">
        <f t="shared" si="294"/>
        <v/>
      </c>
      <c r="AY1684" s="155"/>
      <c r="AZ1684" s="150"/>
      <c r="BA1684" s="155"/>
      <c r="BB1684" s="162"/>
      <c r="BC1684" s="162"/>
      <c r="BD1684" s="162"/>
      <c r="BE1684" s="162"/>
      <c r="BF1684" s="156"/>
      <c r="BG1684" s="156"/>
      <c r="BH1684" s="156"/>
      <c r="BJ1684" s="146">
        <v>904</v>
      </c>
      <c r="BK1684" s="146">
        <f t="shared" si="298"/>
        <v>5.7792000000000998</v>
      </c>
      <c r="BL1684" s="146">
        <f t="shared" si="299"/>
        <v>0.56575474375248791</v>
      </c>
      <c r="BM1684" s="146">
        <f t="shared" si="300"/>
        <v>7.5969076991089235E-4</v>
      </c>
      <c r="BN1684" s="146" t="str">
        <f t="shared" si="301"/>
        <v/>
      </c>
      <c r="BO1684" s="146" t="str">
        <f t="shared" si="297"/>
        <v/>
      </c>
    </row>
    <row r="1685" spans="3:67" ht="20.100000000000001" customHeight="1" x14ac:dyDescent="0.25">
      <c r="C1685" s="12"/>
      <c r="E1685" s="130"/>
      <c r="F1685" s="130"/>
      <c r="R1685" s="12"/>
      <c r="T1685" s="130"/>
      <c r="U1685" s="130"/>
      <c r="AE1685" s="146">
        <v>928</v>
      </c>
      <c r="AF1685" s="146">
        <f t="shared" si="288"/>
        <v>-0.28799999999999981</v>
      </c>
      <c r="AJ1685" s="146">
        <f t="shared" si="289"/>
        <v>0.38273572799307853</v>
      </c>
      <c r="AK1685" s="146">
        <f t="shared" si="290"/>
        <v>0.38667336933355739</v>
      </c>
      <c r="AL1685" s="146" t="str">
        <f t="shared" si="295"/>
        <v/>
      </c>
      <c r="AM1685" s="146">
        <f t="shared" si="296"/>
        <v>0.38273572799307853</v>
      </c>
      <c r="AN1685" s="146" t="str">
        <f t="shared" si="291"/>
        <v/>
      </c>
      <c r="AO1685" s="146">
        <f t="shared" si="292"/>
        <v>0</v>
      </c>
      <c r="AP1685" s="146" t="str">
        <f t="shared" si="293"/>
        <v/>
      </c>
      <c r="AQ1685" s="146" t="str">
        <f t="shared" si="294"/>
        <v/>
      </c>
      <c r="AY1685" s="155"/>
      <c r="AZ1685" s="150"/>
      <c r="BA1685" s="155"/>
      <c r="BB1685" s="162"/>
      <c r="BC1685" s="162"/>
      <c r="BD1685" s="162"/>
      <c r="BE1685" s="162"/>
      <c r="BF1685" s="156"/>
      <c r="BG1685" s="156"/>
      <c r="BH1685" s="156"/>
      <c r="BJ1685" s="146">
        <v>905</v>
      </c>
      <c r="BK1685" s="146">
        <f t="shared" si="298"/>
        <v>5.7856000000001</v>
      </c>
      <c r="BL1685" s="146">
        <f t="shared" si="299"/>
        <v>0.56499505298257702</v>
      </c>
      <c r="BM1685" s="146">
        <f t="shared" si="300"/>
        <v>7.593607464045915E-4</v>
      </c>
      <c r="BN1685" s="146" t="str">
        <f t="shared" si="301"/>
        <v/>
      </c>
      <c r="BO1685" s="146" t="str">
        <f t="shared" si="297"/>
        <v/>
      </c>
    </row>
    <row r="1686" spans="3:67" ht="20.100000000000001" customHeight="1" x14ac:dyDescent="0.25">
      <c r="C1686" s="12"/>
      <c r="E1686" s="130"/>
      <c r="F1686" s="130"/>
      <c r="R1686" s="12"/>
      <c r="T1686" s="130"/>
      <c r="U1686" s="130"/>
      <c r="AE1686" s="146">
        <v>929</v>
      </c>
      <c r="AF1686" s="146">
        <f t="shared" si="288"/>
        <v>-0.28399999999999981</v>
      </c>
      <c r="AJ1686" s="146">
        <f t="shared" si="289"/>
        <v>0.38317382821144774</v>
      </c>
      <c r="AK1686" s="146">
        <f t="shared" si="290"/>
        <v>0.38820519032133105</v>
      </c>
      <c r="AL1686" s="146" t="str">
        <f t="shared" si="295"/>
        <v/>
      </c>
      <c r="AM1686" s="146">
        <f t="shared" si="296"/>
        <v>0.38317382821144774</v>
      </c>
      <c r="AN1686" s="146" t="str">
        <f t="shared" si="291"/>
        <v/>
      </c>
      <c r="AO1686" s="146">
        <f t="shared" si="292"/>
        <v>0</v>
      </c>
      <c r="AP1686" s="146" t="str">
        <f t="shared" si="293"/>
        <v/>
      </c>
      <c r="AQ1686" s="146" t="str">
        <f t="shared" si="294"/>
        <v/>
      </c>
      <c r="AY1686" s="155"/>
      <c r="AZ1686" s="150"/>
      <c r="BA1686" s="155"/>
      <c r="BB1686" s="162"/>
      <c r="BC1686" s="162"/>
      <c r="BD1686" s="162"/>
      <c r="BE1686" s="162"/>
      <c r="BF1686" s="156"/>
      <c r="BG1686" s="156"/>
      <c r="BH1686" s="156"/>
      <c r="BJ1686" s="146">
        <v>906</v>
      </c>
      <c r="BK1686" s="146">
        <f t="shared" si="298"/>
        <v>5.7920000000001002</v>
      </c>
      <c r="BL1686" s="146">
        <f t="shared" si="299"/>
        <v>0.56423569223617243</v>
      </c>
      <c r="BM1686" s="146">
        <f t="shared" si="300"/>
        <v>7.5902854683240761E-4</v>
      </c>
      <c r="BN1686" s="146" t="str">
        <f t="shared" si="301"/>
        <v/>
      </c>
      <c r="BO1686" s="146" t="str">
        <f t="shared" si="297"/>
        <v/>
      </c>
    </row>
    <row r="1687" spans="3:67" ht="20.100000000000001" customHeight="1" x14ac:dyDescent="0.25">
      <c r="C1687" s="12"/>
      <c r="E1687" s="130"/>
      <c r="F1687" s="130"/>
      <c r="R1687" s="12"/>
      <c r="T1687" s="130"/>
      <c r="U1687" s="130"/>
      <c r="AE1687" s="146">
        <v>930</v>
      </c>
      <c r="AF1687" s="146">
        <f t="shared" si="288"/>
        <v>-0.2799999999999998</v>
      </c>
      <c r="AJ1687" s="146">
        <f t="shared" si="289"/>
        <v>0.38360629215347858</v>
      </c>
      <c r="AK1687" s="146">
        <f t="shared" si="290"/>
        <v>0.38973875244420286</v>
      </c>
      <c r="AL1687" s="146" t="str">
        <f t="shared" si="295"/>
        <v/>
      </c>
      <c r="AM1687" s="146">
        <f t="shared" si="296"/>
        <v>0.38360629215347858</v>
      </c>
      <c r="AN1687" s="146" t="str">
        <f t="shared" si="291"/>
        <v/>
      </c>
      <c r="AO1687" s="146">
        <f t="shared" si="292"/>
        <v>0</v>
      </c>
      <c r="AP1687" s="146" t="str">
        <f t="shared" si="293"/>
        <v/>
      </c>
      <c r="AQ1687" s="146" t="str">
        <f t="shared" si="294"/>
        <v/>
      </c>
      <c r="AY1687" s="155"/>
      <c r="AZ1687" s="150"/>
      <c r="BA1687" s="155"/>
      <c r="BB1687" s="162"/>
      <c r="BC1687" s="162"/>
      <c r="BD1687" s="162"/>
      <c r="BE1687" s="162"/>
      <c r="BF1687" s="156"/>
      <c r="BG1687" s="156"/>
      <c r="BH1687" s="156"/>
      <c r="BJ1687" s="146">
        <v>907</v>
      </c>
      <c r="BK1687" s="146">
        <f t="shared" si="298"/>
        <v>5.7984000000001004</v>
      </c>
      <c r="BL1687" s="146">
        <f t="shared" si="299"/>
        <v>0.56347666368934002</v>
      </c>
      <c r="BM1687" s="146">
        <f t="shared" si="300"/>
        <v>7.5869417929474992E-4</v>
      </c>
      <c r="BN1687" s="146" t="str">
        <f t="shared" si="301"/>
        <v/>
      </c>
      <c r="BO1687" s="146" t="str">
        <f t="shared" si="297"/>
        <v/>
      </c>
    </row>
    <row r="1688" spans="3:67" ht="20.100000000000001" customHeight="1" x14ac:dyDescent="0.25">
      <c r="C1688" s="12"/>
      <c r="E1688" s="130"/>
      <c r="F1688" s="130"/>
      <c r="R1688" s="12"/>
      <c r="T1688" s="130"/>
      <c r="U1688" s="130"/>
      <c r="AE1688" s="146">
        <v>931</v>
      </c>
      <c r="AF1688" s="146">
        <f t="shared" si="288"/>
        <v>-0.2759999999999998</v>
      </c>
      <c r="AJ1688" s="146">
        <f t="shared" si="289"/>
        <v>0.38403309961131932</v>
      </c>
      <c r="AK1688" s="146">
        <f t="shared" si="290"/>
        <v>0.39127403311656889</v>
      </c>
      <c r="AL1688" s="146" t="str">
        <f t="shared" si="295"/>
        <v/>
      </c>
      <c r="AM1688" s="146">
        <f t="shared" si="296"/>
        <v>0.38403309961131932</v>
      </c>
      <c r="AN1688" s="146" t="str">
        <f t="shared" si="291"/>
        <v/>
      </c>
      <c r="AO1688" s="146">
        <f t="shared" si="292"/>
        <v>0</v>
      </c>
      <c r="AP1688" s="146" t="str">
        <f t="shared" si="293"/>
        <v/>
      </c>
      <c r="AQ1688" s="146" t="str">
        <f t="shared" si="294"/>
        <v/>
      </c>
      <c r="AY1688" s="155"/>
      <c r="AZ1688" s="150"/>
      <c r="BA1688" s="155"/>
      <c r="BB1688" s="162"/>
      <c r="BC1688" s="162"/>
      <c r="BD1688" s="162"/>
      <c r="BE1688" s="162"/>
      <c r="BF1688" s="156"/>
      <c r="BG1688" s="156"/>
      <c r="BH1688" s="156"/>
      <c r="BJ1688" s="146">
        <v>908</v>
      </c>
      <c r="BK1688" s="146">
        <f t="shared" si="298"/>
        <v>5.8048000000001005</v>
      </c>
      <c r="BL1688" s="146">
        <f t="shared" si="299"/>
        <v>0.56271796951004527</v>
      </c>
      <c r="BM1688" s="146">
        <f t="shared" si="300"/>
        <v>7.5835765188392301E-4</v>
      </c>
      <c r="BN1688" s="146" t="str">
        <f t="shared" si="301"/>
        <v/>
      </c>
      <c r="BO1688" s="146" t="str">
        <f t="shared" si="297"/>
        <v/>
      </c>
    </row>
    <row r="1689" spans="3:67" ht="20.100000000000001" customHeight="1" x14ac:dyDescent="0.25">
      <c r="C1689" s="12"/>
      <c r="E1689" s="130"/>
      <c r="F1689" s="130"/>
      <c r="R1689" s="12"/>
      <c r="T1689" s="130"/>
      <c r="U1689" s="130"/>
      <c r="AE1689" s="146">
        <v>932</v>
      </c>
      <c r="AF1689" s="146">
        <f t="shared" si="288"/>
        <v>-0.2719999999999998</v>
      </c>
      <c r="AJ1689" s="146">
        <f t="shared" si="289"/>
        <v>0.38445423062613365</v>
      </c>
      <c r="AK1689" s="146">
        <f t="shared" si="290"/>
        <v>0.39281100967249155</v>
      </c>
      <c r="AL1689" s="146" t="str">
        <f t="shared" si="295"/>
        <v/>
      </c>
      <c r="AM1689" s="146">
        <f t="shared" si="296"/>
        <v>0.38445423062613365</v>
      </c>
      <c r="AN1689" s="146" t="str">
        <f t="shared" si="291"/>
        <v/>
      </c>
      <c r="AO1689" s="146">
        <f t="shared" si="292"/>
        <v>0</v>
      </c>
      <c r="AP1689" s="146" t="str">
        <f t="shared" si="293"/>
        <v/>
      </c>
      <c r="AQ1689" s="146" t="str">
        <f t="shared" si="294"/>
        <v/>
      </c>
      <c r="AY1689" s="155"/>
      <c r="AZ1689" s="150"/>
      <c r="BA1689" s="155"/>
      <c r="BB1689" s="162"/>
      <c r="BC1689" s="162"/>
      <c r="BD1689" s="162"/>
      <c r="BE1689" s="162"/>
      <c r="BF1689" s="156"/>
      <c r="BG1689" s="156"/>
      <c r="BH1689" s="156"/>
      <c r="BJ1689" s="146">
        <v>909</v>
      </c>
      <c r="BK1689" s="146">
        <f t="shared" si="298"/>
        <v>5.8112000000001007</v>
      </c>
      <c r="BL1689" s="146">
        <f t="shared" si="299"/>
        <v>0.56195961185816135</v>
      </c>
      <c r="BM1689" s="146">
        <f t="shared" si="300"/>
        <v>7.5801897268368279E-4</v>
      </c>
      <c r="BN1689" s="146" t="str">
        <f t="shared" si="301"/>
        <v/>
      </c>
      <c r="BO1689" s="146" t="str">
        <f t="shared" si="297"/>
        <v/>
      </c>
    </row>
    <row r="1690" spans="3:67" ht="20.100000000000001" customHeight="1" x14ac:dyDescent="0.25">
      <c r="C1690" s="12"/>
      <c r="E1690" s="130"/>
      <c r="F1690" s="130"/>
      <c r="R1690" s="12"/>
      <c r="T1690" s="130"/>
      <c r="U1690" s="130"/>
      <c r="AE1690" s="146">
        <v>933</v>
      </c>
      <c r="AF1690" s="146">
        <f t="shared" si="288"/>
        <v>-0.26799999999999979</v>
      </c>
      <c r="AJ1690" s="146">
        <f t="shared" si="289"/>
        <v>0.38486966548965584</v>
      </c>
      <c r="AK1690" s="146">
        <f t="shared" si="290"/>
        <v>0.39434965936669841</v>
      </c>
      <c r="AL1690" s="146" t="str">
        <f t="shared" si="295"/>
        <v/>
      </c>
      <c r="AM1690" s="146">
        <f t="shared" si="296"/>
        <v>0.38486966548965584</v>
      </c>
      <c r="AN1690" s="146" t="str">
        <f t="shared" si="291"/>
        <v/>
      </c>
      <c r="AO1690" s="146">
        <f t="shared" si="292"/>
        <v>0</v>
      </c>
      <c r="AP1690" s="146" t="str">
        <f t="shared" si="293"/>
        <v/>
      </c>
      <c r="AQ1690" s="146" t="str">
        <f t="shared" si="294"/>
        <v/>
      </c>
      <c r="AY1690" s="155"/>
      <c r="AZ1690" s="150"/>
      <c r="BA1690" s="155"/>
      <c r="BB1690" s="162"/>
      <c r="BC1690" s="162"/>
      <c r="BD1690" s="162"/>
      <c r="BE1690" s="162"/>
      <c r="BF1690" s="156"/>
      <c r="BG1690" s="156"/>
      <c r="BH1690" s="156"/>
      <c r="BJ1690" s="146">
        <v>910</v>
      </c>
      <c r="BK1690" s="146">
        <f t="shared" si="298"/>
        <v>5.8176000000001009</v>
      </c>
      <c r="BL1690" s="146">
        <f t="shared" si="299"/>
        <v>0.56120159288547766</v>
      </c>
      <c r="BM1690" s="146">
        <f t="shared" si="300"/>
        <v>7.5767814977267811E-4</v>
      </c>
      <c r="BN1690" s="146" t="str">
        <f t="shared" si="301"/>
        <v/>
      </c>
      <c r="BO1690" s="146" t="str">
        <f t="shared" si="297"/>
        <v/>
      </c>
    </row>
    <row r="1691" spans="3:67" ht="20.100000000000001" customHeight="1" x14ac:dyDescent="0.25">
      <c r="C1691" s="12"/>
      <c r="E1691" s="130"/>
      <c r="F1691" s="130"/>
      <c r="R1691" s="12"/>
      <c r="T1691" s="130"/>
      <c r="U1691" s="130"/>
      <c r="AE1691" s="146">
        <v>934</v>
      </c>
      <c r="AF1691" s="146">
        <f t="shared" si="288"/>
        <v>-0.26399999999999979</v>
      </c>
      <c r="AJ1691" s="146">
        <f t="shared" si="289"/>
        <v>0.38527938474572765</v>
      </c>
      <c r="AK1691" s="146">
        <f t="shared" si="290"/>
        <v>0.39588995937558757</v>
      </c>
      <c r="AL1691" s="146" t="str">
        <f t="shared" si="295"/>
        <v/>
      </c>
      <c r="AM1691" s="146">
        <f t="shared" si="296"/>
        <v>0.38527938474572765</v>
      </c>
      <c r="AN1691" s="146" t="str">
        <f t="shared" si="291"/>
        <v/>
      </c>
      <c r="AO1691" s="146">
        <f t="shared" si="292"/>
        <v>0</v>
      </c>
      <c r="AP1691" s="146" t="str">
        <f t="shared" si="293"/>
        <v/>
      </c>
      <c r="AQ1691" s="146" t="str">
        <f t="shared" si="294"/>
        <v/>
      </c>
      <c r="AY1691" s="155"/>
      <c r="AZ1691" s="150"/>
      <c r="BA1691" s="155"/>
      <c r="BB1691" s="162"/>
      <c r="BC1691" s="162"/>
      <c r="BD1691" s="162"/>
      <c r="BE1691" s="162"/>
      <c r="BF1691" s="156"/>
      <c r="BG1691" s="156"/>
      <c r="BH1691" s="156"/>
      <c r="BJ1691" s="146">
        <v>911</v>
      </c>
      <c r="BK1691" s="146">
        <f t="shared" si="298"/>
        <v>5.8240000000001011</v>
      </c>
      <c r="BL1691" s="146">
        <f t="shared" si="299"/>
        <v>0.56044391473570498</v>
      </c>
      <c r="BM1691" s="146">
        <f t="shared" si="300"/>
        <v>7.5733519121978787E-4</v>
      </c>
      <c r="BN1691" s="146" t="str">
        <f t="shared" si="301"/>
        <v/>
      </c>
      <c r="BO1691" s="146" t="str">
        <f t="shared" si="297"/>
        <v/>
      </c>
    </row>
    <row r="1692" spans="3:67" ht="20.100000000000001" customHeight="1" x14ac:dyDescent="0.25">
      <c r="C1692" s="12"/>
      <c r="E1692" s="130"/>
      <c r="F1692" s="130"/>
      <c r="R1692" s="12"/>
      <c r="T1692" s="130"/>
      <c r="U1692" s="130"/>
      <c r="AE1692" s="146">
        <v>935</v>
      </c>
      <c r="AF1692" s="146">
        <f t="shared" si="288"/>
        <v>-0.25999999999999979</v>
      </c>
      <c r="AJ1692" s="146">
        <f t="shared" si="289"/>
        <v>0.38568336919181612</v>
      </c>
      <c r="AK1692" s="146">
        <f t="shared" si="290"/>
        <v>0.3974318867982396</v>
      </c>
      <c r="AL1692" s="146" t="str">
        <f t="shared" si="295"/>
        <v/>
      </c>
      <c r="AM1692" s="146">
        <f t="shared" si="296"/>
        <v>0.38568336919181612</v>
      </c>
      <c r="AN1692" s="146" t="str">
        <f t="shared" si="291"/>
        <v/>
      </c>
      <c r="AO1692" s="146">
        <f t="shared" si="292"/>
        <v>0</v>
      </c>
      <c r="AP1692" s="146" t="str">
        <f t="shared" si="293"/>
        <v/>
      </c>
      <c r="AQ1692" s="146" t="str">
        <f t="shared" si="294"/>
        <v/>
      </c>
      <c r="AY1692" s="155"/>
      <c r="AZ1692" s="150"/>
      <c r="BA1692" s="155"/>
      <c r="BB1692" s="162"/>
      <c r="BC1692" s="162"/>
      <c r="BD1692" s="162"/>
      <c r="BE1692" s="162"/>
      <c r="BF1692" s="156"/>
      <c r="BG1692" s="156"/>
      <c r="BH1692" s="156"/>
      <c r="BJ1692" s="146">
        <v>912</v>
      </c>
      <c r="BK1692" s="146">
        <f t="shared" si="298"/>
        <v>5.8304000000001013</v>
      </c>
      <c r="BL1692" s="146">
        <f t="shared" si="299"/>
        <v>0.5596865795444852</v>
      </c>
      <c r="BM1692" s="146">
        <f t="shared" si="300"/>
        <v>7.5699010508645248E-4</v>
      </c>
      <c r="BN1692" s="146" t="str">
        <f t="shared" si="301"/>
        <v/>
      </c>
      <c r="BO1692" s="146" t="str">
        <f t="shared" si="297"/>
        <v/>
      </c>
    </row>
    <row r="1693" spans="3:67" ht="20.100000000000001" customHeight="1" x14ac:dyDescent="0.25">
      <c r="C1693" s="12"/>
      <c r="E1693" s="130"/>
      <c r="F1693" s="130"/>
      <c r="R1693" s="12"/>
      <c r="T1693" s="130"/>
      <c r="U1693" s="130"/>
      <c r="AE1693" s="146">
        <v>936</v>
      </c>
      <c r="AF1693" s="146">
        <f t="shared" si="288"/>
        <v>-0.25599999999999978</v>
      </c>
      <c r="AJ1693" s="146">
        <f t="shared" si="289"/>
        <v>0.38608159988051366</v>
      </c>
      <c r="AK1693" s="146">
        <f t="shared" si="290"/>
        <v>0.39897541865743424</v>
      </c>
      <c r="AL1693" s="146" t="str">
        <f t="shared" si="295"/>
        <v/>
      </c>
      <c r="AM1693" s="146">
        <f t="shared" si="296"/>
        <v>0.38608159988051366</v>
      </c>
      <c r="AN1693" s="146" t="str">
        <f t="shared" si="291"/>
        <v/>
      </c>
      <c r="AO1693" s="146">
        <f t="shared" si="292"/>
        <v>0</v>
      </c>
      <c r="AP1693" s="146" t="str">
        <f t="shared" si="293"/>
        <v/>
      </c>
      <c r="AQ1693" s="146" t="str">
        <f t="shared" si="294"/>
        <v/>
      </c>
      <c r="AY1693" s="155"/>
      <c r="AZ1693" s="150"/>
      <c r="BA1693" s="155"/>
      <c r="BB1693" s="162"/>
      <c r="BC1693" s="162"/>
      <c r="BD1693" s="162"/>
      <c r="BE1693" s="162"/>
      <c r="BF1693" s="156"/>
      <c r="BG1693" s="156"/>
      <c r="BH1693" s="156"/>
      <c r="BJ1693" s="146">
        <v>913</v>
      </c>
      <c r="BK1693" s="146">
        <f t="shared" si="298"/>
        <v>5.8368000000001015</v>
      </c>
      <c r="BL1693" s="146">
        <f t="shared" si="299"/>
        <v>0.55892958943939874</v>
      </c>
      <c r="BM1693" s="146">
        <f t="shared" si="300"/>
        <v>7.566428994284502E-4</v>
      </c>
      <c r="BN1693" s="146" t="str">
        <f t="shared" si="301"/>
        <v/>
      </c>
      <c r="BO1693" s="146" t="str">
        <f t="shared" si="297"/>
        <v/>
      </c>
    </row>
    <row r="1694" spans="3:67" ht="20.100000000000001" customHeight="1" x14ac:dyDescent="0.25">
      <c r="C1694" s="12"/>
      <c r="E1694" s="130"/>
      <c r="F1694" s="130"/>
      <c r="R1694" s="12"/>
      <c r="T1694" s="130"/>
      <c r="U1694" s="130"/>
      <c r="AE1694" s="146">
        <v>937</v>
      </c>
      <c r="AF1694" s="146">
        <f t="shared" si="288"/>
        <v>-0.25199999999999978</v>
      </c>
      <c r="AJ1694" s="146">
        <f t="shared" si="289"/>
        <v>0.38647405812101865</v>
      </c>
      <c r="AK1694" s="146">
        <f t="shared" si="290"/>
        <v>0.4005205319006746</v>
      </c>
      <c r="AL1694" s="146" t="str">
        <f t="shared" si="295"/>
        <v/>
      </c>
      <c r="AM1694" s="146">
        <f t="shared" si="296"/>
        <v>0.38647405812101865</v>
      </c>
      <c r="AN1694" s="146" t="str">
        <f t="shared" si="291"/>
        <v/>
      </c>
      <c r="AO1694" s="146">
        <f t="shared" si="292"/>
        <v>0</v>
      </c>
      <c r="AP1694" s="146" t="str">
        <f t="shared" si="293"/>
        <v/>
      </c>
      <c r="AQ1694" s="146" t="str">
        <f t="shared" si="294"/>
        <v/>
      </c>
      <c r="AY1694" s="155"/>
      <c r="AZ1694" s="150"/>
      <c r="BA1694" s="155"/>
      <c r="BB1694" s="162"/>
      <c r="BC1694" s="162"/>
      <c r="BD1694" s="162"/>
      <c r="BE1694" s="162"/>
      <c r="BF1694" s="156"/>
      <c r="BG1694" s="156"/>
      <c r="BH1694" s="156"/>
      <c r="BJ1694" s="146">
        <v>914</v>
      </c>
      <c r="BK1694" s="146">
        <f t="shared" si="298"/>
        <v>5.8432000000001016</v>
      </c>
      <c r="BL1694" s="146">
        <f t="shared" si="299"/>
        <v>0.55817294653997029</v>
      </c>
      <c r="BM1694" s="146">
        <f t="shared" si="300"/>
        <v>7.5629358229023502E-4</v>
      </c>
      <c r="BN1694" s="146" t="str">
        <f t="shared" si="301"/>
        <v/>
      </c>
      <c r="BO1694" s="146" t="str">
        <f t="shared" si="297"/>
        <v/>
      </c>
    </row>
    <row r="1695" spans="3:67" ht="20.100000000000001" customHeight="1" x14ac:dyDescent="0.25">
      <c r="C1695" s="12"/>
      <c r="E1695" s="130"/>
      <c r="F1695" s="130"/>
      <c r="R1695" s="12"/>
      <c r="T1695" s="130"/>
      <c r="U1695" s="130"/>
      <c r="AE1695" s="146">
        <v>938</v>
      </c>
      <c r="AF1695" s="146">
        <f t="shared" si="288"/>
        <v>-0.24799999999999978</v>
      </c>
      <c r="AJ1695" s="146">
        <f t="shared" si="289"/>
        <v>0.38686072548059719</v>
      </c>
      <c r="AK1695" s="146">
        <f t="shared" si="290"/>
        <v>0.40206720340121627</v>
      </c>
      <c r="AL1695" s="146" t="str">
        <f t="shared" si="295"/>
        <v/>
      </c>
      <c r="AM1695" s="146">
        <f t="shared" si="296"/>
        <v>0.38686072548059719</v>
      </c>
      <c r="AN1695" s="146" t="str">
        <f t="shared" si="291"/>
        <v/>
      </c>
      <c r="AO1695" s="146">
        <f t="shared" si="292"/>
        <v>0</v>
      </c>
      <c r="AP1695" s="146" t="str">
        <f t="shared" si="293"/>
        <v/>
      </c>
      <c r="AQ1695" s="146" t="str">
        <f t="shared" si="294"/>
        <v/>
      </c>
      <c r="AY1695" s="155"/>
      <c r="AZ1695" s="150"/>
      <c r="BA1695" s="155"/>
      <c r="BB1695" s="162"/>
      <c r="BC1695" s="162"/>
      <c r="BD1695" s="162"/>
      <c r="BE1695" s="162"/>
      <c r="BF1695" s="156"/>
      <c r="BG1695" s="156"/>
      <c r="BH1695" s="156"/>
      <c r="BJ1695" s="146">
        <v>915</v>
      </c>
      <c r="BK1695" s="146">
        <f t="shared" si="298"/>
        <v>5.8496000000001018</v>
      </c>
      <c r="BL1695" s="146">
        <f t="shared" si="299"/>
        <v>0.55741665295768006</v>
      </c>
      <c r="BM1695" s="146">
        <f t="shared" si="300"/>
        <v>7.5594216171182005E-4</v>
      </c>
      <c r="BN1695" s="146" t="str">
        <f t="shared" si="301"/>
        <v/>
      </c>
      <c r="BO1695" s="146" t="str">
        <f t="shared" si="297"/>
        <v/>
      </c>
    </row>
    <row r="1696" spans="3:67" ht="20.100000000000001" customHeight="1" x14ac:dyDescent="0.25">
      <c r="C1696" s="12"/>
      <c r="E1696" s="130"/>
      <c r="F1696" s="130"/>
      <c r="R1696" s="12"/>
      <c r="T1696" s="130"/>
      <c r="U1696" s="130"/>
      <c r="AE1696" s="146">
        <v>939</v>
      </c>
      <c r="AF1696" s="146">
        <f t="shared" si="288"/>
        <v>-0.24399999999999977</v>
      </c>
      <c r="AJ1696" s="146">
        <f t="shared" si="289"/>
        <v>0.38724158378602569</v>
      </c>
      <c r="AK1696" s="146">
        <f t="shared" si="290"/>
        <v>0.40361540995910228</v>
      </c>
      <c r="AL1696" s="146" t="str">
        <f t="shared" si="295"/>
        <v/>
      </c>
      <c r="AM1696" s="146">
        <f t="shared" si="296"/>
        <v>0.38724158378602569</v>
      </c>
      <c r="AN1696" s="146" t="str">
        <f t="shared" si="291"/>
        <v/>
      </c>
      <c r="AO1696" s="146">
        <f t="shared" si="292"/>
        <v>0</v>
      </c>
      <c r="AP1696" s="146" t="str">
        <f t="shared" si="293"/>
        <v/>
      </c>
      <c r="AQ1696" s="146" t="str">
        <f t="shared" si="294"/>
        <v/>
      </c>
      <c r="AY1696" s="155"/>
      <c r="AZ1696" s="150"/>
      <c r="BA1696" s="155"/>
      <c r="BB1696" s="162"/>
      <c r="BC1696" s="162"/>
      <c r="BD1696" s="162"/>
      <c r="BE1696" s="162"/>
      <c r="BF1696" s="156"/>
      <c r="BG1696" s="156"/>
      <c r="BH1696" s="156"/>
      <c r="BJ1696" s="146">
        <v>916</v>
      </c>
      <c r="BK1696" s="146">
        <f t="shared" si="298"/>
        <v>5.856000000000102</v>
      </c>
      <c r="BL1696" s="146">
        <f t="shared" si="299"/>
        <v>0.55666071079596824</v>
      </c>
      <c r="BM1696" s="146">
        <f t="shared" si="300"/>
        <v>7.5558864572178308E-4</v>
      </c>
      <c r="BN1696" s="146" t="str">
        <f t="shared" si="301"/>
        <v/>
      </c>
      <c r="BO1696" s="146" t="str">
        <f t="shared" si="297"/>
        <v/>
      </c>
    </row>
    <row r="1697" spans="3:67" ht="20.100000000000001" customHeight="1" x14ac:dyDescent="0.25">
      <c r="C1697" s="12"/>
      <c r="E1697" s="130"/>
      <c r="F1697" s="130"/>
      <c r="R1697" s="12"/>
      <c r="T1697" s="130"/>
      <c r="U1697" s="130"/>
      <c r="AE1697" s="146">
        <v>940</v>
      </c>
      <c r="AF1697" s="146">
        <f t="shared" si="288"/>
        <v>-0.23999999999999977</v>
      </c>
      <c r="AJ1697" s="146">
        <f t="shared" si="289"/>
        <v>0.38761661512501416</v>
      </c>
      <c r="AK1697" s="146">
        <f t="shared" si="290"/>
        <v>0.40516512830220419</v>
      </c>
      <c r="AL1697" s="146" t="str">
        <f t="shared" si="295"/>
        <v/>
      </c>
      <c r="AM1697" s="146">
        <f t="shared" si="296"/>
        <v>0.38761661512501416</v>
      </c>
      <c r="AN1697" s="146" t="str">
        <f t="shared" si="291"/>
        <v/>
      </c>
      <c r="AO1697" s="146">
        <f t="shared" si="292"/>
        <v>0</v>
      </c>
      <c r="AP1697" s="146" t="str">
        <f t="shared" si="293"/>
        <v/>
      </c>
      <c r="AQ1697" s="146" t="str">
        <f t="shared" si="294"/>
        <v/>
      </c>
      <c r="AY1697" s="155"/>
      <c r="AZ1697" s="150"/>
      <c r="BA1697" s="155"/>
      <c r="BB1697" s="162"/>
      <c r="BC1697" s="162"/>
      <c r="BD1697" s="162"/>
      <c r="BE1697" s="162"/>
      <c r="BF1697" s="156"/>
      <c r="BG1697" s="156"/>
      <c r="BH1697" s="156"/>
      <c r="BJ1697" s="146">
        <v>917</v>
      </c>
      <c r="BK1697" s="146">
        <f t="shared" si="298"/>
        <v>5.8624000000001022</v>
      </c>
      <c r="BL1697" s="146">
        <f t="shared" si="299"/>
        <v>0.55590512215024646</v>
      </c>
      <c r="BM1697" s="146">
        <f t="shared" si="300"/>
        <v>7.5523304234481614E-4</v>
      </c>
      <c r="BN1697" s="146" t="str">
        <f t="shared" si="301"/>
        <v/>
      </c>
      <c r="BO1697" s="146" t="str">
        <f t="shared" si="297"/>
        <v/>
      </c>
    </row>
    <row r="1698" spans="3:67" ht="20.100000000000001" customHeight="1" x14ac:dyDescent="0.25">
      <c r="C1698" s="12"/>
      <c r="E1698" s="130"/>
      <c r="F1698" s="130"/>
      <c r="R1698" s="12"/>
      <c r="T1698" s="130"/>
      <c r="U1698" s="130"/>
      <c r="AE1698" s="146">
        <v>941</v>
      </c>
      <c r="AF1698" s="146">
        <f t="shared" si="288"/>
        <v>-0.23599999999999977</v>
      </c>
      <c r="AJ1698" s="146">
        <f t="shared" si="289"/>
        <v>0.38798580184761022</v>
      </c>
      <c r="AK1698" s="146">
        <f t="shared" si="290"/>
        <v>0.40671633508726879</v>
      </c>
      <c r="AL1698" s="146" t="str">
        <f t="shared" si="295"/>
        <v/>
      </c>
      <c r="AM1698" s="146">
        <f t="shared" si="296"/>
        <v>0.38798580184761022</v>
      </c>
      <c r="AN1698" s="146" t="str">
        <f t="shared" si="291"/>
        <v/>
      </c>
      <c r="AO1698" s="146">
        <f t="shared" si="292"/>
        <v>0</v>
      </c>
      <c r="AP1698" s="146" t="str">
        <f t="shared" si="293"/>
        <v/>
      </c>
      <c r="AQ1698" s="146" t="str">
        <f t="shared" si="294"/>
        <v/>
      </c>
      <c r="AY1698" s="155"/>
      <c r="AZ1698" s="150"/>
      <c r="BA1698" s="155"/>
      <c r="BB1698" s="162"/>
      <c r="BC1698" s="162"/>
      <c r="BD1698" s="162"/>
      <c r="BE1698" s="162"/>
      <c r="BF1698" s="156"/>
      <c r="BG1698" s="156"/>
      <c r="BH1698" s="156"/>
      <c r="BJ1698" s="146">
        <v>918</v>
      </c>
      <c r="BK1698" s="146">
        <f t="shared" si="298"/>
        <v>5.8688000000001024</v>
      </c>
      <c r="BL1698" s="146">
        <f t="shared" si="299"/>
        <v>0.55514988910790164</v>
      </c>
      <c r="BM1698" s="146">
        <f t="shared" si="300"/>
        <v>7.5487535959273266E-4</v>
      </c>
      <c r="BN1698" s="146" t="str">
        <f t="shared" si="301"/>
        <v/>
      </c>
      <c r="BO1698" s="146" t="str">
        <f t="shared" si="297"/>
        <v/>
      </c>
    </row>
    <row r="1699" spans="3:67" ht="20.100000000000001" customHeight="1" x14ac:dyDescent="0.25">
      <c r="C1699" s="12"/>
      <c r="E1699" s="130"/>
      <c r="F1699" s="130"/>
      <c r="R1699" s="12"/>
      <c r="T1699" s="130"/>
      <c r="U1699" s="130"/>
      <c r="AE1699" s="146">
        <v>942</v>
      </c>
      <c r="AF1699" s="146">
        <f t="shared" si="288"/>
        <v>-0.23199999999999976</v>
      </c>
      <c r="AJ1699" s="146">
        <f t="shared" si="289"/>
        <v>0.38834912656758291</v>
      </c>
      <c r="AK1699" s="146">
        <f t="shared" si="290"/>
        <v>0.40826900690096984</v>
      </c>
      <c r="AL1699" s="146" t="str">
        <f t="shared" si="295"/>
        <v/>
      </c>
      <c r="AM1699" s="146">
        <f t="shared" si="296"/>
        <v>0.38834912656758291</v>
      </c>
      <c r="AN1699" s="146" t="str">
        <f t="shared" si="291"/>
        <v/>
      </c>
      <c r="AO1699" s="146">
        <f t="shared" si="292"/>
        <v>0</v>
      </c>
      <c r="AP1699" s="146" t="str">
        <f t="shared" si="293"/>
        <v/>
      </c>
      <c r="AQ1699" s="146" t="str">
        <f t="shared" si="294"/>
        <v/>
      </c>
      <c r="AY1699" s="155"/>
      <c r="AZ1699" s="150"/>
      <c r="BA1699" s="155"/>
      <c r="BB1699" s="162"/>
      <c r="BC1699" s="162"/>
      <c r="BD1699" s="162"/>
      <c r="BE1699" s="162"/>
      <c r="BF1699" s="156"/>
      <c r="BG1699" s="156"/>
      <c r="BH1699" s="156"/>
      <c r="BJ1699" s="146">
        <v>919</v>
      </c>
      <c r="BK1699" s="146">
        <f t="shared" si="298"/>
        <v>5.8752000000001026</v>
      </c>
      <c r="BL1699" s="146">
        <f t="shared" si="299"/>
        <v>0.55439501374830891</v>
      </c>
      <c r="BM1699" s="146">
        <f t="shared" si="300"/>
        <v>7.5451560547290519E-4</v>
      </c>
      <c r="BN1699" s="146" t="str">
        <f t="shared" si="301"/>
        <v/>
      </c>
      <c r="BO1699" s="146" t="str">
        <f t="shared" si="297"/>
        <v/>
      </c>
    </row>
    <row r="1700" spans="3:67" ht="20.100000000000001" customHeight="1" x14ac:dyDescent="0.25">
      <c r="C1700" s="12"/>
      <c r="E1700" s="130"/>
      <c r="F1700" s="130"/>
      <c r="R1700" s="12"/>
      <c r="T1700" s="130"/>
      <c r="U1700" s="130"/>
      <c r="AE1700" s="146">
        <v>943</v>
      </c>
      <c r="AF1700" s="146">
        <f t="shared" si="288"/>
        <v>-0.22799999999999976</v>
      </c>
      <c r="AJ1700" s="146">
        <f t="shared" si="289"/>
        <v>0.38870657216378751</v>
      </c>
      <c r="AK1700" s="146">
        <f t="shared" si="290"/>
        <v>0.40982312026096596</v>
      </c>
      <c r="AL1700" s="146" t="str">
        <f t="shared" si="295"/>
        <v/>
      </c>
      <c r="AM1700" s="146">
        <f t="shared" si="296"/>
        <v>0.38870657216378751</v>
      </c>
      <c r="AN1700" s="146" t="str">
        <f t="shared" si="291"/>
        <v/>
      </c>
      <c r="AO1700" s="146">
        <f t="shared" si="292"/>
        <v>0</v>
      </c>
      <c r="AP1700" s="146" t="str">
        <f t="shared" si="293"/>
        <v/>
      </c>
      <c r="AQ1700" s="146" t="str">
        <f t="shared" si="294"/>
        <v/>
      </c>
      <c r="AY1700" s="155"/>
      <c r="AZ1700" s="150"/>
      <c r="BA1700" s="155"/>
      <c r="BB1700" s="162"/>
      <c r="BC1700" s="162"/>
      <c r="BD1700" s="162"/>
      <c r="BE1700" s="162"/>
      <c r="BF1700" s="156"/>
      <c r="BG1700" s="156"/>
      <c r="BH1700" s="156"/>
      <c r="BJ1700" s="146">
        <v>920</v>
      </c>
      <c r="BK1700" s="146">
        <f t="shared" si="298"/>
        <v>5.8816000000001027</v>
      </c>
      <c r="BL1700" s="146">
        <f t="shared" si="299"/>
        <v>0.553640498142836</v>
      </c>
      <c r="BM1700" s="146">
        <f t="shared" si="300"/>
        <v>7.5415378798260324E-4</v>
      </c>
      <c r="BN1700" s="146" t="str">
        <f t="shared" si="301"/>
        <v/>
      </c>
      <c r="BO1700" s="146" t="str">
        <f t="shared" si="297"/>
        <v/>
      </c>
    </row>
    <row r="1701" spans="3:67" ht="20.100000000000001" customHeight="1" x14ac:dyDescent="0.25">
      <c r="C1701" s="12"/>
      <c r="E1701" s="130"/>
      <c r="F1701" s="130"/>
      <c r="R1701" s="12"/>
      <c r="T1701" s="130"/>
      <c r="U1701" s="130"/>
      <c r="AE1701" s="146">
        <v>944</v>
      </c>
      <c r="AF1701" s="146">
        <f t="shared" si="288"/>
        <v>-0.22399999999999975</v>
      </c>
      <c r="AJ1701" s="146">
        <f t="shared" si="289"/>
        <v>0.38905812178150978</v>
      </c>
      <c r="AK1701" s="146">
        <f t="shared" si="290"/>
        <v>0.41137865161696363</v>
      </c>
      <c r="AL1701" s="146" t="str">
        <f t="shared" si="295"/>
        <v/>
      </c>
      <c r="AM1701" s="146">
        <f t="shared" si="296"/>
        <v>0.38905812178150978</v>
      </c>
      <c r="AN1701" s="146" t="str">
        <f t="shared" si="291"/>
        <v/>
      </c>
      <c r="AO1701" s="146">
        <f t="shared" si="292"/>
        <v>0</v>
      </c>
      <c r="AP1701" s="146" t="str">
        <f t="shared" si="293"/>
        <v/>
      </c>
      <c r="AQ1701" s="146" t="str">
        <f t="shared" si="294"/>
        <v/>
      </c>
      <c r="AY1701" s="155"/>
      <c r="AZ1701" s="150"/>
      <c r="BA1701" s="155"/>
      <c r="BB1701" s="162"/>
      <c r="BC1701" s="162"/>
      <c r="BD1701" s="162"/>
      <c r="BE1701" s="162"/>
      <c r="BF1701" s="156"/>
      <c r="BG1701" s="156"/>
      <c r="BH1701" s="156"/>
      <c r="BJ1701" s="146">
        <v>921</v>
      </c>
      <c r="BK1701" s="146">
        <f t="shared" si="298"/>
        <v>5.8880000000001029</v>
      </c>
      <c r="BL1701" s="146">
        <f t="shared" si="299"/>
        <v>0.5528863443548534</v>
      </c>
      <c r="BM1701" s="146">
        <f t="shared" si="300"/>
        <v>7.5378991511065863E-4</v>
      </c>
      <c r="BN1701" s="146" t="str">
        <f t="shared" si="301"/>
        <v/>
      </c>
      <c r="BO1701" s="146" t="str">
        <f t="shared" si="297"/>
        <v/>
      </c>
    </row>
    <row r="1702" spans="3:67" ht="20.100000000000001" customHeight="1" x14ac:dyDescent="0.25">
      <c r="C1702" s="12"/>
      <c r="E1702" s="130"/>
      <c r="F1702" s="130"/>
      <c r="R1702" s="12"/>
      <c r="T1702" s="130"/>
      <c r="U1702" s="130"/>
      <c r="AE1702" s="146">
        <v>945</v>
      </c>
      <c r="AF1702" s="146">
        <f t="shared" si="288"/>
        <v>-0.21999999999999975</v>
      </c>
      <c r="AJ1702" s="146">
        <f t="shared" si="289"/>
        <v>0.38940375883379047</v>
      </c>
      <c r="AK1702" s="146">
        <f t="shared" si="290"/>
        <v>0.41293557735178549</v>
      </c>
      <c r="AL1702" s="146" t="str">
        <f t="shared" si="295"/>
        <v/>
      </c>
      <c r="AM1702" s="146">
        <f t="shared" si="296"/>
        <v>0.38940375883379047</v>
      </c>
      <c r="AN1702" s="146" t="str">
        <f t="shared" si="291"/>
        <v/>
      </c>
      <c r="AO1702" s="146">
        <f t="shared" si="292"/>
        <v>0</v>
      </c>
      <c r="AP1702" s="146" t="str">
        <f t="shared" si="293"/>
        <v/>
      </c>
      <c r="AQ1702" s="146" t="str">
        <f t="shared" si="294"/>
        <v/>
      </c>
      <c r="AY1702" s="155"/>
      <c r="AZ1702" s="150"/>
      <c r="BA1702" s="155"/>
      <c r="BB1702" s="162"/>
      <c r="BC1702" s="162"/>
      <c r="BD1702" s="162"/>
      <c r="BE1702" s="162"/>
      <c r="BF1702" s="156"/>
      <c r="BG1702" s="156"/>
      <c r="BH1702" s="156"/>
      <c r="BJ1702" s="146">
        <v>922</v>
      </c>
      <c r="BK1702" s="146">
        <f t="shared" si="298"/>
        <v>5.8944000000001031</v>
      </c>
      <c r="BL1702" s="146">
        <f t="shared" si="299"/>
        <v>0.55213255443974274</v>
      </c>
      <c r="BM1702" s="146">
        <f t="shared" si="300"/>
        <v>7.5342399483824263E-4</v>
      </c>
      <c r="BN1702" s="146" t="str">
        <f t="shared" si="301"/>
        <v/>
      </c>
      <c r="BO1702" s="146" t="str">
        <f t="shared" si="297"/>
        <v/>
      </c>
    </row>
    <row r="1703" spans="3:67" ht="20.100000000000001" customHeight="1" x14ac:dyDescent="0.25">
      <c r="C1703" s="12"/>
      <c r="E1703" s="130"/>
      <c r="F1703" s="130"/>
      <c r="R1703" s="12"/>
      <c r="T1703" s="130"/>
      <c r="U1703" s="130"/>
      <c r="AE1703" s="146">
        <v>946</v>
      </c>
      <c r="AF1703" s="146">
        <f t="shared" si="288"/>
        <v>-0.21599999999999975</v>
      </c>
      <c r="AJ1703" s="146">
        <f t="shared" si="289"/>
        <v>0.38974346700272949</v>
      </c>
      <c r="AK1703" s="146">
        <f t="shared" si="290"/>
        <v>0.41449387378244412</v>
      </c>
      <c r="AL1703" s="146" t="str">
        <f t="shared" si="295"/>
        <v/>
      </c>
      <c r="AM1703" s="146">
        <f t="shared" si="296"/>
        <v>0.38974346700272949</v>
      </c>
      <c r="AN1703" s="146" t="str">
        <f t="shared" si="291"/>
        <v/>
      </c>
      <c r="AO1703" s="146">
        <f t="shared" si="292"/>
        <v>0</v>
      </c>
      <c r="AP1703" s="146" t="str">
        <f t="shared" si="293"/>
        <v/>
      </c>
      <c r="AQ1703" s="146" t="str">
        <f t="shared" si="294"/>
        <v/>
      </c>
      <c r="AY1703" s="155"/>
      <c r="AZ1703" s="150"/>
      <c r="BA1703" s="155"/>
      <c r="BB1703" s="162"/>
      <c r="BC1703" s="162"/>
      <c r="BD1703" s="162"/>
      <c r="BE1703" s="162"/>
      <c r="BF1703" s="156"/>
      <c r="BG1703" s="156"/>
      <c r="BH1703" s="156"/>
      <c r="BJ1703" s="146">
        <v>923</v>
      </c>
      <c r="BK1703" s="146">
        <f t="shared" si="298"/>
        <v>5.9008000000001033</v>
      </c>
      <c r="BL1703" s="146">
        <f t="shared" si="299"/>
        <v>0.5513791304449045</v>
      </c>
      <c r="BM1703" s="146">
        <f t="shared" si="300"/>
        <v>7.5305603513808883E-4</v>
      </c>
      <c r="BN1703" s="146" t="str">
        <f t="shared" si="301"/>
        <v/>
      </c>
      <c r="BO1703" s="146" t="str">
        <f t="shared" si="297"/>
        <v/>
      </c>
    </row>
    <row r="1704" spans="3:67" ht="20.100000000000001" customHeight="1" x14ac:dyDescent="0.25">
      <c r="C1704" s="12"/>
      <c r="E1704" s="130"/>
      <c r="F1704" s="130"/>
      <c r="R1704" s="12"/>
      <c r="T1704" s="130"/>
      <c r="U1704" s="130"/>
      <c r="AE1704" s="146">
        <v>947</v>
      </c>
      <c r="AF1704" s="146">
        <f t="shared" si="288"/>
        <v>-0.21199999999999974</v>
      </c>
      <c r="AJ1704" s="146">
        <f t="shared" si="289"/>
        <v>0.39007723024076968</v>
      </c>
      <c r="AK1704" s="146">
        <f t="shared" si="290"/>
        <v>0.41605351716122069</v>
      </c>
      <c r="AL1704" s="146" t="str">
        <f t="shared" si="295"/>
        <v/>
      </c>
      <c r="AM1704" s="146">
        <f t="shared" si="296"/>
        <v>0.39007723024076968</v>
      </c>
      <c r="AN1704" s="146" t="str">
        <f t="shared" si="291"/>
        <v/>
      </c>
      <c r="AO1704" s="146">
        <f t="shared" si="292"/>
        <v>0</v>
      </c>
      <c r="AP1704" s="146" t="str">
        <f t="shared" si="293"/>
        <v/>
      </c>
      <c r="AQ1704" s="146" t="str">
        <f t="shared" si="294"/>
        <v/>
      </c>
      <c r="AY1704" s="155"/>
      <c r="AZ1704" s="150"/>
      <c r="BA1704" s="155"/>
      <c r="BB1704" s="162"/>
      <c r="BC1704" s="162"/>
      <c r="BD1704" s="162"/>
      <c r="BE1704" s="162"/>
      <c r="BF1704" s="156"/>
      <c r="BG1704" s="156"/>
      <c r="BH1704" s="156"/>
      <c r="BJ1704" s="146">
        <v>924</v>
      </c>
      <c r="BK1704" s="146">
        <f t="shared" si="298"/>
        <v>5.9072000000001035</v>
      </c>
      <c r="BL1704" s="146">
        <f t="shared" si="299"/>
        <v>0.55062607440976641</v>
      </c>
      <c r="BM1704" s="146">
        <f t="shared" si="300"/>
        <v>7.5268604397360495E-4</v>
      </c>
      <c r="BN1704" s="146" t="str">
        <f t="shared" si="301"/>
        <v/>
      </c>
      <c r="BO1704" s="146" t="str">
        <f t="shared" si="297"/>
        <v/>
      </c>
    </row>
    <row r="1705" spans="3:67" ht="20.100000000000001" customHeight="1" x14ac:dyDescent="0.25">
      <c r="C1705" s="12"/>
      <c r="E1705" s="130"/>
      <c r="F1705" s="130"/>
      <c r="R1705" s="12"/>
      <c r="T1705" s="130"/>
      <c r="U1705" s="130"/>
      <c r="AE1705" s="146">
        <v>948</v>
      </c>
      <c r="AF1705" s="146">
        <f t="shared" si="288"/>
        <v>-0.20799999999999974</v>
      </c>
      <c r="AJ1705" s="146">
        <f t="shared" si="289"/>
        <v>0.3904050327719602</v>
      </c>
      <c r="AK1705" s="146">
        <f t="shared" si="290"/>
        <v>0.41761448367674903</v>
      </c>
      <c r="AL1705" s="146" t="str">
        <f t="shared" si="295"/>
        <v/>
      </c>
      <c r="AM1705" s="146">
        <f t="shared" si="296"/>
        <v>0.3904050327719602</v>
      </c>
      <c r="AN1705" s="146" t="str">
        <f t="shared" si="291"/>
        <v/>
      </c>
      <c r="AO1705" s="146">
        <f t="shared" si="292"/>
        <v>0</v>
      </c>
      <c r="AP1705" s="146" t="str">
        <f t="shared" si="293"/>
        <v/>
      </c>
      <c r="AQ1705" s="146" t="str">
        <f t="shared" si="294"/>
        <v/>
      </c>
      <c r="AY1705" s="155"/>
      <c r="AZ1705" s="150"/>
      <c r="BA1705" s="155"/>
      <c r="BB1705" s="162"/>
      <c r="BC1705" s="162"/>
      <c r="BD1705" s="162"/>
      <c r="BE1705" s="162"/>
      <c r="BF1705" s="156"/>
      <c r="BG1705" s="156"/>
      <c r="BH1705" s="156"/>
      <c r="BJ1705" s="146">
        <v>925</v>
      </c>
      <c r="BK1705" s="146">
        <f t="shared" si="298"/>
        <v>5.9136000000001037</v>
      </c>
      <c r="BL1705" s="146">
        <f t="shared" si="299"/>
        <v>0.5498733883657928</v>
      </c>
      <c r="BM1705" s="146">
        <f t="shared" si="300"/>
        <v>7.5231402929964997E-4</v>
      </c>
      <c r="BN1705" s="146" t="str">
        <f t="shared" si="301"/>
        <v/>
      </c>
      <c r="BO1705" s="146" t="str">
        <f t="shared" si="297"/>
        <v/>
      </c>
    </row>
    <row r="1706" spans="3:67" ht="20.100000000000001" customHeight="1" x14ac:dyDescent="0.25">
      <c r="C1706" s="12"/>
      <c r="E1706" s="130"/>
      <c r="F1706" s="130"/>
      <c r="R1706" s="12"/>
      <c r="T1706" s="130"/>
      <c r="U1706" s="130"/>
      <c r="AE1706" s="146">
        <v>949</v>
      </c>
      <c r="AF1706" s="146">
        <f t="shared" si="288"/>
        <v>-0.20399999999999974</v>
      </c>
      <c r="AJ1706" s="146">
        <f t="shared" si="289"/>
        <v>0.39072685909319932</v>
      </c>
      <c r="AK1706" s="146">
        <f t="shared" si="290"/>
        <v>0.4191767494551043</v>
      </c>
      <c r="AL1706" s="146" t="str">
        <f t="shared" si="295"/>
        <v/>
      </c>
      <c r="AM1706" s="146">
        <f t="shared" si="296"/>
        <v>0.39072685909319932</v>
      </c>
      <c r="AN1706" s="146" t="str">
        <f t="shared" si="291"/>
        <v/>
      </c>
      <c r="AO1706" s="146">
        <f t="shared" si="292"/>
        <v>0</v>
      </c>
      <c r="AP1706" s="146" t="str">
        <f t="shared" si="293"/>
        <v/>
      </c>
      <c r="AQ1706" s="146" t="str">
        <f t="shared" si="294"/>
        <v/>
      </c>
      <c r="AY1706" s="155"/>
      <c r="AZ1706" s="150"/>
      <c r="BA1706" s="155"/>
      <c r="BB1706" s="162"/>
      <c r="BC1706" s="162"/>
      <c r="BD1706" s="162"/>
      <c r="BE1706" s="162"/>
      <c r="BF1706" s="156"/>
      <c r="BG1706" s="156"/>
      <c r="BH1706" s="156"/>
      <c r="BJ1706" s="146">
        <v>926</v>
      </c>
      <c r="BK1706" s="146">
        <f t="shared" si="298"/>
        <v>5.9200000000001038</v>
      </c>
      <c r="BL1706" s="146">
        <f t="shared" si="299"/>
        <v>0.54912107433649315</v>
      </c>
      <c r="BM1706" s="146">
        <f t="shared" si="300"/>
        <v>7.5193999906297826E-4</v>
      </c>
      <c r="BN1706" s="146" t="str">
        <f t="shared" si="301"/>
        <v/>
      </c>
      <c r="BO1706" s="146" t="str">
        <f t="shared" si="297"/>
        <v/>
      </c>
    </row>
    <row r="1707" spans="3:67" ht="20.100000000000001" customHeight="1" x14ac:dyDescent="0.25">
      <c r="C1707" s="12"/>
      <c r="E1707" s="130"/>
      <c r="F1707" s="130"/>
      <c r="R1707" s="12"/>
      <c r="T1707" s="130"/>
      <c r="U1707" s="130"/>
      <c r="AE1707" s="146">
        <v>950</v>
      </c>
      <c r="AF1707" s="146">
        <f t="shared" si="288"/>
        <v>-0.19999999999999973</v>
      </c>
      <c r="AJ1707" s="146">
        <f t="shared" si="289"/>
        <v>0.39104269397545594</v>
      </c>
      <c r="AK1707" s="146">
        <f t="shared" si="290"/>
        <v>0.42074029056089707</v>
      </c>
      <c r="AL1707" s="146" t="str">
        <f t="shared" si="295"/>
        <v/>
      </c>
      <c r="AM1707" s="146">
        <f t="shared" si="296"/>
        <v>0.39104269397545594</v>
      </c>
      <c r="AN1707" s="146" t="str">
        <f t="shared" si="291"/>
        <v/>
      </c>
      <c r="AO1707" s="146">
        <f t="shared" si="292"/>
        <v>0</v>
      </c>
      <c r="AP1707" s="146" t="str">
        <f t="shared" si="293"/>
        <v/>
      </c>
      <c r="AQ1707" s="146" t="str">
        <f t="shared" si="294"/>
        <v/>
      </c>
      <c r="AY1707" s="155"/>
      <c r="AZ1707" s="150"/>
      <c r="BA1707" s="155"/>
      <c r="BB1707" s="162"/>
      <c r="BC1707" s="162"/>
      <c r="BD1707" s="162"/>
      <c r="BE1707" s="162"/>
      <c r="BF1707" s="156"/>
      <c r="BG1707" s="156"/>
      <c r="BH1707" s="156"/>
      <c r="BJ1707" s="146">
        <v>927</v>
      </c>
      <c r="BK1707" s="146">
        <f t="shared" si="298"/>
        <v>5.926400000000104</v>
      </c>
      <c r="BL1707" s="146">
        <f t="shared" si="299"/>
        <v>0.54836913433743018</v>
      </c>
      <c r="BM1707" s="146">
        <f t="shared" si="300"/>
        <v>7.5156396120124036E-4</v>
      </c>
      <c r="BN1707" s="146" t="str">
        <f t="shared" si="301"/>
        <v/>
      </c>
      <c r="BO1707" s="146" t="str">
        <f t="shared" si="297"/>
        <v/>
      </c>
    </row>
    <row r="1708" spans="3:67" ht="20.100000000000001" customHeight="1" x14ac:dyDescent="0.25">
      <c r="C1708" s="12"/>
      <c r="E1708" s="130"/>
      <c r="F1708" s="130"/>
      <c r="R1708" s="12"/>
      <c r="T1708" s="130"/>
      <c r="U1708" s="130"/>
      <c r="AE1708" s="146">
        <v>951</v>
      </c>
      <c r="AF1708" s="146">
        <f t="shared" si="288"/>
        <v>-0.19599999999999973</v>
      </c>
      <c r="AJ1708" s="146">
        <f t="shared" si="289"/>
        <v>0.39135252246497099</v>
      </c>
      <c r="AK1708" s="146">
        <f t="shared" si="290"/>
        <v>0.42230508299837199</v>
      </c>
      <c r="AL1708" s="146" t="str">
        <f t="shared" si="295"/>
        <v/>
      </c>
      <c r="AM1708" s="146">
        <f t="shared" si="296"/>
        <v>0.39135252246497099</v>
      </c>
      <c r="AN1708" s="146" t="str">
        <f t="shared" si="291"/>
        <v/>
      </c>
      <c r="AO1708" s="146">
        <f t="shared" si="292"/>
        <v>0</v>
      </c>
      <c r="AP1708" s="146" t="str">
        <f t="shared" si="293"/>
        <v/>
      </c>
      <c r="AQ1708" s="146" t="str">
        <f t="shared" si="294"/>
        <v/>
      </c>
      <c r="AY1708" s="155"/>
      <c r="AZ1708" s="150"/>
      <c r="BA1708" s="155"/>
      <c r="BB1708" s="162"/>
      <c r="BC1708" s="162"/>
      <c r="BD1708" s="162"/>
      <c r="BE1708" s="162"/>
      <c r="BF1708" s="156"/>
      <c r="BG1708" s="156"/>
      <c r="BH1708" s="156"/>
      <c r="BJ1708" s="146">
        <v>928</v>
      </c>
      <c r="BK1708" s="146">
        <f t="shared" si="298"/>
        <v>5.9328000000001042</v>
      </c>
      <c r="BL1708" s="146">
        <f t="shared" si="299"/>
        <v>0.54761757037622893</v>
      </c>
      <c r="BM1708" s="146">
        <f t="shared" si="300"/>
        <v>7.5118592364320502E-4</v>
      </c>
      <c r="BN1708" s="146" t="str">
        <f t="shared" si="301"/>
        <v/>
      </c>
      <c r="BO1708" s="146" t="str">
        <f t="shared" si="297"/>
        <v/>
      </c>
    </row>
    <row r="1709" spans="3:67" ht="20.100000000000001" customHeight="1" x14ac:dyDescent="0.25">
      <c r="C1709" s="12"/>
      <c r="E1709" s="130"/>
      <c r="F1709" s="130"/>
      <c r="R1709" s="12"/>
      <c r="T1709" s="130"/>
      <c r="U1709" s="130"/>
      <c r="AE1709" s="146">
        <v>952</v>
      </c>
      <c r="AF1709" s="146">
        <f t="shared" si="288"/>
        <v>-0.19199999999999973</v>
      </c>
      <c r="AJ1709" s="146">
        <f t="shared" si="289"/>
        <v>0.3916563298844371</v>
      </c>
      <c r="AK1709" s="146">
        <f t="shared" si="290"/>
        <v>0.42387110271251111</v>
      </c>
      <c r="AL1709" s="146" t="str">
        <f t="shared" si="295"/>
        <v/>
      </c>
      <c r="AM1709" s="146">
        <f t="shared" si="296"/>
        <v>0.3916563298844371</v>
      </c>
      <c r="AN1709" s="146" t="str">
        <f t="shared" si="291"/>
        <v/>
      </c>
      <c r="AO1709" s="146">
        <f t="shared" si="292"/>
        <v>0</v>
      </c>
      <c r="AP1709" s="146" t="str">
        <f t="shared" si="293"/>
        <v/>
      </c>
      <c r="AQ1709" s="146" t="str">
        <f t="shared" si="294"/>
        <v/>
      </c>
      <c r="AY1709" s="155"/>
      <c r="AZ1709" s="150"/>
      <c r="BA1709" s="155"/>
      <c r="BB1709" s="162"/>
      <c r="BC1709" s="162"/>
      <c r="BD1709" s="162"/>
      <c r="BE1709" s="162"/>
      <c r="BF1709" s="156"/>
      <c r="BG1709" s="156"/>
      <c r="BH1709" s="156"/>
      <c r="BJ1709" s="146">
        <v>929</v>
      </c>
      <c r="BK1709" s="146">
        <f t="shared" si="298"/>
        <v>5.9392000000001044</v>
      </c>
      <c r="BL1709" s="146">
        <f t="shared" si="299"/>
        <v>0.54686638445258573</v>
      </c>
      <c r="BM1709" s="146">
        <f t="shared" si="300"/>
        <v>7.508058943082041E-4</v>
      </c>
      <c r="BN1709" s="146" t="str">
        <f t="shared" si="301"/>
        <v/>
      </c>
      <c r="BO1709" s="146" t="str">
        <f t="shared" si="297"/>
        <v/>
      </c>
    </row>
    <row r="1710" spans="3:67" ht="20.100000000000001" customHeight="1" x14ac:dyDescent="0.25">
      <c r="C1710" s="12"/>
      <c r="E1710" s="130"/>
      <c r="F1710" s="130"/>
      <c r="R1710" s="12"/>
      <c r="T1710" s="130"/>
      <c r="U1710" s="130"/>
      <c r="AE1710" s="146">
        <v>953</v>
      </c>
      <c r="AF1710" s="146">
        <f t="shared" si="288"/>
        <v>-0.18799999999999972</v>
      </c>
      <c r="AJ1710" s="146">
        <f t="shared" si="289"/>
        <v>0.39195410183415741</v>
      </c>
      <c r="AK1710" s="146">
        <f t="shared" si="290"/>
        <v>0.42543832559014211</v>
      </c>
      <c r="AL1710" s="146" t="str">
        <f t="shared" si="295"/>
        <v/>
      </c>
      <c r="AM1710" s="146">
        <f t="shared" si="296"/>
        <v>0.39195410183415741</v>
      </c>
      <c r="AN1710" s="146" t="str">
        <f t="shared" si="291"/>
        <v/>
      </c>
      <c r="AO1710" s="146">
        <f t="shared" si="292"/>
        <v>0</v>
      </c>
      <c r="AP1710" s="146" t="str">
        <f t="shared" si="293"/>
        <v/>
      </c>
      <c r="AQ1710" s="146" t="str">
        <f t="shared" si="294"/>
        <v/>
      </c>
      <c r="AY1710" s="155"/>
      <c r="AZ1710" s="150"/>
      <c r="BA1710" s="155"/>
      <c r="BB1710" s="162"/>
      <c r="BC1710" s="162"/>
      <c r="BD1710" s="162"/>
      <c r="BE1710" s="162"/>
      <c r="BF1710" s="156"/>
      <c r="BG1710" s="156"/>
      <c r="BH1710" s="156"/>
      <c r="BJ1710" s="146">
        <v>930</v>
      </c>
      <c r="BK1710" s="146">
        <f t="shared" si="298"/>
        <v>5.9456000000001046</v>
      </c>
      <c r="BL1710" s="146">
        <f t="shared" si="299"/>
        <v>0.54611557855827753</v>
      </c>
      <c r="BM1710" s="146">
        <f t="shared" si="300"/>
        <v>7.5042388110768687E-4</v>
      </c>
      <c r="BN1710" s="146" t="str">
        <f t="shared" si="301"/>
        <v/>
      </c>
      <c r="BO1710" s="146" t="str">
        <f t="shared" si="297"/>
        <v/>
      </c>
    </row>
    <row r="1711" spans="3:67" ht="20.100000000000001" customHeight="1" x14ac:dyDescent="0.25">
      <c r="C1711" s="12"/>
      <c r="E1711" s="130"/>
      <c r="F1711" s="130"/>
      <c r="R1711" s="12"/>
      <c r="T1711" s="130"/>
      <c r="U1711" s="130"/>
      <c r="AE1711" s="146">
        <v>954</v>
      </c>
      <c r="AF1711" s="146">
        <f t="shared" si="288"/>
        <v>-0.18399999999999972</v>
      </c>
      <c r="AJ1711" s="146">
        <f t="shared" si="289"/>
        <v>0.39224582419318299</v>
      </c>
      <c r="AK1711" s="146">
        <f t="shared" si="290"/>
        <v>0.42700672746105101</v>
      </c>
      <c r="AL1711" s="146" t="str">
        <f t="shared" si="295"/>
        <v/>
      </c>
      <c r="AM1711" s="146">
        <f t="shared" si="296"/>
        <v>0.39224582419318299</v>
      </c>
      <c r="AN1711" s="146" t="str">
        <f t="shared" si="291"/>
        <v/>
      </c>
      <c r="AO1711" s="146">
        <f t="shared" si="292"/>
        <v>0</v>
      </c>
      <c r="AP1711" s="146" t="str">
        <f t="shared" si="293"/>
        <v/>
      </c>
      <c r="AQ1711" s="146" t="str">
        <f t="shared" si="294"/>
        <v/>
      </c>
      <c r="AY1711" s="155"/>
      <c r="AZ1711" s="150"/>
      <c r="BA1711" s="155"/>
      <c r="BB1711" s="162"/>
      <c r="BC1711" s="162"/>
      <c r="BD1711" s="162"/>
      <c r="BE1711" s="162"/>
      <c r="BF1711" s="156"/>
      <c r="BG1711" s="156"/>
      <c r="BH1711" s="156"/>
      <c r="BJ1711" s="146">
        <v>931</v>
      </c>
      <c r="BK1711" s="146">
        <f t="shared" si="298"/>
        <v>5.9520000000001048</v>
      </c>
      <c r="BL1711" s="146">
        <f t="shared" si="299"/>
        <v>0.54536515467716984</v>
      </c>
      <c r="BM1711" s="146">
        <f t="shared" si="300"/>
        <v>7.5003989194388776E-4</v>
      </c>
      <c r="BN1711" s="146" t="str">
        <f t="shared" si="301"/>
        <v/>
      </c>
      <c r="BO1711" s="146" t="str">
        <f t="shared" si="297"/>
        <v/>
      </c>
    </row>
    <row r="1712" spans="3:67" ht="20.100000000000001" customHeight="1" x14ac:dyDescent="0.25">
      <c r="C1712" s="12"/>
      <c r="E1712" s="130"/>
      <c r="F1712" s="130"/>
      <c r="R1712" s="12"/>
      <c r="T1712" s="130"/>
      <c r="U1712" s="130"/>
      <c r="AE1712" s="146">
        <v>955</v>
      </c>
      <c r="AF1712" s="146">
        <f t="shared" si="288"/>
        <v>-0.17999999999999972</v>
      </c>
      <c r="AJ1712" s="146">
        <f t="shared" si="289"/>
        <v>0.39253148312042896</v>
      </c>
      <c r="AK1712" s="146">
        <f t="shared" si="290"/>
        <v>0.42857628409909937</v>
      </c>
      <c r="AL1712" s="146" t="str">
        <f t="shared" si="295"/>
        <v/>
      </c>
      <c r="AM1712" s="146">
        <f t="shared" si="296"/>
        <v>0.39253148312042896</v>
      </c>
      <c r="AN1712" s="146" t="str">
        <f t="shared" si="291"/>
        <v/>
      </c>
      <c r="AO1712" s="146">
        <f t="shared" si="292"/>
        <v>0</v>
      </c>
      <c r="AP1712" s="146" t="str">
        <f t="shared" si="293"/>
        <v/>
      </c>
      <c r="AQ1712" s="146" t="str">
        <f t="shared" si="294"/>
        <v/>
      </c>
      <c r="AY1712" s="155"/>
      <c r="AZ1712" s="150"/>
      <c r="BA1712" s="155"/>
      <c r="BB1712" s="162"/>
      <c r="BC1712" s="162"/>
      <c r="BD1712" s="162"/>
      <c r="BE1712" s="162"/>
      <c r="BF1712" s="156"/>
      <c r="BG1712" s="156"/>
      <c r="BH1712" s="156"/>
      <c r="BJ1712" s="146">
        <v>932</v>
      </c>
      <c r="BK1712" s="146">
        <f t="shared" si="298"/>
        <v>5.9584000000001049</v>
      </c>
      <c r="BL1712" s="146">
        <f t="shared" si="299"/>
        <v>0.54461511478522595</v>
      </c>
      <c r="BM1712" s="146">
        <f t="shared" si="300"/>
        <v>7.4965393470793895E-4</v>
      </c>
      <c r="BN1712" s="146" t="str">
        <f t="shared" si="301"/>
        <v/>
      </c>
      <c r="BO1712" s="146" t="str">
        <f t="shared" si="297"/>
        <v/>
      </c>
    </row>
    <row r="1713" spans="3:67" ht="20.100000000000001" customHeight="1" x14ac:dyDescent="0.25">
      <c r="C1713" s="12"/>
      <c r="E1713" s="130"/>
      <c r="F1713" s="130"/>
      <c r="R1713" s="12"/>
      <c r="T1713" s="130"/>
      <c r="U1713" s="130"/>
      <c r="AE1713" s="146">
        <v>956</v>
      </c>
      <c r="AF1713" s="146">
        <f t="shared" si="288"/>
        <v>-0.17599999999999971</v>
      </c>
      <c r="AJ1713" s="146">
        <f t="shared" si="289"/>
        <v>0.39281106505576863</v>
      </c>
      <c r="AK1713" s="146">
        <f t="shared" si="290"/>
        <v>0.430146971223346</v>
      </c>
      <c r="AL1713" s="146" t="str">
        <f t="shared" si="295"/>
        <v/>
      </c>
      <c r="AM1713" s="146">
        <f t="shared" si="296"/>
        <v>0.39281106505576863</v>
      </c>
      <c r="AN1713" s="146" t="str">
        <f t="shared" si="291"/>
        <v/>
      </c>
      <c r="AO1713" s="146">
        <f t="shared" si="292"/>
        <v>0</v>
      </c>
      <c r="AP1713" s="146" t="str">
        <f t="shared" si="293"/>
        <v/>
      </c>
      <c r="AQ1713" s="146" t="str">
        <f t="shared" si="294"/>
        <v/>
      </c>
      <c r="AY1713" s="155"/>
      <c r="AZ1713" s="150"/>
      <c r="BA1713" s="155"/>
      <c r="BB1713" s="162"/>
      <c r="BC1713" s="162"/>
      <c r="BD1713" s="162"/>
      <c r="BE1713" s="162"/>
      <c r="BF1713" s="156"/>
      <c r="BG1713" s="156"/>
      <c r="BH1713" s="156"/>
      <c r="BJ1713" s="146">
        <v>933</v>
      </c>
      <c r="BK1713" s="146">
        <f t="shared" si="298"/>
        <v>5.9648000000001051</v>
      </c>
      <c r="BL1713" s="146">
        <f t="shared" si="299"/>
        <v>0.54386546085051801</v>
      </c>
      <c r="BM1713" s="146">
        <f t="shared" si="300"/>
        <v>7.4926601728542153E-4</v>
      </c>
      <c r="BN1713" s="146" t="str">
        <f t="shared" si="301"/>
        <v/>
      </c>
      <c r="BO1713" s="146" t="str">
        <f t="shared" si="297"/>
        <v/>
      </c>
    </row>
    <row r="1714" spans="3:67" ht="20.100000000000001" customHeight="1" x14ac:dyDescent="0.25">
      <c r="C1714" s="12"/>
      <c r="E1714" s="130"/>
      <c r="F1714" s="130"/>
      <c r="R1714" s="12"/>
      <c r="T1714" s="130"/>
      <c r="U1714" s="130"/>
      <c r="AE1714" s="146">
        <v>957</v>
      </c>
      <c r="AF1714" s="146">
        <f t="shared" si="288"/>
        <v>-0.17199999999999971</v>
      </c>
      <c r="AJ1714" s="146">
        <f t="shared" si="289"/>
        <v>0.39308455672110665</v>
      </c>
      <c r="AK1714" s="146">
        <f t="shared" si="290"/>
        <v>0.43171876449917296</v>
      </c>
      <c r="AL1714" s="146" t="str">
        <f t="shared" si="295"/>
        <v/>
      </c>
      <c r="AM1714" s="146">
        <f t="shared" si="296"/>
        <v>0.39308455672110665</v>
      </c>
      <c r="AN1714" s="146" t="str">
        <f t="shared" si="291"/>
        <v/>
      </c>
      <c r="AO1714" s="146">
        <f t="shared" si="292"/>
        <v>0</v>
      </c>
      <c r="AP1714" s="146" t="str">
        <f t="shared" si="293"/>
        <v/>
      </c>
      <c r="AQ1714" s="146" t="str">
        <f t="shared" si="294"/>
        <v/>
      </c>
      <c r="AY1714" s="155"/>
      <c r="AZ1714" s="150"/>
      <c r="BA1714" s="155"/>
      <c r="BB1714" s="162"/>
      <c r="BC1714" s="162"/>
      <c r="BD1714" s="162"/>
      <c r="BE1714" s="162"/>
      <c r="BF1714" s="156"/>
      <c r="BG1714" s="156"/>
      <c r="BH1714" s="156"/>
      <c r="BJ1714" s="146">
        <v>934</v>
      </c>
      <c r="BK1714" s="146">
        <f t="shared" si="298"/>
        <v>5.9712000000001053</v>
      </c>
      <c r="BL1714" s="146">
        <f t="shared" si="299"/>
        <v>0.54311619483323259</v>
      </c>
      <c r="BM1714" s="146">
        <f t="shared" si="300"/>
        <v>7.4887614754937104E-4</v>
      </c>
      <c r="BN1714" s="146" t="str">
        <f t="shared" si="301"/>
        <v/>
      </c>
      <c r="BO1714" s="146" t="str">
        <f t="shared" si="297"/>
        <v/>
      </c>
    </row>
    <row r="1715" spans="3:67" ht="20.100000000000001" customHeight="1" x14ac:dyDescent="0.25">
      <c r="C1715" s="12"/>
      <c r="E1715" s="130"/>
      <c r="F1715" s="130"/>
      <c r="R1715" s="12"/>
      <c r="T1715" s="130"/>
      <c r="U1715" s="130"/>
      <c r="AE1715" s="146">
        <v>958</v>
      </c>
      <c r="AF1715" s="146">
        <f t="shared" si="288"/>
        <v>-0.16799999999999971</v>
      </c>
      <c r="AJ1715" s="146">
        <f t="shared" si="289"/>
        <v>0.39335194512142979</v>
      </c>
      <c r="AK1715" s="146">
        <f t="shared" si="290"/>
        <v>0.43329163953941557</v>
      </c>
      <c r="AL1715" s="146" t="str">
        <f t="shared" si="295"/>
        <v/>
      </c>
      <c r="AM1715" s="146">
        <f t="shared" si="296"/>
        <v>0.39335194512142979</v>
      </c>
      <c r="AN1715" s="146" t="str">
        <f t="shared" si="291"/>
        <v/>
      </c>
      <c r="AO1715" s="146">
        <f t="shared" si="292"/>
        <v>0</v>
      </c>
      <c r="AP1715" s="146" t="str">
        <f t="shared" si="293"/>
        <v/>
      </c>
      <c r="AQ1715" s="146" t="str">
        <f t="shared" si="294"/>
        <v/>
      </c>
      <c r="AY1715" s="155"/>
      <c r="AZ1715" s="150"/>
      <c r="BA1715" s="155"/>
      <c r="BB1715" s="162"/>
      <c r="BC1715" s="162"/>
      <c r="BD1715" s="162"/>
      <c r="BE1715" s="162"/>
      <c r="BF1715" s="156"/>
      <c r="BG1715" s="156"/>
      <c r="BH1715" s="156"/>
      <c r="BJ1715" s="146">
        <v>935</v>
      </c>
      <c r="BK1715" s="146">
        <f t="shared" si="298"/>
        <v>5.9776000000001055</v>
      </c>
      <c r="BL1715" s="146">
        <f t="shared" si="299"/>
        <v>0.54236731868568322</v>
      </c>
      <c r="BM1715" s="146">
        <f t="shared" si="300"/>
        <v>7.4848433336494047E-4</v>
      </c>
      <c r="BN1715" s="146" t="str">
        <f t="shared" si="301"/>
        <v/>
      </c>
      <c r="BO1715" s="146" t="str">
        <f t="shared" si="297"/>
        <v/>
      </c>
    </row>
    <row r="1716" spans="3:67" ht="20.100000000000001" customHeight="1" x14ac:dyDescent="0.25">
      <c r="C1716" s="12"/>
      <c r="E1716" s="130"/>
      <c r="F1716" s="130"/>
      <c r="R1716" s="12"/>
      <c r="T1716" s="130"/>
      <c r="U1716" s="130"/>
      <c r="AE1716" s="146">
        <v>959</v>
      </c>
      <c r="AF1716" s="146">
        <f t="shared" si="288"/>
        <v>-0.1639999999999997</v>
      </c>
      <c r="AJ1716" s="146">
        <f t="shared" si="289"/>
        <v>0.39361321754583578</v>
      </c>
      <c r="AK1716" s="146">
        <f t="shared" si="290"/>
        <v>0.43486557190549713</v>
      </c>
      <c r="AL1716" s="146" t="str">
        <f t="shared" si="295"/>
        <v/>
      </c>
      <c r="AM1716" s="146">
        <f t="shared" si="296"/>
        <v>0.39361321754583578</v>
      </c>
      <c r="AN1716" s="146" t="str">
        <f t="shared" si="291"/>
        <v/>
      </c>
      <c r="AO1716" s="146">
        <f t="shared" si="292"/>
        <v>0</v>
      </c>
      <c r="AP1716" s="146" t="str">
        <f t="shared" si="293"/>
        <v/>
      </c>
      <c r="AQ1716" s="146" t="str">
        <f t="shared" si="294"/>
        <v/>
      </c>
      <c r="AY1716" s="155"/>
      <c r="AZ1716" s="150"/>
      <c r="BA1716" s="155"/>
      <c r="BB1716" s="162"/>
      <c r="BC1716" s="162"/>
      <c r="BD1716" s="162"/>
      <c r="BE1716" s="162"/>
      <c r="BF1716" s="156"/>
      <c r="BG1716" s="156"/>
      <c r="BH1716" s="156"/>
      <c r="BJ1716" s="146">
        <v>936</v>
      </c>
      <c r="BK1716" s="146">
        <f t="shared" si="298"/>
        <v>5.9840000000001057</v>
      </c>
      <c r="BL1716" s="146">
        <f t="shared" si="299"/>
        <v>0.54161883435231828</v>
      </c>
      <c r="BM1716" s="146">
        <f t="shared" si="300"/>
        <v>7.4809058258784589E-4</v>
      </c>
      <c r="BN1716" s="146" t="str">
        <f t="shared" si="301"/>
        <v/>
      </c>
      <c r="BO1716" s="146" t="str">
        <f t="shared" si="297"/>
        <v/>
      </c>
    </row>
    <row r="1717" spans="3:67" ht="20.100000000000001" customHeight="1" x14ac:dyDescent="0.25">
      <c r="C1717" s="12"/>
      <c r="E1717" s="130"/>
      <c r="F1717" s="130"/>
      <c r="R1717" s="12"/>
      <c r="T1717" s="130"/>
      <c r="U1717" s="130"/>
      <c r="AE1717" s="146">
        <v>960</v>
      </c>
      <c r="AF1717" s="146">
        <f t="shared" ref="AF1717:AF1780" si="302">AF$751+(AE1717*AF$754)</f>
        <v>-0.16000000000000014</v>
      </c>
      <c r="AJ1717" s="146">
        <f t="shared" ref="AJ1717:AJ1780" si="303">_xlfn.NORM.DIST(AF1717,AF$748,AF$749,0)</f>
        <v>0.39386836156854083</v>
      </c>
      <c r="AK1717" s="146">
        <f t="shared" ref="AK1717:AK1780" si="304">_xlfn.NORM.DIST(AF1717,AF$748,AF$749,1)</f>
        <v>0.43644053710856712</v>
      </c>
      <c r="AL1717" s="146" t="str">
        <f t="shared" si="295"/>
        <v/>
      </c>
      <c r="AM1717" s="146">
        <f t="shared" si="296"/>
        <v>0.39386836156854083</v>
      </c>
      <c r="AN1717" s="146" t="str">
        <f t="shared" ref="AN1717:AN1780" si="305">IF(AJ1717=MAX(AJ$757:AJ$2757),AJ1717,"")</f>
        <v/>
      </c>
      <c r="AO1717" s="146">
        <f t="shared" ref="AO1717:AO1780" si="306">_xlfn.NORM.DIST(AE1717,AM$749,AM$750,0)</f>
        <v>0</v>
      </c>
      <c r="AP1717" s="146" t="str">
        <f t="shared" ref="AP1717:AP1780" si="307">IF(AO1717=MAX(AO$757:AO$2757),AJ1717,"")</f>
        <v/>
      </c>
      <c r="AQ1717" s="146" t="str">
        <f t="shared" ref="AQ1717:AQ1780" si="308">IF(AP1717=MIN(AP$757:AP$2757),AP1717,"")</f>
        <v/>
      </c>
      <c r="AY1717" s="155"/>
      <c r="AZ1717" s="150"/>
      <c r="BA1717" s="155"/>
      <c r="BB1717" s="162"/>
      <c r="BC1717" s="162"/>
      <c r="BD1717" s="162"/>
      <c r="BE1717" s="162"/>
      <c r="BF1717" s="156"/>
      <c r="BG1717" s="156"/>
      <c r="BH1717" s="156"/>
      <c r="BJ1717" s="146">
        <v>937</v>
      </c>
      <c r="BK1717" s="146">
        <f t="shared" si="298"/>
        <v>5.9904000000001059</v>
      </c>
      <c r="BL1717" s="146">
        <f t="shared" si="299"/>
        <v>0.54087074376973043</v>
      </c>
      <c r="BM1717" s="146">
        <f t="shared" si="300"/>
        <v>7.476949030644775E-4</v>
      </c>
      <c r="BN1717" s="146" t="str">
        <f t="shared" si="301"/>
        <v/>
      </c>
      <c r="BO1717" s="146" t="str">
        <f t="shared" si="297"/>
        <v/>
      </c>
    </row>
    <row r="1718" spans="3:67" ht="20.100000000000001" customHeight="1" x14ac:dyDescent="0.25">
      <c r="C1718" s="12"/>
      <c r="E1718" s="130"/>
      <c r="F1718" s="130"/>
      <c r="R1718" s="12"/>
      <c r="T1718" s="130"/>
      <c r="U1718" s="130"/>
      <c r="AE1718" s="146">
        <v>961</v>
      </c>
      <c r="AF1718" s="146">
        <f t="shared" si="302"/>
        <v>-0.15600000000000014</v>
      </c>
      <c r="AJ1718" s="146">
        <f t="shared" si="303"/>
        <v>0.39411736504986405</v>
      </c>
      <c r="AK1718" s="146">
        <f t="shared" si="304"/>
        <v>0.43801651061064406</v>
      </c>
      <c r="AL1718" s="146" t="str">
        <f t="shared" ref="AL1718:AL1781" si="309">IF(OR(AK1718&lt;$AM$753,AK1718&gt;$AM$754),AJ1718,"")</f>
        <v/>
      </c>
      <c r="AM1718" s="146">
        <f t="shared" ref="AM1718:AM1781" si="310">IF(AND(AK1718&gt;$AM$753,AK1718&lt;$AM$754),AJ1718,"")</f>
        <v>0.39411736504986405</v>
      </c>
      <c r="AN1718" s="146" t="str">
        <f t="shared" si="305"/>
        <v/>
      </c>
      <c r="AO1718" s="146">
        <f t="shared" si="306"/>
        <v>0</v>
      </c>
      <c r="AP1718" s="146" t="str">
        <f t="shared" si="307"/>
        <v/>
      </c>
      <c r="AQ1718" s="146" t="str">
        <f t="shared" si="308"/>
        <v/>
      </c>
      <c r="AY1718" s="155"/>
      <c r="AZ1718" s="150"/>
      <c r="BA1718" s="155"/>
      <c r="BB1718" s="162"/>
      <c r="BC1718" s="162"/>
      <c r="BD1718" s="162"/>
      <c r="BE1718" s="162"/>
      <c r="BF1718" s="156"/>
      <c r="BG1718" s="156"/>
      <c r="BH1718" s="156"/>
      <c r="BJ1718" s="146">
        <v>938</v>
      </c>
      <c r="BK1718" s="146">
        <f t="shared" si="298"/>
        <v>5.996800000000106</v>
      </c>
      <c r="BL1718" s="146">
        <f t="shared" si="299"/>
        <v>0.54012304886666596</v>
      </c>
      <c r="BM1718" s="146">
        <f t="shared" si="300"/>
        <v>7.4729730263189964E-4</v>
      </c>
      <c r="BN1718" s="146" t="str">
        <f t="shared" si="301"/>
        <v/>
      </c>
      <c r="BO1718" s="146" t="str">
        <f t="shared" si="297"/>
        <v/>
      </c>
    </row>
    <row r="1719" spans="3:67" ht="20.100000000000001" customHeight="1" x14ac:dyDescent="0.25">
      <c r="C1719" s="12"/>
      <c r="E1719" s="130"/>
      <c r="F1719" s="130"/>
      <c r="R1719" s="12"/>
      <c r="T1719" s="130"/>
      <c r="U1719" s="130"/>
      <c r="AE1719" s="146">
        <v>962</v>
      </c>
      <c r="AF1719" s="146">
        <f t="shared" si="302"/>
        <v>-0.15200000000000014</v>
      </c>
      <c r="AJ1719" s="146">
        <f t="shared" si="303"/>
        <v>0.39436021613719041</v>
      </c>
      <c r="AK1719" s="146">
        <f t="shared" si="304"/>
        <v>0.43959346782576125</v>
      </c>
      <c r="AL1719" s="146" t="str">
        <f t="shared" si="309"/>
        <v/>
      </c>
      <c r="AM1719" s="146">
        <f t="shared" si="310"/>
        <v>0.39436021613719041</v>
      </c>
      <c r="AN1719" s="146" t="str">
        <f t="shared" si="305"/>
        <v/>
      </c>
      <c r="AO1719" s="146">
        <f t="shared" si="306"/>
        <v>0</v>
      </c>
      <c r="AP1719" s="146" t="str">
        <f t="shared" si="307"/>
        <v/>
      </c>
      <c r="AQ1719" s="146" t="str">
        <f t="shared" si="308"/>
        <v/>
      </c>
      <c r="AY1719" s="155"/>
      <c r="AZ1719" s="150"/>
      <c r="BA1719" s="155"/>
      <c r="BB1719" s="162"/>
      <c r="BC1719" s="162"/>
      <c r="BD1719" s="162"/>
      <c r="BE1719" s="162"/>
      <c r="BF1719" s="156"/>
      <c r="BG1719" s="156"/>
      <c r="BH1719" s="156"/>
      <c r="BJ1719" s="146">
        <v>939</v>
      </c>
      <c r="BK1719" s="146">
        <f t="shared" si="298"/>
        <v>6.0032000000001062</v>
      </c>
      <c r="BL1719" s="146">
        <f t="shared" si="299"/>
        <v>0.53937575156403406</v>
      </c>
      <c r="BM1719" s="146">
        <f t="shared" si="300"/>
        <v>7.4689778911563032E-4</v>
      </c>
      <c r="BN1719" s="146" t="str">
        <f t="shared" si="301"/>
        <v/>
      </c>
      <c r="BO1719" s="146" t="str">
        <f t="shared" si="297"/>
        <v/>
      </c>
    </row>
    <row r="1720" spans="3:67" ht="20.100000000000001" customHeight="1" x14ac:dyDescent="0.25">
      <c r="C1720" s="12"/>
      <c r="E1720" s="130"/>
      <c r="F1720" s="130"/>
      <c r="R1720" s="12"/>
      <c r="T1720" s="130"/>
      <c r="U1720" s="130"/>
      <c r="AE1720" s="146">
        <v>963</v>
      </c>
      <c r="AF1720" s="146">
        <f t="shared" si="302"/>
        <v>-0.14800000000000013</v>
      </c>
      <c r="AJ1720" s="146">
        <f t="shared" si="303"/>
        <v>0.39459690326591074</v>
      </c>
      <c r="AK1720" s="146">
        <f t="shared" si="304"/>
        <v>0.44117138412111723</v>
      </c>
      <c r="AL1720" s="146" t="str">
        <f t="shared" si="309"/>
        <v/>
      </c>
      <c r="AM1720" s="146">
        <f t="shared" si="310"/>
        <v>0.39459690326591074</v>
      </c>
      <c r="AN1720" s="146" t="str">
        <f t="shared" si="305"/>
        <v/>
      </c>
      <c r="AO1720" s="146">
        <f t="shared" si="306"/>
        <v>0</v>
      </c>
      <c r="AP1720" s="146" t="str">
        <f t="shared" si="307"/>
        <v/>
      </c>
      <c r="AQ1720" s="146" t="str">
        <f t="shared" si="308"/>
        <v/>
      </c>
      <c r="AY1720" s="155"/>
      <c r="AZ1720" s="150"/>
      <c r="BA1720" s="155"/>
      <c r="BB1720" s="162"/>
      <c r="BC1720" s="162"/>
      <c r="BD1720" s="162"/>
      <c r="BE1720" s="162"/>
      <c r="BF1720" s="156"/>
      <c r="BG1720" s="156"/>
      <c r="BH1720" s="156"/>
      <c r="BJ1720" s="146">
        <v>940</v>
      </c>
      <c r="BK1720" s="146">
        <f t="shared" si="298"/>
        <v>6.0096000000001064</v>
      </c>
      <c r="BL1720" s="146">
        <f t="shared" si="299"/>
        <v>0.53862885377491843</v>
      </c>
      <c r="BM1720" s="146">
        <f t="shared" si="300"/>
        <v>7.4649637033585847E-4</v>
      </c>
      <c r="BN1720" s="146" t="str">
        <f t="shared" si="301"/>
        <v/>
      </c>
      <c r="BO1720" s="146" t="str">
        <f t="shared" si="297"/>
        <v/>
      </c>
    </row>
    <row r="1721" spans="3:67" ht="20.100000000000001" customHeight="1" x14ac:dyDescent="0.25">
      <c r="C1721" s="12"/>
      <c r="E1721" s="130"/>
      <c r="F1721" s="130"/>
      <c r="R1721" s="12"/>
      <c r="T1721" s="130"/>
      <c r="U1721" s="130"/>
      <c r="AE1721" s="146">
        <v>964</v>
      </c>
      <c r="AF1721" s="146">
        <f t="shared" si="302"/>
        <v>-0.14400000000000013</v>
      </c>
      <c r="AJ1721" s="146">
        <f t="shared" si="303"/>
        <v>0.39482741516033976</v>
      </c>
      <c r="AK1721" s="146">
        <f t="shared" si="304"/>
        <v>0.44275023481822989</v>
      </c>
      <c r="AL1721" s="146" t="str">
        <f t="shared" si="309"/>
        <v/>
      </c>
      <c r="AM1721" s="146">
        <f t="shared" si="310"/>
        <v>0.39482741516033976</v>
      </c>
      <c r="AN1721" s="146" t="str">
        <f t="shared" si="305"/>
        <v/>
      </c>
      <c r="AO1721" s="146">
        <f t="shared" si="306"/>
        <v>0</v>
      </c>
      <c r="AP1721" s="146" t="str">
        <f t="shared" si="307"/>
        <v/>
      </c>
      <c r="AQ1721" s="146" t="str">
        <f t="shared" si="308"/>
        <v/>
      </c>
      <c r="AY1721" s="155"/>
      <c r="AZ1721" s="150"/>
      <c r="BA1721" s="155"/>
      <c r="BB1721" s="162"/>
      <c r="BC1721" s="162"/>
      <c r="BD1721" s="162"/>
      <c r="BE1721" s="162"/>
      <c r="BF1721" s="156"/>
      <c r="BG1721" s="156"/>
      <c r="BH1721" s="156"/>
      <c r="BJ1721" s="146">
        <v>941</v>
      </c>
      <c r="BK1721" s="146">
        <f t="shared" si="298"/>
        <v>6.0160000000001066</v>
      </c>
      <c r="BL1721" s="146">
        <f t="shared" si="299"/>
        <v>0.53788235740458257</v>
      </c>
      <c r="BM1721" s="146">
        <f t="shared" si="300"/>
        <v>7.460930540981181E-4</v>
      </c>
      <c r="BN1721" s="146" t="str">
        <f t="shared" si="301"/>
        <v/>
      </c>
      <c r="BO1721" s="146" t="str">
        <f t="shared" si="297"/>
        <v/>
      </c>
    </row>
    <row r="1722" spans="3:67" ht="20.100000000000001" customHeight="1" x14ac:dyDescent="0.25">
      <c r="C1722" s="12"/>
      <c r="E1722" s="130"/>
      <c r="F1722" s="130"/>
      <c r="R1722" s="12"/>
      <c r="T1722" s="130"/>
      <c r="U1722" s="130"/>
      <c r="AE1722" s="146">
        <v>965</v>
      </c>
      <c r="AF1722" s="146">
        <f t="shared" si="302"/>
        <v>-0.14000000000000012</v>
      </c>
      <c r="AJ1722" s="146">
        <f t="shared" si="303"/>
        <v>0.39505174083461125</v>
      </c>
      <c r="AK1722" s="146">
        <f t="shared" si="304"/>
        <v>0.4443299951940935</v>
      </c>
      <c r="AL1722" s="146" t="str">
        <f t="shared" si="309"/>
        <v/>
      </c>
      <c r="AM1722" s="146">
        <f t="shared" si="310"/>
        <v>0.39505174083461125</v>
      </c>
      <c r="AN1722" s="146" t="str">
        <f t="shared" si="305"/>
        <v/>
      </c>
      <c r="AO1722" s="146">
        <f t="shared" si="306"/>
        <v>0</v>
      </c>
      <c r="AP1722" s="146" t="str">
        <f t="shared" si="307"/>
        <v/>
      </c>
      <c r="AQ1722" s="146" t="str">
        <f t="shared" si="308"/>
        <v/>
      </c>
      <c r="AY1722" s="155"/>
      <c r="AZ1722" s="150"/>
      <c r="BA1722" s="155"/>
      <c r="BB1722" s="162"/>
      <c r="BC1722" s="162"/>
      <c r="BD1722" s="162"/>
      <c r="BE1722" s="162"/>
      <c r="BF1722" s="156"/>
      <c r="BG1722" s="156"/>
      <c r="BH1722" s="156"/>
      <c r="BJ1722" s="146">
        <v>942</v>
      </c>
      <c r="BK1722" s="146">
        <f t="shared" si="298"/>
        <v>6.0224000000001068</v>
      </c>
      <c r="BL1722" s="146">
        <f t="shared" si="299"/>
        <v>0.53713626435048445</v>
      </c>
      <c r="BM1722" s="146">
        <f t="shared" si="300"/>
        <v>7.4568784820183698E-4</v>
      </c>
      <c r="BN1722" s="146" t="str">
        <f t="shared" si="301"/>
        <v/>
      </c>
      <c r="BO1722" s="146" t="str">
        <f t="shared" si="297"/>
        <v/>
      </c>
    </row>
    <row r="1723" spans="3:67" ht="20.100000000000001" customHeight="1" x14ac:dyDescent="0.25">
      <c r="C1723" s="12"/>
      <c r="E1723" s="130"/>
      <c r="F1723" s="130"/>
      <c r="R1723" s="12"/>
      <c r="T1723" s="130"/>
      <c r="U1723" s="130"/>
      <c r="AE1723" s="146">
        <v>966</v>
      </c>
      <c r="AF1723" s="146">
        <f t="shared" si="302"/>
        <v>-0.13600000000000012</v>
      </c>
      <c r="AJ1723" s="146">
        <f t="shared" si="303"/>
        <v>0.3952698695935507</v>
      </c>
      <c r="AK1723" s="146">
        <f t="shared" si="304"/>
        <v>0.44591064048234008</v>
      </c>
      <c r="AL1723" s="146" t="str">
        <f t="shared" si="309"/>
        <v/>
      </c>
      <c r="AM1723" s="146">
        <f t="shared" si="310"/>
        <v>0.3952698695935507</v>
      </c>
      <c r="AN1723" s="146" t="str">
        <f t="shared" si="305"/>
        <v/>
      </c>
      <c r="AO1723" s="146">
        <f t="shared" si="306"/>
        <v>0</v>
      </c>
      <c r="AP1723" s="146" t="str">
        <f t="shared" si="307"/>
        <v/>
      </c>
      <c r="AQ1723" s="146" t="str">
        <f t="shared" si="308"/>
        <v/>
      </c>
      <c r="AY1723" s="155"/>
      <c r="AZ1723" s="150"/>
      <c r="BA1723" s="155"/>
      <c r="BB1723" s="162"/>
      <c r="BC1723" s="162"/>
      <c r="BD1723" s="162"/>
      <c r="BE1723" s="162"/>
      <c r="BF1723" s="156"/>
      <c r="BG1723" s="156"/>
      <c r="BH1723" s="156"/>
      <c r="BJ1723" s="146">
        <v>943</v>
      </c>
      <c r="BK1723" s="146">
        <f t="shared" si="298"/>
        <v>6.028800000000107</v>
      </c>
      <c r="BL1723" s="146">
        <f t="shared" si="299"/>
        <v>0.53639057650228261</v>
      </c>
      <c r="BM1723" s="146">
        <f t="shared" si="300"/>
        <v>7.4528076043445246E-4</v>
      </c>
      <c r="BN1723" s="146" t="str">
        <f t="shared" si="301"/>
        <v/>
      </c>
      <c r="BO1723" s="146" t="str">
        <f t="shared" si="297"/>
        <v/>
      </c>
    </row>
    <row r="1724" spans="3:67" ht="20.100000000000001" customHeight="1" x14ac:dyDescent="0.25">
      <c r="C1724" s="12"/>
      <c r="E1724" s="130"/>
      <c r="F1724" s="130"/>
      <c r="R1724" s="12"/>
      <c r="T1724" s="130"/>
      <c r="U1724" s="130"/>
      <c r="AE1724" s="146">
        <v>967</v>
      </c>
      <c r="AF1724" s="146">
        <f t="shared" si="302"/>
        <v>-0.13200000000000012</v>
      </c>
      <c r="AJ1724" s="146">
        <f t="shared" si="303"/>
        <v>0.3954817910335251</v>
      </c>
      <c r="AK1724" s="146">
        <f t="shared" si="304"/>
        <v>0.44749214587440367</v>
      </c>
      <c r="AL1724" s="146" t="str">
        <f t="shared" si="309"/>
        <v/>
      </c>
      <c r="AM1724" s="146">
        <f t="shared" si="310"/>
        <v>0.3954817910335251</v>
      </c>
      <c r="AN1724" s="146" t="str">
        <f t="shared" si="305"/>
        <v/>
      </c>
      <c r="AO1724" s="146">
        <f t="shared" si="306"/>
        <v>0</v>
      </c>
      <c r="AP1724" s="146" t="str">
        <f t="shared" si="307"/>
        <v/>
      </c>
      <c r="AQ1724" s="146" t="str">
        <f t="shared" si="308"/>
        <v/>
      </c>
      <c r="AY1724" s="155"/>
      <c r="AZ1724" s="150"/>
      <c r="BA1724" s="155"/>
      <c r="BB1724" s="162"/>
      <c r="BC1724" s="162"/>
      <c r="BD1724" s="162"/>
      <c r="BE1724" s="162"/>
      <c r="BF1724" s="156"/>
      <c r="BG1724" s="156"/>
      <c r="BH1724" s="156"/>
      <c r="BJ1724" s="146">
        <v>944</v>
      </c>
      <c r="BK1724" s="146">
        <f t="shared" si="298"/>
        <v>6.0352000000001071</v>
      </c>
      <c r="BL1724" s="146">
        <f t="shared" si="299"/>
        <v>0.53564529574184816</v>
      </c>
      <c r="BM1724" s="146">
        <f t="shared" si="300"/>
        <v>7.4487179857529728E-4</v>
      </c>
      <c r="BN1724" s="146" t="str">
        <f t="shared" si="301"/>
        <v/>
      </c>
      <c r="BO1724" s="146" t="str">
        <f t="shared" si="297"/>
        <v/>
      </c>
    </row>
    <row r="1725" spans="3:67" ht="20.100000000000001" customHeight="1" x14ac:dyDescent="0.25">
      <c r="C1725" s="12"/>
      <c r="E1725" s="130"/>
      <c r="F1725" s="130"/>
      <c r="R1725" s="12"/>
      <c r="T1725" s="130"/>
      <c r="U1725" s="130"/>
      <c r="AE1725" s="146">
        <v>968</v>
      </c>
      <c r="AF1725" s="146">
        <f t="shared" si="302"/>
        <v>-0.12800000000000011</v>
      </c>
      <c r="AJ1725" s="146">
        <f t="shared" si="303"/>
        <v>0.39568749504326983</v>
      </c>
      <c r="AK1725" s="146">
        <f t="shared" si="304"/>
        <v>0.44907448652068827</v>
      </c>
      <c r="AL1725" s="146" t="str">
        <f t="shared" si="309"/>
        <v/>
      </c>
      <c r="AM1725" s="146">
        <f t="shared" si="310"/>
        <v>0.39568749504326983</v>
      </c>
      <c r="AN1725" s="146" t="str">
        <f t="shared" si="305"/>
        <v/>
      </c>
      <c r="AO1725" s="146">
        <f t="shared" si="306"/>
        <v>0</v>
      </c>
      <c r="AP1725" s="146" t="str">
        <f t="shared" si="307"/>
        <v/>
      </c>
      <c r="AQ1725" s="146" t="str">
        <f t="shared" si="308"/>
        <v/>
      </c>
      <c r="AY1725" s="155"/>
      <c r="AZ1725" s="150"/>
      <c r="BA1725" s="155"/>
      <c r="BB1725" s="162"/>
      <c r="BC1725" s="162"/>
      <c r="BD1725" s="162"/>
      <c r="BE1725" s="162"/>
      <c r="BF1725" s="156"/>
      <c r="BG1725" s="156"/>
      <c r="BH1725" s="156"/>
      <c r="BJ1725" s="146">
        <v>945</v>
      </c>
      <c r="BK1725" s="146">
        <f t="shared" si="298"/>
        <v>6.0416000000001073</v>
      </c>
      <c r="BL1725" s="146">
        <f t="shared" si="299"/>
        <v>0.53490042394327286</v>
      </c>
      <c r="BM1725" s="146">
        <f t="shared" si="300"/>
        <v>7.4446097039293502E-4</v>
      </c>
      <c r="BN1725" s="146" t="str">
        <f t="shared" si="301"/>
        <v/>
      </c>
      <c r="BO1725" s="146" t="str">
        <f t="shared" si="297"/>
        <v/>
      </c>
    </row>
    <row r="1726" spans="3:67" ht="20.100000000000001" customHeight="1" x14ac:dyDescent="0.25">
      <c r="C1726" s="12"/>
      <c r="E1726" s="130"/>
      <c r="F1726" s="130"/>
      <c r="R1726" s="12"/>
      <c r="T1726" s="130"/>
      <c r="U1726" s="130"/>
      <c r="AE1726" s="146">
        <v>969</v>
      </c>
      <c r="AF1726" s="146">
        <f t="shared" si="302"/>
        <v>-0.12400000000000011</v>
      </c>
      <c r="AJ1726" s="146">
        <f t="shared" si="303"/>
        <v>0.39588697180469301</v>
      </c>
      <c r="AK1726" s="146">
        <f t="shared" si="304"/>
        <v>0.45065763753173899</v>
      </c>
      <c r="AL1726" s="146" t="str">
        <f t="shared" si="309"/>
        <v/>
      </c>
      <c r="AM1726" s="146">
        <f t="shared" si="310"/>
        <v>0.39588697180469301</v>
      </c>
      <c r="AN1726" s="146" t="str">
        <f t="shared" si="305"/>
        <v/>
      </c>
      <c r="AO1726" s="146">
        <f t="shared" si="306"/>
        <v>0</v>
      </c>
      <c r="AP1726" s="146" t="str">
        <f t="shared" si="307"/>
        <v/>
      </c>
      <c r="AQ1726" s="146" t="str">
        <f t="shared" si="308"/>
        <v/>
      </c>
      <c r="AY1726" s="155"/>
      <c r="AZ1726" s="150"/>
      <c r="BA1726" s="155"/>
      <c r="BB1726" s="162"/>
      <c r="BC1726" s="162"/>
      <c r="BD1726" s="162"/>
      <c r="BE1726" s="162"/>
      <c r="BF1726" s="156"/>
      <c r="BG1726" s="156"/>
      <c r="BH1726" s="156"/>
      <c r="BJ1726" s="146">
        <v>946</v>
      </c>
      <c r="BK1726" s="146">
        <f t="shared" si="298"/>
        <v>6.0480000000001075</v>
      </c>
      <c r="BL1726" s="146">
        <f t="shared" si="299"/>
        <v>0.53415596297287993</v>
      </c>
      <c r="BM1726" s="146">
        <f t="shared" si="300"/>
        <v>7.4404828364549314E-4</v>
      </c>
      <c r="BN1726" s="146" t="str">
        <f t="shared" si="301"/>
        <v/>
      </c>
      <c r="BO1726" s="146" t="str">
        <f t="shared" si="297"/>
        <v/>
      </c>
    </row>
    <row r="1727" spans="3:67" ht="20.100000000000001" customHeight="1" x14ac:dyDescent="0.25">
      <c r="C1727" s="12"/>
      <c r="E1727" s="130"/>
      <c r="F1727" s="130"/>
      <c r="R1727" s="12"/>
      <c r="T1727" s="130"/>
      <c r="U1727" s="130"/>
      <c r="AE1727" s="146">
        <v>970</v>
      </c>
      <c r="AF1727" s="146">
        <f t="shared" si="302"/>
        <v>-0.12000000000000011</v>
      </c>
      <c r="AJ1727" s="146">
        <f t="shared" si="303"/>
        <v>0.3960802117936561</v>
      </c>
      <c r="AK1727" s="146">
        <f t="shared" si="304"/>
        <v>0.45224157397941611</v>
      </c>
      <c r="AL1727" s="146" t="str">
        <f t="shared" si="309"/>
        <v/>
      </c>
      <c r="AM1727" s="146">
        <f t="shared" si="310"/>
        <v>0.3960802117936561</v>
      </c>
      <c r="AN1727" s="146" t="str">
        <f t="shared" si="305"/>
        <v/>
      </c>
      <c r="AO1727" s="146">
        <f t="shared" si="306"/>
        <v>0</v>
      </c>
      <c r="AP1727" s="146" t="str">
        <f t="shared" si="307"/>
        <v/>
      </c>
      <c r="AQ1727" s="146" t="str">
        <f t="shared" si="308"/>
        <v/>
      </c>
      <c r="AY1727" s="155"/>
      <c r="AZ1727" s="150"/>
      <c r="BA1727" s="155"/>
      <c r="BB1727" s="162"/>
      <c r="BC1727" s="162"/>
      <c r="BD1727" s="162"/>
      <c r="BE1727" s="162"/>
      <c r="BF1727" s="156"/>
      <c r="BG1727" s="156"/>
      <c r="BH1727" s="156"/>
      <c r="BJ1727" s="146">
        <v>947</v>
      </c>
      <c r="BK1727" s="146">
        <f t="shared" si="298"/>
        <v>6.0544000000001077</v>
      </c>
      <c r="BL1727" s="146">
        <f t="shared" si="299"/>
        <v>0.53341191468923443</v>
      </c>
      <c r="BM1727" s="146">
        <f t="shared" si="300"/>
        <v>7.4363374608221733E-4</v>
      </c>
      <c r="BN1727" s="146" t="str">
        <f t="shared" si="301"/>
        <v/>
      </c>
      <c r="BO1727" s="146" t="str">
        <f t="shared" si="297"/>
        <v/>
      </c>
    </row>
    <row r="1728" spans="3:67" ht="20.100000000000001" customHeight="1" x14ac:dyDescent="0.25">
      <c r="C1728" s="12"/>
      <c r="E1728" s="130"/>
      <c r="F1728" s="130"/>
      <c r="R1728" s="12"/>
      <c r="T1728" s="130"/>
      <c r="U1728" s="130"/>
      <c r="AE1728" s="146">
        <v>971</v>
      </c>
      <c r="AF1728" s="146">
        <f t="shared" si="302"/>
        <v>-0.1160000000000001</v>
      </c>
      <c r="AJ1728" s="146">
        <f t="shared" si="303"/>
        <v>0.39626720578073205</v>
      </c>
      <c r="AK1728" s="146">
        <f t="shared" si="304"/>
        <v>0.45382627089807259</v>
      </c>
      <c r="AL1728" s="146" t="str">
        <f t="shared" si="309"/>
        <v/>
      </c>
      <c r="AM1728" s="146">
        <f t="shared" si="310"/>
        <v>0.39626720578073205</v>
      </c>
      <c r="AN1728" s="146" t="str">
        <f t="shared" si="305"/>
        <v/>
      </c>
      <c r="AO1728" s="146">
        <f t="shared" si="306"/>
        <v>0</v>
      </c>
      <c r="AP1728" s="146" t="str">
        <f t="shared" si="307"/>
        <v/>
      </c>
      <c r="AQ1728" s="146" t="str">
        <f t="shared" si="308"/>
        <v/>
      </c>
      <c r="AY1728" s="155"/>
      <c r="AZ1728" s="150"/>
      <c r="BA1728" s="155"/>
      <c r="BB1728" s="162"/>
      <c r="BC1728" s="162"/>
      <c r="BD1728" s="162"/>
      <c r="BE1728" s="162"/>
      <c r="BF1728" s="156"/>
      <c r="BG1728" s="156"/>
      <c r="BH1728" s="156"/>
      <c r="BJ1728" s="146">
        <v>948</v>
      </c>
      <c r="BK1728" s="146">
        <f t="shared" si="298"/>
        <v>6.0608000000001079</v>
      </c>
      <c r="BL1728" s="146">
        <f t="shared" si="299"/>
        <v>0.53266828094315222</v>
      </c>
      <c r="BM1728" s="146">
        <f t="shared" si="300"/>
        <v>7.4321736544002981E-4</v>
      </c>
      <c r="BN1728" s="146" t="str">
        <f t="shared" si="301"/>
        <v/>
      </c>
      <c r="BO1728" s="146" t="str">
        <f t="shared" si="297"/>
        <v/>
      </c>
    </row>
    <row r="1729" spans="3:67" ht="20.100000000000001" customHeight="1" x14ac:dyDescent="0.25">
      <c r="C1729" s="12"/>
      <c r="E1729" s="130"/>
      <c r="F1729" s="130"/>
      <c r="R1729" s="12"/>
      <c r="T1729" s="130"/>
      <c r="U1729" s="130"/>
      <c r="AE1729" s="146">
        <v>972</v>
      </c>
      <c r="AF1729" s="146">
        <f t="shared" si="302"/>
        <v>-0.1120000000000001</v>
      </c>
      <c r="AJ1729" s="146">
        <f t="shared" si="303"/>
        <v>0.39644794483193985</v>
      </c>
      <c r="AK1729" s="146">
        <f t="shared" si="304"/>
        <v>0.45541170328573433</v>
      </c>
      <c r="AL1729" s="146" t="str">
        <f t="shared" si="309"/>
        <v/>
      </c>
      <c r="AM1729" s="146">
        <f t="shared" si="310"/>
        <v>0.39644794483193985</v>
      </c>
      <c r="AN1729" s="146" t="str">
        <f t="shared" si="305"/>
        <v/>
      </c>
      <c r="AO1729" s="146">
        <f t="shared" si="306"/>
        <v>0</v>
      </c>
      <c r="AP1729" s="146" t="str">
        <f t="shared" si="307"/>
        <v/>
      </c>
      <c r="AQ1729" s="146" t="str">
        <f t="shared" si="308"/>
        <v/>
      </c>
      <c r="AY1729" s="155"/>
      <c r="AZ1729" s="150"/>
      <c r="BA1729" s="155"/>
      <c r="BB1729" s="162"/>
      <c r="BC1729" s="162"/>
      <c r="BD1729" s="162"/>
      <c r="BE1729" s="162"/>
      <c r="BF1729" s="156"/>
      <c r="BG1729" s="156"/>
      <c r="BH1729" s="156"/>
      <c r="BJ1729" s="146">
        <v>949</v>
      </c>
      <c r="BK1729" s="146">
        <f t="shared" si="298"/>
        <v>6.0672000000001081</v>
      </c>
      <c r="BL1729" s="146">
        <f t="shared" si="299"/>
        <v>0.53192506357771219</v>
      </c>
      <c r="BM1729" s="146">
        <f t="shared" si="300"/>
        <v>7.4279914944974657E-4</v>
      </c>
      <c r="BN1729" s="146" t="str">
        <f t="shared" si="301"/>
        <v/>
      </c>
      <c r="BO1729" s="146" t="str">
        <f t="shared" si="297"/>
        <v/>
      </c>
    </row>
    <row r="1730" spans="3:67" ht="20.100000000000001" customHeight="1" x14ac:dyDescent="0.25">
      <c r="C1730" s="12"/>
      <c r="E1730" s="130"/>
      <c r="F1730" s="130"/>
      <c r="R1730" s="12"/>
      <c r="T1730" s="130"/>
      <c r="U1730" s="130"/>
      <c r="AE1730" s="146">
        <v>973</v>
      </c>
      <c r="AF1730" s="146">
        <f t="shared" si="302"/>
        <v>-0.1080000000000001</v>
      </c>
      <c r="AJ1730" s="146">
        <f t="shared" si="303"/>
        <v>0.3966224203094561</v>
      </c>
      <c r="AK1730" s="146">
        <f t="shared" si="304"/>
        <v>0.45699784610528332</v>
      </c>
      <c r="AL1730" s="146" t="str">
        <f t="shared" si="309"/>
        <v/>
      </c>
      <c r="AM1730" s="146">
        <f t="shared" si="310"/>
        <v>0.3966224203094561</v>
      </c>
      <c r="AN1730" s="146" t="str">
        <f t="shared" si="305"/>
        <v/>
      </c>
      <c r="AO1730" s="146">
        <f t="shared" si="306"/>
        <v>0</v>
      </c>
      <c r="AP1730" s="146" t="str">
        <f t="shared" si="307"/>
        <v/>
      </c>
      <c r="AQ1730" s="146" t="str">
        <f t="shared" si="308"/>
        <v/>
      </c>
      <c r="AY1730" s="155"/>
      <c r="AZ1730" s="150"/>
      <c r="BA1730" s="155"/>
      <c r="BB1730" s="162"/>
      <c r="BC1730" s="162"/>
      <c r="BD1730" s="162"/>
      <c r="BE1730" s="162"/>
      <c r="BF1730" s="156"/>
      <c r="BG1730" s="156"/>
      <c r="BH1730" s="156"/>
      <c r="BJ1730" s="146">
        <v>950</v>
      </c>
      <c r="BK1730" s="146">
        <f t="shared" si="298"/>
        <v>6.0736000000001082</v>
      </c>
      <c r="BL1730" s="146">
        <f t="shared" si="299"/>
        <v>0.53118226442826244</v>
      </c>
      <c r="BM1730" s="146">
        <f t="shared" si="300"/>
        <v>7.423791058273066E-4</v>
      </c>
      <c r="BN1730" s="146" t="str">
        <f t="shared" si="301"/>
        <v/>
      </c>
      <c r="BO1730" s="146" t="str">
        <f t="shared" si="297"/>
        <v/>
      </c>
    </row>
    <row r="1731" spans="3:67" ht="20.100000000000001" customHeight="1" x14ac:dyDescent="0.25">
      <c r="C1731" s="12"/>
      <c r="E1731" s="130"/>
      <c r="F1731" s="130"/>
      <c r="R1731" s="12"/>
      <c r="T1731" s="130"/>
      <c r="U1731" s="130"/>
      <c r="AE1731" s="146">
        <v>974</v>
      </c>
      <c r="AF1731" s="146">
        <f t="shared" si="302"/>
        <v>-0.10400000000000009</v>
      </c>
      <c r="AJ1731" s="146">
        <f t="shared" si="303"/>
        <v>0.39679062387230274</v>
      </c>
      <c r="AK1731" s="146">
        <f t="shared" si="304"/>
        <v>0.45858467428564387</v>
      </c>
      <c r="AL1731" s="146" t="str">
        <f t="shared" si="309"/>
        <v/>
      </c>
      <c r="AM1731" s="146">
        <f t="shared" si="310"/>
        <v>0.39679062387230274</v>
      </c>
      <c r="AN1731" s="146" t="str">
        <f t="shared" si="305"/>
        <v/>
      </c>
      <c r="AO1731" s="146">
        <f t="shared" si="306"/>
        <v>0</v>
      </c>
      <c r="AP1731" s="146" t="str">
        <f t="shared" si="307"/>
        <v/>
      </c>
      <c r="AQ1731" s="146" t="str">
        <f t="shared" si="308"/>
        <v/>
      </c>
      <c r="AY1731" s="155"/>
      <c r="AZ1731" s="150"/>
      <c r="BA1731" s="155"/>
      <c r="BB1731" s="162"/>
      <c r="BC1731" s="162"/>
      <c r="BD1731" s="162"/>
      <c r="BE1731" s="162"/>
      <c r="BF1731" s="156"/>
      <c r="BG1731" s="156"/>
      <c r="BH1731" s="156"/>
      <c r="BJ1731" s="146">
        <v>951</v>
      </c>
      <c r="BK1731" s="146">
        <f t="shared" si="298"/>
        <v>6.0800000000001084</v>
      </c>
      <c r="BL1731" s="146">
        <f t="shared" si="299"/>
        <v>0.53043988532243513</v>
      </c>
      <c r="BM1731" s="146">
        <f t="shared" si="300"/>
        <v>7.4195724228209858E-4</v>
      </c>
      <c r="BN1731" s="146" t="str">
        <f t="shared" si="301"/>
        <v/>
      </c>
      <c r="BO1731" s="146" t="str">
        <f t="shared" si="297"/>
        <v/>
      </c>
    </row>
    <row r="1732" spans="3:67" ht="20.100000000000001" customHeight="1" x14ac:dyDescent="0.25">
      <c r="C1732" s="12"/>
      <c r="E1732" s="130"/>
      <c r="F1732" s="130"/>
      <c r="R1732" s="12"/>
      <c r="T1732" s="130"/>
      <c r="U1732" s="130"/>
      <c r="AE1732" s="146">
        <v>975</v>
      </c>
      <c r="AF1732" s="146">
        <f t="shared" si="302"/>
        <v>-0.10000000000000009</v>
      </c>
      <c r="AJ1732" s="146">
        <f t="shared" si="303"/>
        <v>0.39695254747701181</v>
      </c>
      <c r="AK1732" s="146">
        <f t="shared" si="304"/>
        <v>0.46017216272297096</v>
      </c>
      <c r="AL1732" s="146" t="str">
        <f t="shared" si="309"/>
        <v/>
      </c>
      <c r="AM1732" s="146">
        <f t="shared" si="310"/>
        <v>0.39695254747701181</v>
      </c>
      <c r="AN1732" s="146" t="str">
        <f t="shared" si="305"/>
        <v/>
      </c>
      <c r="AO1732" s="146">
        <f t="shared" si="306"/>
        <v>0</v>
      </c>
      <c r="AP1732" s="146" t="str">
        <f t="shared" si="307"/>
        <v/>
      </c>
      <c r="AQ1732" s="146" t="str">
        <f t="shared" si="308"/>
        <v/>
      </c>
      <c r="AY1732" s="155"/>
      <c r="AZ1732" s="150"/>
      <c r="BA1732" s="155"/>
      <c r="BB1732" s="162"/>
      <c r="BC1732" s="162"/>
      <c r="BD1732" s="162"/>
      <c r="BE1732" s="162"/>
      <c r="BF1732" s="156"/>
      <c r="BG1732" s="156"/>
      <c r="BH1732" s="156"/>
      <c r="BJ1732" s="146">
        <v>952</v>
      </c>
      <c r="BK1732" s="146">
        <f t="shared" si="298"/>
        <v>6.0864000000001086</v>
      </c>
      <c r="BL1732" s="146">
        <f t="shared" si="299"/>
        <v>0.52969792808015304</v>
      </c>
      <c r="BM1732" s="146">
        <f t="shared" si="300"/>
        <v>7.415335665115208E-4</v>
      </c>
      <c r="BN1732" s="146" t="str">
        <f t="shared" si="301"/>
        <v/>
      </c>
      <c r="BO1732" s="146" t="str">
        <f t="shared" si="297"/>
        <v/>
      </c>
    </row>
    <row r="1733" spans="3:67" ht="20.100000000000001" customHeight="1" x14ac:dyDescent="0.25">
      <c r="C1733" s="12"/>
      <c r="E1733" s="130"/>
      <c r="F1733" s="130"/>
      <c r="R1733" s="12"/>
      <c r="T1733" s="130"/>
      <c r="U1733" s="130"/>
      <c r="AE1733" s="146">
        <v>976</v>
      </c>
      <c r="AF1733" s="146">
        <f t="shared" si="302"/>
        <v>-9.6000000000000085E-2</v>
      </c>
      <c r="AJ1733" s="146">
        <f t="shared" si="303"/>
        <v>0.39710818337826648</v>
      </c>
      <c r="AK1733" s="146">
        <f t="shared" si="304"/>
        <v>0.46176028628184207</v>
      </c>
      <c r="AL1733" s="146" t="str">
        <f t="shared" si="309"/>
        <v/>
      </c>
      <c r="AM1733" s="146">
        <f t="shared" si="310"/>
        <v>0.39710818337826648</v>
      </c>
      <c r="AN1733" s="146" t="str">
        <f t="shared" si="305"/>
        <v/>
      </c>
      <c r="AO1733" s="146">
        <f t="shared" si="306"/>
        <v>0</v>
      </c>
      <c r="AP1733" s="146" t="str">
        <f t="shared" si="307"/>
        <v/>
      </c>
      <c r="AQ1733" s="146" t="str">
        <f t="shared" si="308"/>
        <v/>
      </c>
      <c r="AY1733" s="155"/>
      <c r="AZ1733" s="150"/>
      <c r="BA1733" s="155"/>
      <c r="BB1733" s="162"/>
      <c r="BC1733" s="162"/>
      <c r="BD1733" s="162"/>
      <c r="BE1733" s="162"/>
      <c r="BF1733" s="156"/>
      <c r="BG1733" s="156"/>
      <c r="BH1733" s="156"/>
      <c r="BJ1733" s="146">
        <v>953</v>
      </c>
      <c r="BK1733" s="146">
        <f t="shared" si="298"/>
        <v>6.0928000000001088</v>
      </c>
      <c r="BL1733" s="146">
        <f t="shared" si="299"/>
        <v>0.52895639451364151</v>
      </c>
      <c r="BM1733" s="146">
        <f t="shared" si="300"/>
        <v>7.4110808620175828E-4</v>
      </c>
      <c r="BN1733" s="146" t="str">
        <f t="shared" si="301"/>
        <v/>
      </c>
      <c r="BO1733" s="146" t="str">
        <f t="shared" si="297"/>
        <v/>
      </c>
    </row>
    <row r="1734" spans="3:67" ht="20.100000000000001" customHeight="1" x14ac:dyDescent="0.25">
      <c r="C1734" s="12"/>
      <c r="E1734" s="130"/>
      <c r="F1734" s="130"/>
      <c r="R1734" s="12"/>
      <c r="T1734" s="130"/>
      <c r="U1734" s="130"/>
      <c r="AE1734" s="146">
        <v>977</v>
      </c>
      <c r="AF1734" s="146">
        <f t="shared" si="302"/>
        <v>-9.2000000000000082E-2</v>
      </c>
      <c r="AJ1734" s="146">
        <f t="shared" si="303"/>
        <v>0.39725752412951848</v>
      </c>
      <c r="AK1734" s="146">
        <f t="shared" si="304"/>
        <v>0.46334901979645049</v>
      </c>
      <c r="AL1734" s="146" t="str">
        <f t="shared" si="309"/>
        <v/>
      </c>
      <c r="AM1734" s="146">
        <f t="shared" si="310"/>
        <v>0.39725752412951848</v>
      </c>
      <c r="AN1734" s="146" t="str">
        <f t="shared" si="305"/>
        <v/>
      </c>
      <c r="AO1734" s="146">
        <f t="shared" si="306"/>
        <v>0</v>
      </c>
      <c r="AP1734" s="146" t="str">
        <f t="shared" si="307"/>
        <v/>
      </c>
      <c r="AQ1734" s="146" t="str">
        <f t="shared" si="308"/>
        <v/>
      </c>
      <c r="AY1734" s="155"/>
      <c r="AZ1734" s="150"/>
      <c r="BA1734" s="155"/>
      <c r="BB1734" s="162"/>
      <c r="BC1734" s="162"/>
      <c r="BD1734" s="162"/>
      <c r="BE1734" s="162"/>
      <c r="BF1734" s="156"/>
      <c r="BG1734" s="156"/>
      <c r="BH1734" s="156"/>
      <c r="BJ1734" s="146">
        <v>954</v>
      </c>
      <c r="BK1734" s="146">
        <f t="shared" si="298"/>
        <v>6.099200000000109</v>
      </c>
      <c r="BL1734" s="146">
        <f t="shared" si="299"/>
        <v>0.52821528642743976</v>
      </c>
      <c r="BM1734" s="146">
        <f t="shared" si="300"/>
        <v>7.4068080903078037E-4</v>
      </c>
      <c r="BN1734" s="146" t="str">
        <f t="shared" si="301"/>
        <v/>
      </c>
      <c r="BO1734" s="146" t="str">
        <f t="shared" si="297"/>
        <v/>
      </c>
    </row>
    <row r="1735" spans="3:67" ht="20.100000000000001" customHeight="1" x14ac:dyDescent="0.25">
      <c r="C1735" s="12"/>
      <c r="E1735" s="130"/>
      <c r="F1735" s="130"/>
      <c r="R1735" s="12"/>
      <c r="T1735" s="130"/>
      <c r="U1735" s="130"/>
      <c r="AE1735" s="146">
        <v>978</v>
      </c>
      <c r="AF1735" s="146">
        <f t="shared" si="302"/>
        <v>-8.8000000000000078E-2</v>
      </c>
      <c r="AJ1735" s="146">
        <f t="shared" si="303"/>
        <v>0.39740056258358203</v>
      </c>
      <c r="AK1735" s="146">
        <f t="shared" si="304"/>
        <v>0.46493833807180196</v>
      </c>
      <c r="AL1735" s="146" t="str">
        <f t="shared" si="309"/>
        <v/>
      </c>
      <c r="AM1735" s="146">
        <f t="shared" si="310"/>
        <v>0.39740056258358203</v>
      </c>
      <c r="AN1735" s="146" t="str">
        <f t="shared" si="305"/>
        <v/>
      </c>
      <c r="AO1735" s="146">
        <f t="shared" si="306"/>
        <v>0</v>
      </c>
      <c r="AP1735" s="146" t="str">
        <f t="shared" si="307"/>
        <v/>
      </c>
      <c r="AQ1735" s="146" t="str">
        <f t="shared" si="308"/>
        <v/>
      </c>
      <c r="AY1735" s="155"/>
      <c r="AZ1735" s="150"/>
      <c r="BA1735" s="155"/>
      <c r="BB1735" s="162"/>
      <c r="BC1735" s="162"/>
      <c r="BD1735" s="162"/>
      <c r="BE1735" s="162"/>
      <c r="BF1735" s="156"/>
      <c r="BG1735" s="156"/>
      <c r="BH1735" s="156"/>
      <c r="BJ1735" s="146">
        <v>955</v>
      </c>
      <c r="BK1735" s="146">
        <f t="shared" si="298"/>
        <v>6.1056000000001092</v>
      </c>
      <c r="BL1735" s="146">
        <f t="shared" si="299"/>
        <v>0.52747460561840898</v>
      </c>
      <c r="BM1735" s="146">
        <f t="shared" si="300"/>
        <v>7.4025174266523219E-4</v>
      </c>
      <c r="BN1735" s="146" t="str">
        <f t="shared" si="301"/>
        <v/>
      </c>
      <c r="BO1735" s="146" t="str">
        <f t="shared" si="297"/>
        <v/>
      </c>
    </row>
    <row r="1736" spans="3:67" ht="20.100000000000001" customHeight="1" x14ac:dyDescent="0.25">
      <c r="C1736" s="12"/>
      <c r="E1736" s="130"/>
      <c r="F1736" s="130"/>
      <c r="R1736" s="12"/>
      <c r="T1736" s="130"/>
      <c r="U1736" s="130"/>
      <c r="AE1736" s="146">
        <v>979</v>
      </c>
      <c r="AF1736" s="146">
        <f t="shared" si="302"/>
        <v>-8.4000000000000075E-2</v>
      </c>
      <c r="AJ1736" s="146">
        <f t="shared" si="303"/>
        <v>0.39753729189320369</v>
      </c>
      <c r="AK1736" s="146">
        <f t="shared" si="304"/>
        <v>0.46652821588491317</v>
      </c>
      <c r="AL1736" s="146" t="str">
        <f t="shared" si="309"/>
        <v/>
      </c>
      <c r="AM1736" s="146">
        <f t="shared" si="310"/>
        <v>0.39753729189320369</v>
      </c>
      <c r="AN1736" s="146" t="str">
        <f t="shared" si="305"/>
        <v/>
      </c>
      <c r="AO1736" s="146">
        <f t="shared" si="306"/>
        <v>0</v>
      </c>
      <c r="AP1736" s="146" t="str">
        <f t="shared" si="307"/>
        <v/>
      </c>
      <c r="AQ1736" s="146" t="str">
        <f t="shared" si="308"/>
        <v/>
      </c>
      <c r="AY1736" s="155"/>
      <c r="AZ1736" s="150"/>
      <c r="BA1736" s="155"/>
      <c r="BB1736" s="162"/>
      <c r="BC1736" s="162"/>
      <c r="BD1736" s="162"/>
      <c r="BE1736" s="162"/>
      <c r="BF1736" s="156"/>
      <c r="BG1736" s="156"/>
      <c r="BH1736" s="156"/>
      <c r="BJ1736" s="146">
        <v>956</v>
      </c>
      <c r="BK1736" s="146">
        <f t="shared" si="298"/>
        <v>6.1120000000001093</v>
      </c>
      <c r="BL1736" s="146">
        <f t="shared" si="299"/>
        <v>0.52673435387574374</v>
      </c>
      <c r="BM1736" s="146">
        <f t="shared" si="300"/>
        <v>7.3982089476010149E-4</v>
      </c>
      <c r="BN1736" s="146" t="str">
        <f t="shared" si="301"/>
        <v/>
      </c>
      <c r="BO1736" s="146" t="str">
        <f t="shared" si="297"/>
        <v/>
      </c>
    </row>
    <row r="1737" spans="3:67" ht="20.100000000000001" customHeight="1" x14ac:dyDescent="0.25">
      <c r="C1737" s="12"/>
      <c r="E1737" s="130"/>
      <c r="F1737" s="130"/>
      <c r="R1737" s="12"/>
      <c r="T1737" s="130"/>
      <c r="U1737" s="130"/>
      <c r="AE1737" s="146">
        <v>980</v>
      </c>
      <c r="AF1737" s="146">
        <f t="shared" si="302"/>
        <v>-8.0000000000000071E-2</v>
      </c>
      <c r="AJ1737" s="146">
        <f t="shared" si="303"/>
        <v>0.39766770551160885</v>
      </c>
      <c r="AK1737" s="146">
        <f t="shared" si="304"/>
        <v>0.46811862798601256</v>
      </c>
      <c r="AL1737" s="146" t="str">
        <f t="shared" si="309"/>
        <v/>
      </c>
      <c r="AM1737" s="146">
        <f t="shared" si="310"/>
        <v>0.39766770551160885</v>
      </c>
      <c r="AN1737" s="146" t="str">
        <f t="shared" si="305"/>
        <v/>
      </c>
      <c r="AO1737" s="146">
        <f t="shared" si="306"/>
        <v>0</v>
      </c>
      <c r="AP1737" s="146" t="str">
        <f t="shared" si="307"/>
        <v/>
      </c>
      <c r="AQ1737" s="146" t="str">
        <f t="shared" si="308"/>
        <v/>
      </c>
      <c r="AY1737" s="155"/>
      <c r="AZ1737" s="150"/>
      <c r="BA1737" s="155"/>
      <c r="BB1737" s="162"/>
      <c r="BC1737" s="162"/>
      <c r="BD1737" s="162"/>
      <c r="BE1737" s="162"/>
      <c r="BF1737" s="156"/>
      <c r="BG1737" s="156"/>
      <c r="BH1737" s="156"/>
      <c r="BJ1737" s="146">
        <v>957</v>
      </c>
      <c r="BK1737" s="146">
        <f t="shared" si="298"/>
        <v>6.1184000000001095</v>
      </c>
      <c r="BL1737" s="146">
        <f t="shared" si="299"/>
        <v>0.52599453298098364</v>
      </c>
      <c r="BM1737" s="146">
        <f t="shared" si="300"/>
        <v>7.3938827296027299E-4</v>
      </c>
      <c r="BN1737" s="146" t="str">
        <f t="shared" si="301"/>
        <v/>
      </c>
      <c r="BO1737" s="146" t="str">
        <f t="shared" si="297"/>
        <v/>
      </c>
    </row>
    <row r="1738" spans="3:67" ht="20.100000000000001" customHeight="1" x14ac:dyDescent="0.25">
      <c r="C1738" s="12"/>
      <c r="E1738" s="130"/>
      <c r="F1738" s="130"/>
      <c r="R1738" s="12"/>
      <c r="T1738" s="130"/>
      <c r="U1738" s="130"/>
      <c r="AE1738" s="146">
        <v>981</v>
      </c>
      <c r="AF1738" s="146">
        <f t="shared" si="302"/>
        <v>-7.6000000000000068E-2</v>
      </c>
      <c r="AJ1738" s="146">
        <f t="shared" si="303"/>
        <v>0.39779179719302415</v>
      </c>
      <c r="AK1738" s="146">
        <f t="shared" si="304"/>
        <v>0.46970954909974333</v>
      </c>
      <c r="AL1738" s="146" t="str">
        <f t="shared" si="309"/>
        <v/>
      </c>
      <c r="AM1738" s="146">
        <f t="shared" si="310"/>
        <v>0.39779179719302415</v>
      </c>
      <c r="AN1738" s="146" t="str">
        <f t="shared" si="305"/>
        <v/>
      </c>
      <c r="AO1738" s="146">
        <f t="shared" si="306"/>
        <v>0</v>
      </c>
      <c r="AP1738" s="146" t="str">
        <f t="shared" si="307"/>
        <v/>
      </c>
      <c r="AQ1738" s="146" t="str">
        <f t="shared" si="308"/>
        <v/>
      </c>
      <c r="AY1738" s="155"/>
      <c r="AZ1738" s="150"/>
      <c r="BA1738" s="155"/>
      <c r="BB1738" s="162"/>
      <c r="BC1738" s="162"/>
      <c r="BD1738" s="162"/>
      <c r="BE1738" s="162"/>
      <c r="BF1738" s="156"/>
      <c r="BG1738" s="156"/>
      <c r="BH1738" s="156"/>
      <c r="BJ1738" s="146">
        <v>958</v>
      </c>
      <c r="BK1738" s="146">
        <f t="shared" si="298"/>
        <v>6.1248000000001097</v>
      </c>
      <c r="BL1738" s="146">
        <f t="shared" si="299"/>
        <v>0.52525514470802337</v>
      </c>
      <c r="BM1738" s="146">
        <f t="shared" si="300"/>
        <v>7.3895388490241576E-4</v>
      </c>
      <c r="BN1738" s="146" t="str">
        <f t="shared" si="301"/>
        <v/>
      </c>
      <c r="BO1738" s="146" t="str">
        <f t="shared" si="297"/>
        <v/>
      </c>
    </row>
    <row r="1739" spans="3:67" ht="20.100000000000001" customHeight="1" x14ac:dyDescent="0.25">
      <c r="C1739" s="12"/>
      <c r="E1739" s="130"/>
      <c r="F1739" s="130"/>
      <c r="R1739" s="12"/>
      <c r="T1739" s="130"/>
      <c r="U1739" s="130"/>
      <c r="AE1739" s="146">
        <v>982</v>
      </c>
      <c r="AF1739" s="146">
        <f t="shared" si="302"/>
        <v>-7.2000000000000064E-2</v>
      </c>
      <c r="AJ1739" s="146">
        <f t="shared" si="303"/>
        <v>0.39790956099317593</v>
      </c>
      <c r="AK1739" s="146">
        <f t="shared" si="304"/>
        <v>0.47130095392636834</v>
      </c>
      <c r="AL1739" s="146" t="str">
        <f t="shared" si="309"/>
        <v/>
      </c>
      <c r="AM1739" s="146">
        <f t="shared" si="310"/>
        <v>0.39790956099317593</v>
      </c>
      <c r="AN1739" s="146" t="str">
        <f t="shared" si="305"/>
        <v/>
      </c>
      <c r="AO1739" s="146">
        <f t="shared" si="306"/>
        <v>0</v>
      </c>
      <c r="AP1739" s="146" t="str">
        <f t="shared" si="307"/>
        <v/>
      </c>
      <c r="AQ1739" s="146" t="str">
        <f t="shared" si="308"/>
        <v/>
      </c>
      <c r="AY1739" s="155"/>
      <c r="AZ1739" s="150"/>
      <c r="BA1739" s="155"/>
      <c r="BB1739" s="162"/>
      <c r="BC1739" s="162"/>
      <c r="BD1739" s="162"/>
      <c r="BE1739" s="162"/>
      <c r="BF1739" s="156"/>
      <c r="BG1739" s="156"/>
      <c r="BH1739" s="156"/>
      <c r="BJ1739" s="146">
        <v>959</v>
      </c>
      <c r="BK1739" s="146">
        <f t="shared" si="298"/>
        <v>6.1312000000001099</v>
      </c>
      <c r="BL1739" s="146">
        <f t="shared" si="299"/>
        <v>0.52451619082312095</v>
      </c>
      <c r="BM1739" s="146">
        <f t="shared" si="300"/>
        <v>7.3851773820809985E-4</v>
      </c>
      <c r="BN1739" s="146" t="str">
        <f t="shared" si="301"/>
        <v/>
      </c>
      <c r="BO1739" s="146" t="str">
        <f t="shared" si="297"/>
        <v/>
      </c>
    </row>
    <row r="1740" spans="3:67" ht="20.100000000000001" customHeight="1" x14ac:dyDescent="0.25">
      <c r="C1740" s="12"/>
      <c r="E1740" s="130"/>
      <c r="F1740" s="130"/>
      <c r="R1740" s="12"/>
      <c r="T1740" s="130"/>
      <c r="U1740" s="130"/>
      <c r="AE1740" s="146">
        <v>983</v>
      </c>
      <c r="AF1740" s="146">
        <f t="shared" si="302"/>
        <v>-6.800000000000006E-2</v>
      </c>
      <c r="AJ1740" s="146">
        <f t="shared" si="303"/>
        <v>0.3980209912697647</v>
      </c>
      <c r="AK1740" s="146">
        <f t="shared" si="304"/>
        <v>0.47289281714297721</v>
      </c>
      <c r="AL1740" s="146" t="str">
        <f t="shared" si="309"/>
        <v/>
      </c>
      <c r="AM1740" s="146">
        <f t="shared" si="310"/>
        <v>0.3980209912697647</v>
      </c>
      <c r="AN1740" s="146" t="str">
        <f t="shared" si="305"/>
        <v/>
      </c>
      <c r="AO1740" s="146">
        <f t="shared" si="306"/>
        <v>0</v>
      </c>
      <c r="AP1740" s="146" t="str">
        <f t="shared" si="307"/>
        <v/>
      </c>
      <c r="AQ1740" s="146" t="str">
        <f t="shared" si="308"/>
        <v/>
      </c>
      <c r="AY1740" s="155"/>
      <c r="AZ1740" s="150"/>
      <c r="BA1740" s="155"/>
      <c r="BB1740" s="162"/>
      <c r="BC1740" s="162"/>
      <c r="BD1740" s="162"/>
      <c r="BE1740" s="162"/>
      <c r="BF1740" s="156"/>
      <c r="BG1740" s="156"/>
      <c r="BH1740" s="156"/>
      <c r="BJ1740" s="146">
        <v>960</v>
      </c>
      <c r="BK1740" s="146">
        <f t="shared" si="298"/>
        <v>6.1376000000001101</v>
      </c>
      <c r="BL1740" s="146">
        <f t="shared" si="299"/>
        <v>0.52377767308491285</v>
      </c>
      <c r="BM1740" s="146">
        <f t="shared" si="300"/>
        <v>7.3807984049256703E-4</v>
      </c>
      <c r="BN1740" s="146" t="str">
        <f t="shared" si="301"/>
        <v/>
      </c>
      <c r="BO1740" s="146" t="str">
        <f t="shared" si="297"/>
        <v/>
      </c>
    </row>
    <row r="1741" spans="3:67" ht="20.100000000000001" customHeight="1" x14ac:dyDescent="0.25">
      <c r="C1741" s="12"/>
      <c r="E1741" s="130"/>
      <c r="F1741" s="130"/>
      <c r="R1741" s="12"/>
      <c r="T1741" s="130"/>
      <c r="U1741" s="130"/>
      <c r="AE1741" s="146">
        <v>984</v>
      </c>
      <c r="AF1741" s="146">
        <f t="shared" si="302"/>
        <v>-6.4000000000000057E-2</v>
      </c>
      <c r="AJ1741" s="146">
        <f t="shared" si="303"/>
        <v>0.3981260826829161</v>
      </c>
      <c r="AK1741" s="146">
        <f t="shared" si="304"/>
        <v>0.47448511340469507</v>
      </c>
      <c r="AL1741" s="146" t="str">
        <f t="shared" si="309"/>
        <v/>
      </c>
      <c r="AM1741" s="146">
        <f t="shared" si="310"/>
        <v>0.3981260826829161</v>
      </c>
      <c r="AN1741" s="146" t="str">
        <f t="shared" si="305"/>
        <v/>
      </c>
      <c r="AO1741" s="146">
        <f t="shared" si="306"/>
        <v>0</v>
      </c>
      <c r="AP1741" s="146" t="str">
        <f t="shared" si="307"/>
        <v/>
      </c>
      <c r="AQ1741" s="146" t="str">
        <f t="shared" si="308"/>
        <v/>
      </c>
      <c r="AY1741" s="155"/>
      <c r="AZ1741" s="150"/>
      <c r="BA1741" s="155"/>
      <c r="BB1741" s="162"/>
      <c r="BC1741" s="162"/>
      <c r="BD1741" s="162"/>
      <c r="BE1741" s="162"/>
      <c r="BF1741" s="156"/>
      <c r="BG1741" s="156"/>
      <c r="BH1741" s="156"/>
      <c r="BJ1741" s="146">
        <v>961</v>
      </c>
      <c r="BK1741" s="146">
        <f t="shared" si="298"/>
        <v>6.1440000000001103</v>
      </c>
      <c r="BL1741" s="146">
        <f t="shared" si="299"/>
        <v>0.52303959324442029</v>
      </c>
      <c r="BM1741" s="146">
        <f t="shared" si="300"/>
        <v>7.376401993572923E-4</v>
      </c>
      <c r="BN1741" s="146" t="str">
        <f t="shared" si="301"/>
        <v/>
      </c>
      <c r="BO1741" s="146" t="str">
        <f t="shared" ref="BO1741:BO1804" si="311">IF($BL1741&lt;(1-$BH$793),$BM1741,"")</f>
        <v/>
      </c>
    </row>
    <row r="1742" spans="3:67" ht="20.100000000000001" customHeight="1" x14ac:dyDescent="0.25">
      <c r="C1742" s="12"/>
      <c r="E1742" s="130"/>
      <c r="F1742" s="130"/>
      <c r="R1742" s="12"/>
      <c r="T1742" s="130"/>
      <c r="U1742" s="130"/>
      <c r="AE1742" s="146">
        <v>985</v>
      </c>
      <c r="AF1742" s="146">
        <f t="shared" si="302"/>
        <v>-6.0000000000000053E-2</v>
      </c>
      <c r="AJ1742" s="146">
        <f t="shared" si="303"/>
        <v>0.39822483019560695</v>
      </c>
      <c r="AK1742" s="146">
        <f t="shared" si="304"/>
        <v>0.47607781734589311</v>
      </c>
      <c r="AL1742" s="146" t="str">
        <f t="shared" si="309"/>
        <v/>
      </c>
      <c r="AM1742" s="146">
        <f t="shared" si="310"/>
        <v>0.39822483019560695</v>
      </c>
      <c r="AN1742" s="146" t="str">
        <f t="shared" si="305"/>
        <v/>
      </c>
      <c r="AO1742" s="146">
        <f t="shared" si="306"/>
        <v>0</v>
      </c>
      <c r="AP1742" s="146" t="str">
        <f t="shared" si="307"/>
        <v/>
      </c>
      <c r="AQ1742" s="146" t="str">
        <f t="shared" si="308"/>
        <v/>
      </c>
      <c r="AY1742" s="155"/>
      <c r="AZ1742" s="150"/>
      <c r="BA1742" s="155"/>
      <c r="BB1742" s="162"/>
      <c r="BC1742" s="162"/>
      <c r="BD1742" s="162"/>
      <c r="BE1742" s="162"/>
      <c r="BF1742" s="156"/>
      <c r="BG1742" s="156"/>
      <c r="BH1742" s="156"/>
      <c r="BJ1742" s="146">
        <v>962</v>
      </c>
      <c r="BK1742" s="146">
        <f t="shared" ref="BK1742:BK1805" si="312">BK1741+$BN$778</f>
        <v>6.1504000000001104</v>
      </c>
      <c r="BL1742" s="146">
        <f t="shared" ref="BL1742:BL1805" si="313">_xlfn.CHISQ.DIST.RT(BK1742,7)</f>
        <v>0.52230195304506299</v>
      </c>
      <c r="BM1742" s="146">
        <f t="shared" ref="BM1742:BM1805" si="314">BL1742-BL1743</f>
        <v>7.3719882239420276E-4</v>
      </c>
      <c r="BN1742" s="146" t="str">
        <f t="shared" ref="BN1742:BN1805" si="315">IF(BL1742&lt;(1-$BH$785),BM1742,"")</f>
        <v/>
      </c>
      <c r="BO1742" s="146" t="str">
        <f t="shared" si="311"/>
        <v/>
      </c>
    </row>
    <row r="1743" spans="3:67" ht="20.100000000000001" customHeight="1" x14ac:dyDescent="0.25">
      <c r="C1743" s="12"/>
      <c r="E1743" s="130"/>
      <c r="F1743" s="130"/>
      <c r="R1743" s="12"/>
      <c r="T1743" s="130"/>
      <c r="U1743" s="130"/>
      <c r="AE1743" s="146">
        <v>986</v>
      </c>
      <c r="AF1743" s="146">
        <f t="shared" si="302"/>
        <v>-5.600000000000005E-2</v>
      </c>
      <c r="AJ1743" s="146">
        <f t="shared" si="303"/>
        <v>0.39831722907406775</v>
      </c>
      <c r="AK1743" s="146">
        <f t="shared" si="304"/>
        <v>0.4776709035814008</v>
      </c>
      <c r="AL1743" s="146" t="str">
        <f t="shared" si="309"/>
        <v/>
      </c>
      <c r="AM1743" s="146">
        <f t="shared" si="310"/>
        <v>0.39831722907406775</v>
      </c>
      <c r="AN1743" s="146" t="str">
        <f t="shared" si="305"/>
        <v/>
      </c>
      <c r="AO1743" s="146">
        <f t="shared" si="306"/>
        <v>0</v>
      </c>
      <c r="AP1743" s="146" t="str">
        <f t="shared" si="307"/>
        <v/>
      </c>
      <c r="AQ1743" s="146" t="str">
        <f t="shared" si="308"/>
        <v/>
      </c>
      <c r="AY1743" s="155"/>
      <c r="AZ1743" s="150"/>
      <c r="BA1743" s="155"/>
      <c r="BB1743" s="162"/>
      <c r="BC1743" s="162"/>
      <c r="BD1743" s="162"/>
      <c r="BE1743" s="162"/>
      <c r="BF1743" s="156"/>
      <c r="BG1743" s="156"/>
      <c r="BH1743" s="156"/>
      <c r="BJ1743" s="146">
        <v>963</v>
      </c>
      <c r="BK1743" s="146">
        <f t="shared" si="312"/>
        <v>6.1568000000001106</v>
      </c>
      <c r="BL1743" s="146">
        <f t="shared" si="313"/>
        <v>0.52156475422266879</v>
      </c>
      <c r="BM1743" s="146">
        <f t="shared" si="314"/>
        <v>7.367557171839012E-4</v>
      </c>
      <c r="BN1743" s="146" t="str">
        <f t="shared" si="315"/>
        <v/>
      </c>
      <c r="BO1743" s="146" t="str">
        <f t="shared" si="311"/>
        <v/>
      </c>
    </row>
    <row r="1744" spans="3:67" ht="20.100000000000001" customHeight="1" x14ac:dyDescent="0.25">
      <c r="C1744" s="12"/>
      <c r="E1744" s="130"/>
      <c r="F1744" s="130"/>
      <c r="R1744" s="12"/>
      <c r="T1744" s="130"/>
      <c r="U1744" s="130"/>
      <c r="AE1744" s="146">
        <v>987</v>
      </c>
      <c r="AF1744" s="146">
        <f t="shared" si="302"/>
        <v>-5.2000000000000046E-2</v>
      </c>
      <c r="AJ1744" s="146">
        <f t="shared" si="303"/>
        <v>0.39840327488816113</v>
      </c>
      <c r="AK1744" s="146">
        <f t="shared" si="304"/>
        <v>0.47926434670771967</v>
      </c>
      <c r="AL1744" s="146" t="str">
        <f t="shared" si="309"/>
        <v/>
      </c>
      <c r="AM1744" s="146">
        <f t="shared" si="310"/>
        <v>0.39840327488816113</v>
      </c>
      <c r="AN1744" s="146" t="str">
        <f t="shared" si="305"/>
        <v/>
      </c>
      <c r="AO1744" s="146">
        <f t="shared" si="306"/>
        <v>0</v>
      </c>
      <c r="AP1744" s="146" t="str">
        <f t="shared" si="307"/>
        <v/>
      </c>
      <c r="AQ1744" s="146" t="str">
        <f t="shared" si="308"/>
        <v/>
      </c>
      <c r="AY1744" s="155"/>
      <c r="AZ1744" s="150"/>
      <c r="BA1744" s="155"/>
      <c r="BB1744" s="162"/>
      <c r="BC1744" s="162"/>
      <c r="BD1744" s="162"/>
      <c r="BE1744" s="162"/>
      <c r="BF1744" s="156"/>
      <c r="BG1744" s="156"/>
      <c r="BH1744" s="156"/>
      <c r="BJ1744" s="146">
        <v>964</v>
      </c>
      <c r="BK1744" s="146">
        <f t="shared" si="312"/>
        <v>6.1632000000001108</v>
      </c>
      <c r="BL1744" s="146">
        <f t="shared" si="313"/>
        <v>0.52082799850548489</v>
      </c>
      <c r="BM1744" s="146">
        <f t="shared" si="314"/>
        <v>7.3631089129633231E-4</v>
      </c>
      <c r="BN1744" s="146" t="str">
        <f t="shared" si="315"/>
        <v/>
      </c>
      <c r="BO1744" s="146" t="str">
        <f t="shared" si="311"/>
        <v/>
      </c>
    </row>
    <row r="1745" spans="3:67" ht="20.100000000000001" customHeight="1" x14ac:dyDescent="0.25">
      <c r="C1745" s="12"/>
      <c r="E1745" s="130"/>
      <c r="F1745" s="130"/>
      <c r="R1745" s="12"/>
      <c r="T1745" s="130"/>
      <c r="U1745" s="130"/>
      <c r="AE1745" s="146">
        <v>988</v>
      </c>
      <c r="AF1745" s="146">
        <f t="shared" si="302"/>
        <v>-4.8000000000000043E-2</v>
      </c>
      <c r="AJ1745" s="146">
        <f t="shared" si="303"/>
        <v>0.39848296351173551</v>
      </c>
      <c r="AK1745" s="146">
        <f t="shared" si="304"/>
        <v>0.48085812130423855</v>
      </c>
      <c r="AL1745" s="146" t="str">
        <f t="shared" si="309"/>
        <v/>
      </c>
      <c r="AM1745" s="146">
        <f t="shared" si="310"/>
        <v>0.39848296351173551</v>
      </c>
      <c r="AN1745" s="146" t="str">
        <f t="shared" si="305"/>
        <v/>
      </c>
      <c r="AO1745" s="146">
        <f t="shared" si="306"/>
        <v>0</v>
      </c>
      <c r="AP1745" s="146" t="str">
        <f t="shared" si="307"/>
        <v/>
      </c>
      <c r="AQ1745" s="146" t="str">
        <f t="shared" si="308"/>
        <v/>
      </c>
      <c r="AY1745" s="155"/>
      <c r="AZ1745" s="150"/>
      <c r="BA1745" s="155"/>
      <c r="BB1745" s="162"/>
      <c r="BC1745" s="162"/>
      <c r="BD1745" s="162"/>
      <c r="BE1745" s="162"/>
      <c r="BF1745" s="156"/>
      <c r="BG1745" s="156"/>
      <c r="BH1745" s="156"/>
      <c r="BJ1745" s="146">
        <v>965</v>
      </c>
      <c r="BK1745" s="146">
        <f t="shared" si="312"/>
        <v>6.169600000000111</v>
      </c>
      <c r="BL1745" s="146">
        <f t="shared" si="313"/>
        <v>0.52009168761418856</v>
      </c>
      <c r="BM1745" s="146">
        <f t="shared" si="314"/>
        <v>7.3586435229078262E-4</v>
      </c>
      <c r="BN1745" s="146" t="str">
        <f t="shared" si="315"/>
        <v/>
      </c>
      <c r="BO1745" s="146" t="str">
        <f t="shared" si="311"/>
        <v/>
      </c>
    </row>
    <row r="1746" spans="3:67" ht="20.100000000000001" customHeight="1" x14ac:dyDescent="0.25">
      <c r="C1746" s="12"/>
      <c r="E1746" s="130"/>
      <c r="F1746" s="130"/>
      <c r="R1746" s="12"/>
      <c r="T1746" s="130"/>
      <c r="U1746" s="130"/>
      <c r="AE1746" s="146">
        <v>989</v>
      </c>
      <c r="AF1746" s="146">
        <f t="shared" si="302"/>
        <v>-4.4000000000000039E-2</v>
      </c>
      <c r="AJ1746" s="146">
        <f t="shared" si="303"/>
        <v>0.39855629112295499</v>
      </c>
      <c r="AK1746" s="146">
        <f t="shared" si="304"/>
        <v>0.48245220193445021</v>
      </c>
      <c r="AL1746" s="146" t="str">
        <f t="shared" si="309"/>
        <v/>
      </c>
      <c r="AM1746" s="146">
        <f t="shared" si="310"/>
        <v>0.39855629112295499</v>
      </c>
      <c r="AN1746" s="146" t="str">
        <f t="shared" si="305"/>
        <v/>
      </c>
      <c r="AO1746" s="146">
        <f t="shared" si="306"/>
        <v>0</v>
      </c>
      <c r="AP1746" s="146" t="str">
        <f t="shared" si="307"/>
        <v/>
      </c>
      <c r="AQ1746" s="146" t="str">
        <f t="shared" si="308"/>
        <v/>
      </c>
      <c r="AY1746" s="155"/>
      <c r="AZ1746" s="150"/>
      <c r="BA1746" s="155"/>
      <c r="BB1746" s="162"/>
      <c r="BC1746" s="162"/>
      <c r="BD1746" s="162"/>
      <c r="BE1746" s="162"/>
      <c r="BF1746" s="156"/>
      <c r="BG1746" s="156"/>
      <c r="BH1746" s="156"/>
      <c r="BJ1746" s="146">
        <v>966</v>
      </c>
      <c r="BK1746" s="146">
        <f t="shared" si="312"/>
        <v>6.1760000000001112</v>
      </c>
      <c r="BL1746" s="146">
        <f t="shared" si="313"/>
        <v>0.51935582326189778</v>
      </c>
      <c r="BM1746" s="146">
        <f t="shared" si="314"/>
        <v>7.3541610771454824E-4</v>
      </c>
      <c r="BN1746" s="146" t="str">
        <f t="shared" si="315"/>
        <v/>
      </c>
      <c r="BO1746" s="146" t="str">
        <f t="shared" si="311"/>
        <v/>
      </c>
    </row>
    <row r="1747" spans="3:67" ht="20.100000000000001" customHeight="1" x14ac:dyDescent="0.25">
      <c r="C1747" s="12"/>
      <c r="E1747" s="130"/>
      <c r="F1747" s="130"/>
      <c r="R1747" s="12"/>
      <c r="T1747" s="130"/>
      <c r="U1747" s="130"/>
      <c r="AE1747" s="146">
        <v>990</v>
      </c>
      <c r="AF1747" s="146">
        <f t="shared" si="302"/>
        <v>-4.0000000000000036E-2</v>
      </c>
      <c r="AJ1747" s="146">
        <f t="shared" si="303"/>
        <v>0.39862325420460504</v>
      </c>
      <c r="AK1747" s="146">
        <f t="shared" si="304"/>
        <v>0.48404656314716921</v>
      </c>
      <c r="AL1747" s="146" t="str">
        <f t="shared" si="309"/>
        <v/>
      </c>
      <c r="AM1747" s="146">
        <f t="shared" si="310"/>
        <v>0.39862325420460504</v>
      </c>
      <c r="AN1747" s="146" t="str">
        <f t="shared" si="305"/>
        <v/>
      </c>
      <c r="AO1747" s="146">
        <f t="shared" si="306"/>
        <v>0</v>
      </c>
      <c r="AP1747" s="146" t="str">
        <f t="shared" si="307"/>
        <v/>
      </c>
      <c r="AQ1747" s="146" t="str">
        <f t="shared" si="308"/>
        <v/>
      </c>
      <c r="AY1747" s="155"/>
      <c r="AZ1747" s="150"/>
      <c r="BA1747" s="155"/>
      <c r="BB1747" s="162"/>
      <c r="BC1747" s="162"/>
      <c r="BD1747" s="162"/>
      <c r="BE1747" s="162"/>
      <c r="BF1747" s="156"/>
      <c r="BG1747" s="156"/>
      <c r="BH1747" s="156"/>
      <c r="BJ1747" s="146">
        <v>967</v>
      </c>
      <c r="BK1747" s="146">
        <f t="shared" si="312"/>
        <v>6.1824000000001114</v>
      </c>
      <c r="BL1747" s="146">
        <f t="shared" si="313"/>
        <v>0.51862040715418323</v>
      </c>
      <c r="BM1747" s="146">
        <f t="shared" si="314"/>
        <v>7.3496616510515533E-4</v>
      </c>
      <c r="BN1747" s="146" t="str">
        <f t="shared" si="315"/>
        <v/>
      </c>
      <c r="BO1747" s="146" t="str">
        <f t="shared" si="311"/>
        <v/>
      </c>
    </row>
    <row r="1748" spans="3:67" ht="20.100000000000001" customHeight="1" x14ac:dyDescent="0.25">
      <c r="C1748" s="12"/>
      <c r="E1748" s="130"/>
      <c r="F1748" s="130"/>
      <c r="R1748" s="12"/>
      <c r="T1748" s="130"/>
      <c r="U1748" s="130"/>
      <c r="AE1748" s="146">
        <v>991</v>
      </c>
      <c r="AF1748" s="146">
        <f t="shared" si="302"/>
        <v>-3.6000000000000032E-2</v>
      </c>
      <c r="AJ1748" s="146">
        <f t="shared" si="303"/>
        <v>0.3986838495443733</v>
      </c>
      <c r="AK1748" s="146">
        <f t="shared" si="304"/>
        <v>0.48564117947775098</v>
      </c>
      <c r="AL1748" s="146" t="str">
        <f t="shared" si="309"/>
        <v/>
      </c>
      <c r="AM1748" s="146">
        <f t="shared" si="310"/>
        <v>0.3986838495443733</v>
      </c>
      <c r="AN1748" s="146" t="str">
        <f t="shared" si="305"/>
        <v/>
      </c>
      <c r="AO1748" s="146">
        <f t="shared" si="306"/>
        <v>0</v>
      </c>
      <c r="AP1748" s="146" t="str">
        <f t="shared" si="307"/>
        <v/>
      </c>
      <c r="AQ1748" s="146" t="str">
        <f t="shared" si="308"/>
        <v/>
      </c>
      <c r="AY1748" s="155"/>
      <c r="AZ1748" s="150"/>
      <c r="BA1748" s="155"/>
      <c r="BB1748" s="162"/>
      <c r="BC1748" s="162"/>
      <c r="BD1748" s="162"/>
      <c r="BE1748" s="162"/>
      <c r="BF1748" s="156"/>
      <c r="BG1748" s="156"/>
      <c r="BH1748" s="156"/>
      <c r="BJ1748" s="146">
        <v>968</v>
      </c>
      <c r="BK1748" s="146">
        <f t="shared" si="312"/>
        <v>6.1888000000001115</v>
      </c>
      <c r="BL1748" s="146">
        <f t="shared" si="313"/>
        <v>0.51788544098907807</v>
      </c>
      <c r="BM1748" s="146">
        <f t="shared" si="314"/>
        <v>7.345145319873625E-4</v>
      </c>
      <c r="BN1748" s="146" t="str">
        <f t="shared" si="315"/>
        <v/>
      </c>
      <c r="BO1748" s="146" t="str">
        <f t="shared" si="311"/>
        <v/>
      </c>
    </row>
    <row r="1749" spans="3:67" ht="20.100000000000001" customHeight="1" x14ac:dyDescent="0.25">
      <c r="C1749" s="12"/>
      <c r="E1749" s="130"/>
      <c r="F1749" s="130"/>
      <c r="R1749" s="12"/>
      <c r="T1749" s="130"/>
      <c r="U1749" s="130"/>
      <c r="AE1749" s="146">
        <v>992</v>
      </c>
      <c r="AF1749" s="146">
        <f t="shared" si="302"/>
        <v>-3.2000000000000028E-2</v>
      </c>
      <c r="AJ1749" s="146">
        <f t="shared" si="303"/>
        <v>0.39873807423510665</v>
      </c>
      <c r="AK1749" s="146">
        <f t="shared" si="304"/>
        <v>0.48723602544931194</v>
      </c>
      <c r="AL1749" s="146" t="str">
        <f t="shared" si="309"/>
        <v/>
      </c>
      <c r="AM1749" s="146">
        <f t="shared" si="310"/>
        <v>0.39873807423510665</v>
      </c>
      <c r="AN1749" s="146" t="str">
        <f t="shared" si="305"/>
        <v/>
      </c>
      <c r="AO1749" s="146">
        <f t="shared" si="306"/>
        <v>0</v>
      </c>
      <c r="AP1749" s="146" t="str">
        <f t="shared" si="307"/>
        <v/>
      </c>
      <c r="AQ1749" s="146" t="str">
        <f t="shared" si="308"/>
        <v/>
      </c>
      <c r="AY1749" s="155"/>
      <c r="AZ1749" s="150"/>
      <c r="BA1749" s="155"/>
      <c r="BB1749" s="162"/>
      <c r="BC1749" s="162"/>
      <c r="BD1749" s="162"/>
      <c r="BE1749" s="162"/>
      <c r="BF1749" s="156"/>
      <c r="BG1749" s="156"/>
      <c r="BH1749" s="156"/>
      <c r="BJ1749" s="146">
        <v>969</v>
      </c>
      <c r="BK1749" s="146">
        <f t="shared" si="312"/>
        <v>6.1952000000001117</v>
      </c>
      <c r="BL1749" s="146">
        <f t="shared" si="313"/>
        <v>0.51715092645709071</v>
      </c>
      <c r="BM1749" s="146">
        <f t="shared" si="314"/>
        <v>7.3406121587671347E-4</v>
      </c>
      <c r="BN1749" s="146" t="str">
        <f t="shared" si="315"/>
        <v/>
      </c>
      <c r="BO1749" s="146" t="str">
        <f t="shared" si="311"/>
        <v/>
      </c>
    </row>
    <row r="1750" spans="3:67" ht="20.100000000000001" customHeight="1" x14ac:dyDescent="0.25">
      <c r="C1750" s="12"/>
      <c r="E1750" s="130"/>
      <c r="F1750" s="130"/>
      <c r="R1750" s="12"/>
      <c r="T1750" s="130"/>
      <c r="U1750" s="130"/>
      <c r="AE1750" s="146">
        <v>993</v>
      </c>
      <c r="AF1750" s="146">
        <f t="shared" si="302"/>
        <v>-2.8000000000000025E-2</v>
      </c>
      <c r="AJ1750" s="146">
        <f t="shared" si="303"/>
        <v>0.3987859256750439</v>
      </c>
      <c r="AK1750" s="146">
        <f t="shared" si="304"/>
        <v>0.48883107557395056</v>
      </c>
      <c r="AL1750" s="146" t="str">
        <f t="shared" si="309"/>
        <v/>
      </c>
      <c r="AM1750" s="146">
        <f t="shared" si="310"/>
        <v>0.3987859256750439</v>
      </c>
      <c r="AN1750" s="146" t="str">
        <f t="shared" si="305"/>
        <v/>
      </c>
      <c r="AO1750" s="146">
        <f t="shared" si="306"/>
        <v>0</v>
      </c>
      <c r="AP1750" s="146" t="str">
        <f t="shared" si="307"/>
        <v/>
      </c>
      <c r="AQ1750" s="146" t="str">
        <f t="shared" si="308"/>
        <v/>
      </c>
      <c r="AY1750" s="155"/>
      <c r="AZ1750" s="150"/>
      <c r="BA1750" s="155"/>
      <c r="BB1750" s="162"/>
      <c r="BC1750" s="162"/>
      <c r="BD1750" s="162"/>
      <c r="BE1750" s="162"/>
      <c r="BF1750" s="156"/>
      <c r="BG1750" s="156"/>
      <c r="BH1750" s="156"/>
      <c r="BJ1750" s="146">
        <v>970</v>
      </c>
      <c r="BK1750" s="146">
        <f t="shared" si="312"/>
        <v>6.2016000000001119</v>
      </c>
      <c r="BL1750" s="146">
        <f t="shared" si="313"/>
        <v>0.516416865241214</v>
      </c>
      <c r="BM1750" s="146">
        <f t="shared" si="314"/>
        <v>7.3360622427509625E-4</v>
      </c>
      <c r="BN1750" s="146" t="str">
        <f t="shared" si="315"/>
        <v/>
      </c>
      <c r="BO1750" s="146" t="str">
        <f t="shared" si="311"/>
        <v/>
      </c>
    </row>
    <row r="1751" spans="3:67" ht="20.100000000000001" customHeight="1" x14ac:dyDescent="0.25">
      <c r="C1751" s="12"/>
      <c r="E1751" s="130"/>
      <c r="F1751" s="130"/>
      <c r="R1751" s="12"/>
      <c r="T1751" s="130"/>
      <c r="U1751" s="130"/>
      <c r="AE1751" s="146">
        <v>994</v>
      </c>
      <c r="AF1751" s="146">
        <f t="shared" si="302"/>
        <v>-2.4000000000000021E-2</v>
      </c>
      <c r="AJ1751" s="146">
        <f t="shared" si="303"/>
        <v>0.39882740156802315</v>
      </c>
      <c r="AK1751" s="146">
        <f t="shared" si="304"/>
        <v>0.49042630435396939</v>
      </c>
      <c r="AL1751" s="146" t="str">
        <f t="shared" si="309"/>
        <v/>
      </c>
      <c r="AM1751" s="146">
        <f t="shared" si="310"/>
        <v>0.39882740156802315</v>
      </c>
      <c r="AN1751" s="146" t="str">
        <f t="shared" si="305"/>
        <v/>
      </c>
      <c r="AO1751" s="146">
        <f t="shared" si="306"/>
        <v>0</v>
      </c>
      <c r="AP1751" s="146" t="str">
        <f t="shared" si="307"/>
        <v/>
      </c>
      <c r="AQ1751" s="146" t="str">
        <f t="shared" si="308"/>
        <v/>
      </c>
      <c r="AY1751" s="155"/>
      <c r="AZ1751" s="150"/>
      <c r="BA1751" s="155"/>
      <c r="BB1751" s="162"/>
      <c r="BC1751" s="162"/>
      <c r="BD1751" s="162"/>
      <c r="BE1751" s="162"/>
      <c r="BF1751" s="156"/>
      <c r="BG1751" s="156"/>
      <c r="BH1751" s="156"/>
      <c r="BJ1751" s="146">
        <v>971</v>
      </c>
      <c r="BK1751" s="146">
        <f t="shared" si="312"/>
        <v>6.2080000000001121</v>
      </c>
      <c r="BL1751" s="146">
        <f t="shared" si="313"/>
        <v>0.5156832590169389</v>
      </c>
      <c r="BM1751" s="146">
        <f t="shared" si="314"/>
        <v>7.3314956467607217E-4</v>
      </c>
      <c r="BN1751" s="146" t="str">
        <f t="shared" si="315"/>
        <v/>
      </c>
      <c r="BO1751" s="146" t="str">
        <f t="shared" si="311"/>
        <v/>
      </c>
    </row>
    <row r="1752" spans="3:67" ht="20.100000000000001" customHeight="1" x14ac:dyDescent="0.25">
      <c r="C1752" s="12"/>
      <c r="E1752" s="130"/>
      <c r="F1752" s="130"/>
      <c r="R1752" s="12"/>
      <c r="T1752" s="130"/>
      <c r="U1752" s="130"/>
      <c r="AE1752" s="146">
        <v>995</v>
      </c>
      <c r="AF1752" s="146">
        <f t="shared" si="302"/>
        <v>-2.0000000000000018E-2</v>
      </c>
      <c r="AJ1752" s="146">
        <f t="shared" si="303"/>
        <v>0.39886249992366613</v>
      </c>
      <c r="AK1752" s="146">
        <f t="shared" si="304"/>
        <v>0.492021686283098</v>
      </c>
      <c r="AL1752" s="146" t="str">
        <f t="shared" si="309"/>
        <v/>
      </c>
      <c r="AM1752" s="146">
        <f t="shared" si="310"/>
        <v>0.39886249992366613</v>
      </c>
      <c r="AN1752" s="146" t="str">
        <f t="shared" si="305"/>
        <v/>
      </c>
      <c r="AO1752" s="146">
        <f t="shared" si="306"/>
        <v>0</v>
      </c>
      <c r="AP1752" s="146" t="str">
        <f t="shared" si="307"/>
        <v/>
      </c>
      <c r="AQ1752" s="146" t="str">
        <f t="shared" si="308"/>
        <v/>
      </c>
      <c r="AY1752" s="155"/>
      <c r="AZ1752" s="150"/>
      <c r="BA1752" s="155"/>
      <c r="BB1752" s="162"/>
      <c r="BC1752" s="162"/>
      <c r="BD1752" s="162"/>
      <c r="BE1752" s="162"/>
      <c r="BF1752" s="156"/>
      <c r="BG1752" s="156"/>
      <c r="BH1752" s="156"/>
      <c r="BJ1752" s="146">
        <v>972</v>
      </c>
      <c r="BK1752" s="146">
        <f t="shared" si="312"/>
        <v>6.2144000000001123</v>
      </c>
      <c r="BL1752" s="146">
        <f t="shared" si="313"/>
        <v>0.51495010945226283</v>
      </c>
      <c r="BM1752" s="146">
        <f t="shared" si="314"/>
        <v>7.3269124456010193E-4</v>
      </c>
      <c r="BN1752" s="146" t="str">
        <f t="shared" si="315"/>
        <v/>
      </c>
      <c r="BO1752" s="146" t="str">
        <f t="shared" si="311"/>
        <v/>
      </c>
    </row>
    <row r="1753" spans="3:67" ht="20.100000000000001" customHeight="1" x14ac:dyDescent="0.25">
      <c r="C1753" s="12"/>
      <c r="E1753" s="130"/>
      <c r="F1753" s="130"/>
      <c r="R1753" s="12"/>
      <c r="T1753" s="130"/>
      <c r="U1753" s="130"/>
      <c r="AE1753" s="146">
        <v>996</v>
      </c>
      <c r="AF1753" s="146">
        <f t="shared" si="302"/>
        <v>-1.6000000000000014E-2</v>
      </c>
      <c r="AJ1753" s="146">
        <f t="shared" si="303"/>
        <v>0.39889121905753705</v>
      </c>
      <c r="AK1753" s="146">
        <f t="shared" si="304"/>
        <v>0.49361719584771613</v>
      </c>
      <c r="AL1753" s="146" t="str">
        <f t="shared" si="309"/>
        <v/>
      </c>
      <c r="AM1753" s="146">
        <f t="shared" si="310"/>
        <v>0.39889121905753705</v>
      </c>
      <c r="AN1753" s="146" t="str">
        <f t="shared" si="305"/>
        <v/>
      </c>
      <c r="AO1753" s="146">
        <f t="shared" si="306"/>
        <v>0</v>
      </c>
      <c r="AP1753" s="146" t="str">
        <f t="shared" si="307"/>
        <v/>
      </c>
      <c r="AQ1753" s="146" t="str">
        <f t="shared" si="308"/>
        <v/>
      </c>
      <c r="AY1753" s="155"/>
      <c r="AZ1753" s="150"/>
      <c r="BA1753" s="155"/>
      <c r="BB1753" s="162"/>
      <c r="BC1753" s="162"/>
      <c r="BD1753" s="162"/>
      <c r="BE1753" s="162"/>
      <c r="BF1753" s="156"/>
      <c r="BG1753" s="156"/>
      <c r="BH1753" s="156"/>
      <c r="BJ1753" s="146">
        <v>973</v>
      </c>
      <c r="BK1753" s="146">
        <f t="shared" si="312"/>
        <v>6.2208000000001125</v>
      </c>
      <c r="BL1753" s="146">
        <f t="shared" si="313"/>
        <v>0.51421741820770273</v>
      </c>
      <c r="BM1753" s="146">
        <f t="shared" si="314"/>
        <v>7.3223127139554478E-4</v>
      </c>
      <c r="BN1753" s="146" t="str">
        <f t="shared" si="315"/>
        <v/>
      </c>
      <c r="BO1753" s="146" t="str">
        <f t="shared" si="311"/>
        <v/>
      </c>
    </row>
    <row r="1754" spans="3:67" ht="20.100000000000001" customHeight="1" x14ac:dyDescent="0.25">
      <c r="C1754" s="12"/>
      <c r="E1754" s="130"/>
      <c r="F1754" s="130"/>
      <c r="R1754" s="12"/>
      <c r="T1754" s="130"/>
      <c r="U1754" s="130"/>
      <c r="AE1754" s="146">
        <v>997</v>
      </c>
      <c r="AF1754" s="146">
        <f t="shared" si="302"/>
        <v>-1.2000000000000011E-2</v>
      </c>
      <c r="AJ1754" s="146">
        <f t="shared" si="303"/>
        <v>0.39891355759127739</v>
      </c>
      <c r="AK1754" s="146">
        <f t="shared" si="304"/>
        <v>0.49521280752807784</v>
      </c>
      <c r="AL1754" s="146" t="str">
        <f t="shared" si="309"/>
        <v/>
      </c>
      <c r="AM1754" s="146">
        <f t="shared" si="310"/>
        <v>0.39891355759127739</v>
      </c>
      <c r="AN1754" s="146" t="str">
        <f t="shared" si="305"/>
        <v/>
      </c>
      <c r="AO1754" s="146">
        <f t="shared" si="306"/>
        <v>0</v>
      </c>
      <c r="AP1754" s="146" t="str">
        <f t="shared" si="307"/>
        <v/>
      </c>
      <c r="AQ1754" s="146" t="str">
        <f t="shared" si="308"/>
        <v/>
      </c>
      <c r="AY1754" s="155"/>
      <c r="AZ1754" s="150"/>
      <c r="BA1754" s="155"/>
      <c r="BB1754" s="162"/>
      <c r="BC1754" s="162"/>
      <c r="BD1754" s="162"/>
      <c r="BE1754" s="162"/>
      <c r="BF1754" s="156"/>
      <c r="BG1754" s="156"/>
      <c r="BH1754" s="156"/>
      <c r="BJ1754" s="146">
        <v>974</v>
      </c>
      <c r="BK1754" s="146">
        <f t="shared" si="312"/>
        <v>6.2272000000001126</v>
      </c>
      <c r="BL1754" s="146">
        <f t="shared" si="313"/>
        <v>0.51348518693630718</v>
      </c>
      <c r="BM1754" s="146">
        <f t="shared" si="314"/>
        <v>7.3176965264176719E-4</v>
      </c>
      <c r="BN1754" s="146" t="str">
        <f t="shared" si="315"/>
        <v/>
      </c>
      <c r="BO1754" s="146" t="str">
        <f t="shared" si="311"/>
        <v/>
      </c>
    </row>
    <row r="1755" spans="3:67" ht="20.100000000000001" customHeight="1" x14ac:dyDescent="0.25">
      <c r="C1755" s="12"/>
      <c r="E1755" s="130"/>
      <c r="F1755" s="130"/>
      <c r="R1755" s="12"/>
      <c r="T1755" s="130"/>
      <c r="U1755" s="130"/>
      <c r="AE1755" s="146">
        <v>998</v>
      </c>
      <c r="AF1755" s="146">
        <f t="shared" si="302"/>
        <v>-8.0000000000000071E-3</v>
      </c>
      <c r="AJ1755" s="146">
        <f t="shared" si="303"/>
        <v>0.39892951445271613</v>
      </c>
      <c r="AK1755" s="146">
        <f t="shared" si="304"/>
        <v>0.49680849579953634</v>
      </c>
      <c r="AL1755" s="146" t="str">
        <f t="shared" si="309"/>
        <v/>
      </c>
      <c r="AM1755" s="146">
        <f t="shared" si="310"/>
        <v>0.39892951445271613</v>
      </c>
      <c r="AN1755" s="146" t="str">
        <f t="shared" si="305"/>
        <v/>
      </c>
      <c r="AO1755" s="146">
        <f t="shared" si="306"/>
        <v>0</v>
      </c>
      <c r="AP1755" s="146" t="str">
        <f t="shared" si="307"/>
        <v/>
      </c>
      <c r="AQ1755" s="146" t="str">
        <f t="shared" si="308"/>
        <v/>
      </c>
      <c r="AY1755" s="155"/>
      <c r="AZ1755" s="150"/>
      <c r="BA1755" s="155"/>
      <c r="BB1755" s="162"/>
      <c r="BC1755" s="162"/>
      <c r="BD1755" s="162"/>
      <c r="BE1755" s="162"/>
      <c r="BF1755" s="156"/>
      <c r="BG1755" s="156"/>
      <c r="BH1755" s="156"/>
      <c r="BJ1755" s="146">
        <v>975</v>
      </c>
      <c r="BK1755" s="146">
        <f t="shared" si="312"/>
        <v>6.2336000000001128</v>
      </c>
      <c r="BL1755" s="146">
        <f t="shared" si="313"/>
        <v>0.51275341728366541</v>
      </c>
      <c r="BM1755" s="146">
        <f t="shared" si="314"/>
        <v>7.3130639574459089E-4</v>
      </c>
      <c r="BN1755" s="146" t="str">
        <f t="shared" si="315"/>
        <v/>
      </c>
      <c r="BO1755" s="146" t="str">
        <f t="shared" si="311"/>
        <v/>
      </c>
    </row>
    <row r="1756" spans="3:67" ht="20.100000000000001" customHeight="1" x14ac:dyDescent="0.25">
      <c r="C1756" s="12"/>
      <c r="E1756" s="130"/>
      <c r="F1756" s="130"/>
      <c r="R1756" s="12"/>
      <c r="T1756" s="130"/>
      <c r="U1756" s="130"/>
      <c r="AE1756" s="146">
        <v>999</v>
      </c>
      <c r="AF1756" s="146">
        <f t="shared" si="302"/>
        <v>-4.0000000000000036E-3</v>
      </c>
      <c r="AJ1756" s="146">
        <f t="shared" si="303"/>
        <v>0.39893908887595564</v>
      </c>
      <c r="AK1756" s="146">
        <f t="shared" si="304"/>
        <v>0.49840423513376836</v>
      </c>
      <c r="AL1756" s="146" t="str">
        <f t="shared" si="309"/>
        <v/>
      </c>
      <c r="AM1756" s="146">
        <f t="shared" si="310"/>
        <v>0.39893908887595564</v>
      </c>
      <c r="AN1756" s="146" t="str">
        <f t="shared" si="305"/>
        <v/>
      </c>
      <c r="AO1756" s="146">
        <f t="shared" si="306"/>
        <v>0</v>
      </c>
      <c r="AP1756" s="146" t="str">
        <f t="shared" si="307"/>
        <v/>
      </c>
      <c r="AQ1756" s="146" t="str">
        <f t="shared" si="308"/>
        <v/>
      </c>
      <c r="AY1756" s="155"/>
      <c r="AZ1756" s="150"/>
      <c r="BA1756" s="155"/>
      <c r="BB1756" s="162"/>
      <c r="BC1756" s="162"/>
      <c r="BD1756" s="162"/>
      <c r="BE1756" s="162"/>
      <c r="BF1756" s="156"/>
      <c r="BG1756" s="156"/>
      <c r="BH1756" s="156"/>
      <c r="BJ1756" s="146">
        <v>976</v>
      </c>
      <c r="BK1756" s="146">
        <f t="shared" si="312"/>
        <v>6.240000000000113</v>
      </c>
      <c r="BL1756" s="146">
        <f t="shared" si="313"/>
        <v>0.51202211088792082</v>
      </c>
      <c r="BM1756" s="146">
        <f t="shared" si="314"/>
        <v>7.3084150813906845E-4</v>
      </c>
      <c r="BN1756" s="146" t="str">
        <f t="shared" si="315"/>
        <v/>
      </c>
      <c r="BO1756" s="146" t="str">
        <f t="shared" si="311"/>
        <v/>
      </c>
    </row>
    <row r="1757" spans="3:67" ht="20.100000000000001" customHeight="1" x14ac:dyDescent="0.25">
      <c r="C1757" s="12"/>
      <c r="E1757" s="130"/>
      <c r="F1757" s="130"/>
      <c r="R1757" s="12"/>
      <c r="T1757" s="130"/>
      <c r="U1757" s="130"/>
      <c r="AE1757" s="146">
        <v>1000</v>
      </c>
      <c r="AF1757" s="146">
        <f t="shared" si="302"/>
        <v>0</v>
      </c>
      <c r="AJ1757" s="146">
        <f t="shared" si="303"/>
        <v>0.3989422804014327</v>
      </c>
      <c r="AK1757" s="146">
        <f t="shared" si="304"/>
        <v>0.5</v>
      </c>
      <c r="AL1757" s="146" t="str">
        <f t="shared" si="309"/>
        <v/>
      </c>
      <c r="AM1757" s="146">
        <f t="shared" si="310"/>
        <v>0.3989422804014327</v>
      </c>
      <c r="AN1757" s="146">
        <f t="shared" si="305"/>
        <v>0.3989422804014327</v>
      </c>
      <c r="AO1757" s="146">
        <f t="shared" si="306"/>
        <v>0</v>
      </c>
      <c r="AP1757" s="146" t="str">
        <f t="shared" si="307"/>
        <v/>
      </c>
      <c r="AQ1757" s="146" t="str">
        <f t="shared" si="308"/>
        <v/>
      </c>
      <c r="AY1757" s="155"/>
      <c r="AZ1757" s="150"/>
      <c r="BA1757" s="155"/>
      <c r="BB1757" s="162"/>
      <c r="BC1757" s="162"/>
      <c r="BD1757" s="162"/>
      <c r="BE1757" s="162"/>
      <c r="BF1757" s="156"/>
      <c r="BG1757" s="156"/>
      <c r="BH1757" s="156"/>
      <c r="BJ1757" s="146">
        <v>977</v>
      </c>
      <c r="BK1757" s="146">
        <f t="shared" si="312"/>
        <v>6.2464000000001132</v>
      </c>
      <c r="BL1757" s="146">
        <f t="shared" si="313"/>
        <v>0.51129126937978175</v>
      </c>
      <c r="BM1757" s="146">
        <f t="shared" si="314"/>
        <v>7.303749972500384E-4</v>
      </c>
      <c r="BN1757" s="146" t="str">
        <f t="shared" si="315"/>
        <v/>
      </c>
      <c r="BO1757" s="146" t="str">
        <f t="shared" si="311"/>
        <v/>
      </c>
    </row>
    <row r="1758" spans="3:67" ht="20.100000000000001" customHeight="1" x14ac:dyDescent="0.25">
      <c r="C1758" s="12"/>
      <c r="E1758" s="130"/>
      <c r="F1758" s="130"/>
      <c r="R1758" s="12"/>
      <c r="T1758" s="130"/>
      <c r="U1758" s="130"/>
      <c r="AE1758" s="146">
        <v>1001</v>
      </c>
      <c r="AF1758" s="146">
        <f t="shared" si="302"/>
        <v>4.0000000000004476E-3</v>
      </c>
      <c r="AJ1758" s="146">
        <f t="shared" si="303"/>
        <v>0.39893908887595564</v>
      </c>
      <c r="AK1758" s="146">
        <f t="shared" si="304"/>
        <v>0.50159576486623181</v>
      </c>
      <c r="AL1758" s="146" t="str">
        <f t="shared" si="309"/>
        <v/>
      </c>
      <c r="AM1758" s="146">
        <f t="shared" si="310"/>
        <v>0.39893908887595564</v>
      </c>
      <c r="AN1758" s="146" t="str">
        <f t="shared" si="305"/>
        <v/>
      </c>
      <c r="AO1758" s="146">
        <f t="shared" si="306"/>
        <v>0</v>
      </c>
      <c r="AP1758" s="146" t="str">
        <f t="shared" si="307"/>
        <v/>
      </c>
      <c r="AQ1758" s="146" t="str">
        <f t="shared" si="308"/>
        <v/>
      </c>
      <c r="AY1758" s="155"/>
      <c r="AZ1758" s="150"/>
      <c r="BA1758" s="155"/>
      <c r="BB1758" s="162"/>
      <c r="BC1758" s="162"/>
      <c r="BD1758" s="162"/>
      <c r="BE1758" s="162"/>
      <c r="BF1758" s="156"/>
      <c r="BG1758" s="156"/>
      <c r="BH1758" s="156"/>
      <c r="BJ1758" s="146">
        <v>978</v>
      </c>
      <c r="BK1758" s="146">
        <f t="shared" si="312"/>
        <v>6.2528000000001134</v>
      </c>
      <c r="BL1758" s="146">
        <f t="shared" si="313"/>
        <v>0.51056089438253172</v>
      </c>
      <c r="BM1758" s="146">
        <f t="shared" si="314"/>
        <v>7.2990687048712921E-4</v>
      </c>
      <c r="BN1758" s="146" t="str">
        <f t="shared" si="315"/>
        <v/>
      </c>
      <c r="BO1758" s="146" t="str">
        <f t="shared" si="311"/>
        <v/>
      </c>
    </row>
    <row r="1759" spans="3:67" ht="20.100000000000001" customHeight="1" x14ac:dyDescent="0.25">
      <c r="C1759" s="12"/>
      <c r="E1759" s="130"/>
      <c r="F1759" s="130"/>
      <c r="R1759" s="12"/>
      <c r="T1759" s="130"/>
      <c r="U1759" s="130"/>
      <c r="AE1759" s="146">
        <v>1002</v>
      </c>
      <c r="AF1759" s="146">
        <f t="shared" si="302"/>
        <v>8.0000000000000071E-3</v>
      </c>
      <c r="AJ1759" s="146">
        <f t="shared" si="303"/>
        <v>0.39892951445271613</v>
      </c>
      <c r="AK1759" s="146">
        <f t="shared" si="304"/>
        <v>0.50319150420046366</v>
      </c>
      <c r="AL1759" s="146" t="str">
        <f t="shared" si="309"/>
        <v/>
      </c>
      <c r="AM1759" s="146">
        <f t="shared" si="310"/>
        <v>0.39892951445271613</v>
      </c>
      <c r="AN1759" s="146" t="str">
        <f t="shared" si="305"/>
        <v/>
      </c>
      <c r="AO1759" s="146">
        <f t="shared" si="306"/>
        <v>0</v>
      </c>
      <c r="AP1759" s="146" t="str">
        <f t="shared" si="307"/>
        <v/>
      </c>
      <c r="AQ1759" s="146" t="str">
        <f t="shared" si="308"/>
        <v/>
      </c>
      <c r="AY1759" s="155"/>
      <c r="AZ1759" s="150"/>
      <c r="BA1759" s="155"/>
      <c r="BB1759" s="162"/>
      <c r="BC1759" s="162"/>
      <c r="BD1759" s="162"/>
      <c r="BE1759" s="162"/>
      <c r="BF1759" s="156"/>
      <c r="BG1759" s="156"/>
      <c r="BH1759" s="156"/>
      <c r="BJ1759" s="146">
        <v>979</v>
      </c>
      <c r="BK1759" s="146">
        <f t="shared" si="312"/>
        <v>6.2592000000001136</v>
      </c>
      <c r="BL1759" s="146">
        <f t="shared" si="313"/>
        <v>0.50983098751204459</v>
      </c>
      <c r="BM1759" s="146">
        <f t="shared" si="314"/>
        <v>7.2943713525253084E-4</v>
      </c>
      <c r="BN1759" s="146" t="str">
        <f t="shared" si="315"/>
        <v/>
      </c>
      <c r="BO1759" s="146" t="str">
        <f t="shared" si="311"/>
        <v/>
      </c>
    </row>
    <row r="1760" spans="3:67" ht="20.100000000000001" customHeight="1" x14ac:dyDescent="0.25">
      <c r="C1760" s="12"/>
      <c r="E1760" s="130"/>
      <c r="F1760" s="130"/>
      <c r="R1760" s="12"/>
      <c r="T1760" s="130"/>
      <c r="U1760" s="130"/>
      <c r="AE1760" s="146">
        <v>1003</v>
      </c>
      <c r="AF1760" s="146">
        <f t="shared" si="302"/>
        <v>1.2000000000000455E-2</v>
      </c>
      <c r="AJ1760" s="146">
        <f t="shared" si="303"/>
        <v>0.39891355759127739</v>
      </c>
      <c r="AK1760" s="146">
        <f t="shared" si="304"/>
        <v>0.50478719247192227</v>
      </c>
      <c r="AL1760" s="146" t="str">
        <f t="shared" si="309"/>
        <v/>
      </c>
      <c r="AM1760" s="146">
        <f t="shared" si="310"/>
        <v>0.39891355759127739</v>
      </c>
      <c r="AN1760" s="146" t="str">
        <f t="shared" si="305"/>
        <v/>
      </c>
      <c r="AO1760" s="146">
        <f t="shared" si="306"/>
        <v>0</v>
      </c>
      <c r="AP1760" s="146" t="str">
        <f t="shared" si="307"/>
        <v/>
      </c>
      <c r="AQ1760" s="146" t="str">
        <f t="shared" si="308"/>
        <v/>
      </c>
      <c r="AY1760" s="155"/>
      <c r="AZ1760" s="150"/>
      <c r="BA1760" s="155"/>
      <c r="BB1760" s="162"/>
      <c r="BC1760" s="162"/>
      <c r="BD1760" s="162"/>
      <c r="BE1760" s="162"/>
      <c r="BF1760" s="156"/>
      <c r="BG1760" s="156"/>
      <c r="BH1760" s="156"/>
      <c r="BJ1760" s="146">
        <v>980</v>
      </c>
      <c r="BK1760" s="146">
        <f t="shared" si="312"/>
        <v>6.2656000000001137</v>
      </c>
      <c r="BL1760" s="146">
        <f t="shared" si="313"/>
        <v>0.50910155037679206</v>
      </c>
      <c r="BM1760" s="146">
        <f t="shared" si="314"/>
        <v>7.2896579893522162E-4</v>
      </c>
      <c r="BN1760" s="146" t="str">
        <f t="shared" si="315"/>
        <v/>
      </c>
      <c r="BO1760" s="146" t="str">
        <f t="shared" si="311"/>
        <v/>
      </c>
    </row>
    <row r="1761" spans="3:67" ht="20.100000000000001" customHeight="1" x14ac:dyDescent="0.25">
      <c r="C1761" s="12"/>
      <c r="E1761" s="130"/>
      <c r="F1761" s="130"/>
      <c r="R1761" s="12"/>
      <c r="T1761" s="130"/>
      <c r="U1761" s="130"/>
      <c r="AE1761" s="146">
        <v>1004</v>
      </c>
      <c r="AF1761" s="146">
        <f t="shared" si="302"/>
        <v>1.6000000000000014E-2</v>
      </c>
      <c r="AJ1761" s="146">
        <f t="shared" si="303"/>
        <v>0.39889121905753705</v>
      </c>
      <c r="AK1761" s="146">
        <f t="shared" si="304"/>
        <v>0.50638280415228387</v>
      </c>
      <c r="AL1761" s="146" t="str">
        <f t="shared" si="309"/>
        <v/>
      </c>
      <c r="AM1761" s="146">
        <f t="shared" si="310"/>
        <v>0.39889121905753705</v>
      </c>
      <c r="AN1761" s="146" t="str">
        <f t="shared" si="305"/>
        <v/>
      </c>
      <c r="AO1761" s="146">
        <f t="shared" si="306"/>
        <v>0</v>
      </c>
      <c r="AP1761" s="146" t="str">
        <f t="shared" si="307"/>
        <v/>
      </c>
      <c r="AQ1761" s="146" t="str">
        <f t="shared" si="308"/>
        <v/>
      </c>
      <c r="AY1761" s="155"/>
      <c r="AZ1761" s="150"/>
      <c r="BA1761" s="155"/>
      <c r="BB1761" s="162"/>
      <c r="BC1761" s="162"/>
      <c r="BD1761" s="162"/>
      <c r="BE1761" s="162"/>
      <c r="BF1761" s="156"/>
      <c r="BG1761" s="156"/>
      <c r="BH1761" s="156"/>
      <c r="BJ1761" s="146">
        <v>981</v>
      </c>
      <c r="BK1761" s="146">
        <f t="shared" si="312"/>
        <v>6.2720000000001139</v>
      </c>
      <c r="BL1761" s="146">
        <f t="shared" si="313"/>
        <v>0.50837258457785683</v>
      </c>
      <c r="BM1761" s="146">
        <f t="shared" si="314"/>
        <v>7.2849286891119025E-4</v>
      </c>
      <c r="BN1761" s="146" t="str">
        <f t="shared" si="315"/>
        <v/>
      </c>
      <c r="BO1761" s="146" t="str">
        <f t="shared" si="311"/>
        <v/>
      </c>
    </row>
    <row r="1762" spans="3:67" ht="20.100000000000001" customHeight="1" x14ac:dyDescent="0.25">
      <c r="C1762" s="12"/>
      <c r="E1762" s="130"/>
      <c r="F1762" s="130"/>
      <c r="R1762" s="12"/>
      <c r="T1762" s="130"/>
      <c r="U1762" s="130"/>
      <c r="AE1762" s="146">
        <v>1005</v>
      </c>
      <c r="AF1762" s="146">
        <f t="shared" si="302"/>
        <v>2.0000000000000462E-2</v>
      </c>
      <c r="AJ1762" s="146">
        <f t="shared" si="303"/>
        <v>0.39886249992366613</v>
      </c>
      <c r="AK1762" s="146">
        <f t="shared" si="304"/>
        <v>0.50797831371690216</v>
      </c>
      <c r="AL1762" s="146" t="str">
        <f t="shared" si="309"/>
        <v/>
      </c>
      <c r="AM1762" s="146">
        <f t="shared" si="310"/>
        <v>0.39886249992366613</v>
      </c>
      <c r="AN1762" s="146" t="str">
        <f t="shared" si="305"/>
        <v/>
      </c>
      <c r="AO1762" s="146">
        <f t="shared" si="306"/>
        <v>0</v>
      </c>
      <c r="AP1762" s="146" t="str">
        <f t="shared" si="307"/>
        <v/>
      </c>
      <c r="AQ1762" s="146" t="str">
        <f t="shared" si="308"/>
        <v/>
      </c>
      <c r="AY1762" s="155"/>
      <c r="AZ1762" s="150"/>
      <c r="BA1762" s="155"/>
      <c r="BB1762" s="162"/>
      <c r="BC1762" s="162"/>
      <c r="BD1762" s="162"/>
      <c r="BE1762" s="162"/>
      <c r="BF1762" s="156"/>
      <c r="BG1762" s="156"/>
      <c r="BH1762" s="156"/>
      <c r="BJ1762" s="146">
        <v>982</v>
      </c>
      <c r="BK1762" s="146">
        <f t="shared" si="312"/>
        <v>6.2784000000001141</v>
      </c>
      <c r="BL1762" s="146">
        <f t="shared" si="313"/>
        <v>0.50764409170894564</v>
      </c>
      <c r="BM1762" s="146">
        <f t="shared" si="314"/>
        <v>7.280183525467665E-4</v>
      </c>
      <c r="BN1762" s="146" t="str">
        <f t="shared" si="315"/>
        <v/>
      </c>
      <c r="BO1762" s="146" t="str">
        <f t="shared" si="311"/>
        <v/>
      </c>
    </row>
    <row r="1763" spans="3:67" ht="20.100000000000001" customHeight="1" x14ac:dyDescent="0.25">
      <c r="C1763" s="12"/>
      <c r="E1763" s="130"/>
      <c r="F1763" s="130"/>
      <c r="R1763" s="12"/>
      <c r="T1763" s="130"/>
      <c r="U1763" s="130"/>
      <c r="AE1763" s="146">
        <v>1006</v>
      </c>
      <c r="AF1763" s="146">
        <f t="shared" si="302"/>
        <v>2.4000000000000021E-2</v>
      </c>
      <c r="AJ1763" s="146">
        <f t="shared" si="303"/>
        <v>0.39882740156802315</v>
      </c>
      <c r="AK1763" s="146">
        <f t="shared" si="304"/>
        <v>0.50957369564603061</v>
      </c>
      <c r="AL1763" s="146" t="str">
        <f t="shared" si="309"/>
        <v/>
      </c>
      <c r="AM1763" s="146">
        <f t="shared" si="310"/>
        <v>0.39882740156802315</v>
      </c>
      <c r="AN1763" s="146" t="str">
        <f t="shared" si="305"/>
        <v/>
      </c>
      <c r="AO1763" s="146">
        <f t="shared" si="306"/>
        <v>0</v>
      </c>
      <c r="AP1763" s="146" t="str">
        <f t="shared" si="307"/>
        <v/>
      </c>
      <c r="AQ1763" s="146" t="str">
        <f t="shared" si="308"/>
        <v/>
      </c>
      <c r="AY1763" s="155"/>
      <c r="AZ1763" s="150"/>
      <c r="BA1763" s="155"/>
      <c r="BB1763" s="162"/>
      <c r="BC1763" s="162"/>
      <c r="BD1763" s="162"/>
      <c r="BE1763" s="162"/>
      <c r="BF1763" s="156"/>
      <c r="BG1763" s="156"/>
      <c r="BH1763" s="156"/>
      <c r="BJ1763" s="146">
        <v>983</v>
      </c>
      <c r="BK1763" s="146">
        <f t="shared" si="312"/>
        <v>6.2848000000001143</v>
      </c>
      <c r="BL1763" s="146">
        <f t="shared" si="313"/>
        <v>0.50691607335639888</v>
      </c>
      <c r="BM1763" s="146">
        <f t="shared" si="314"/>
        <v>7.2754225719429133E-4</v>
      </c>
      <c r="BN1763" s="146" t="str">
        <f t="shared" si="315"/>
        <v/>
      </c>
      <c r="BO1763" s="146" t="str">
        <f t="shared" si="311"/>
        <v/>
      </c>
    </row>
    <row r="1764" spans="3:67" ht="20.100000000000001" customHeight="1" x14ac:dyDescent="0.25">
      <c r="C1764" s="12"/>
      <c r="E1764" s="130"/>
      <c r="F1764" s="130"/>
      <c r="R1764" s="12"/>
      <c r="T1764" s="130"/>
      <c r="U1764" s="130"/>
      <c r="AE1764" s="146">
        <v>1007</v>
      </c>
      <c r="AF1764" s="146">
        <f t="shared" si="302"/>
        <v>2.8000000000000469E-2</v>
      </c>
      <c r="AJ1764" s="146">
        <f t="shared" si="303"/>
        <v>0.3987859256750439</v>
      </c>
      <c r="AK1764" s="146">
        <f t="shared" si="304"/>
        <v>0.51116892442604966</v>
      </c>
      <c r="AL1764" s="146" t="str">
        <f t="shared" si="309"/>
        <v/>
      </c>
      <c r="AM1764" s="146">
        <f t="shared" si="310"/>
        <v>0.3987859256750439</v>
      </c>
      <c r="AN1764" s="146" t="str">
        <f t="shared" si="305"/>
        <v/>
      </c>
      <c r="AO1764" s="146">
        <f t="shared" si="306"/>
        <v>0</v>
      </c>
      <c r="AP1764" s="146" t="str">
        <f t="shared" si="307"/>
        <v/>
      </c>
      <c r="AQ1764" s="146" t="str">
        <f t="shared" si="308"/>
        <v/>
      </c>
      <c r="AY1764" s="155"/>
      <c r="AZ1764" s="150"/>
      <c r="BA1764" s="155"/>
      <c r="BB1764" s="162"/>
      <c r="BC1764" s="162"/>
      <c r="BD1764" s="162"/>
      <c r="BE1764" s="162"/>
      <c r="BF1764" s="156"/>
      <c r="BG1764" s="156"/>
      <c r="BH1764" s="156"/>
      <c r="BJ1764" s="146">
        <v>984</v>
      </c>
      <c r="BK1764" s="146">
        <f t="shared" si="312"/>
        <v>6.2912000000001145</v>
      </c>
      <c r="BL1764" s="146">
        <f t="shared" si="313"/>
        <v>0.50618853109920459</v>
      </c>
      <c r="BM1764" s="146">
        <f t="shared" si="314"/>
        <v>7.2706459019677983E-4</v>
      </c>
      <c r="BN1764" s="146" t="str">
        <f t="shared" si="315"/>
        <v/>
      </c>
      <c r="BO1764" s="146" t="str">
        <f t="shared" si="311"/>
        <v/>
      </c>
    </row>
    <row r="1765" spans="3:67" ht="20.100000000000001" customHeight="1" x14ac:dyDescent="0.25">
      <c r="C1765" s="12"/>
      <c r="E1765" s="130"/>
      <c r="F1765" s="130"/>
      <c r="R1765" s="12"/>
      <c r="T1765" s="130"/>
      <c r="U1765" s="130"/>
      <c r="AE1765" s="146">
        <v>1008</v>
      </c>
      <c r="AF1765" s="146">
        <f t="shared" si="302"/>
        <v>3.2000000000000028E-2</v>
      </c>
      <c r="AJ1765" s="146">
        <f t="shared" si="303"/>
        <v>0.39873807423510665</v>
      </c>
      <c r="AK1765" s="146">
        <f t="shared" si="304"/>
        <v>0.51276397455068801</v>
      </c>
      <c r="AL1765" s="146" t="str">
        <f t="shared" si="309"/>
        <v/>
      </c>
      <c r="AM1765" s="146">
        <f t="shared" si="310"/>
        <v>0.39873807423510665</v>
      </c>
      <c r="AN1765" s="146" t="str">
        <f t="shared" si="305"/>
        <v/>
      </c>
      <c r="AO1765" s="146">
        <f t="shared" si="306"/>
        <v>0</v>
      </c>
      <c r="AP1765" s="146" t="str">
        <f t="shared" si="307"/>
        <v/>
      </c>
      <c r="AQ1765" s="146" t="str">
        <f t="shared" si="308"/>
        <v/>
      </c>
      <c r="AY1765" s="155"/>
      <c r="AZ1765" s="150"/>
      <c r="BA1765" s="155"/>
      <c r="BB1765" s="162"/>
      <c r="BC1765" s="162"/>
      <c r="BD1765" s="162"/>
      <c r="BE1765" s="162"/>
      <c r="BF1765" s="156"/>
      <c r="BG1765" s="156"/>
      <c r="BH1765" s="156"/>
      <c r="BJ1765" s="146">
        <v>985</v>
      </c>
      <c r="BK1765" s="146">
        <f t="shared" si="312"/>
        <v>6.2976000000001147</v>
      </c>
      <c r="BL1765" s="146">
        <f t="shared" si="313"/>
        <v>0.50546146650900781</v>
      </c>
      <c r="BM1765" s="146">
        <f t="shared" si="314"/>
        <v>7.2658535888381337E-4</v>
      </c>
      <c r="BN1765" s="146" t="str">
        <f t="shared" si="315"/>
        <v/>
      </c>
      <c r="BO1765" s="146" t="str">
        <f t="shared" si="311"/>
        <v/>
      </c>
    </row>
    <row r="1766" spans="3:67" ht="20.100000000000001" customHeight="1" x14ac:dyDescent="0.25">
      <c r="C1766" s="12"/>
      <c r="E1766" s="130"/>
      <c r="F1766" s="130"/>
      <c r="R1766" s="12"/>
      <c r="T1766" s="130"/>
      <c r="U1766" s="130"/>
      <c r="AE1766" s="146">
        <v>1009</v>
      </c>
      <c r="AF1766" s="146">
        <f t="shared" si="302"/>
        <v>3.6000000000000476E-2</v>
      </c>
      <c r="AJ1766" s="146">
        <f t="shared" si="303"/>
        <v>0.3986838495443733</v>
      </c>
      <c r="AK1766" s="146">
        <f t="shared" si="304"/>
        <v>0.51435882052224913</v>
      </c>
      <c r="AL1766" s="146" t="str">
        <f t="shared" si="309"/>
        <v/>
      </c>
      <c r="AM1766" s="146">
        <f t="shared" si="310"/>
        <v>0.3986838495443733</v>
      </c>
      <c r="AN1766" s="146" t="str">
        <f t="shared" si="305"/>
        <v/>
      </c>
      <c r="AO1766" s="146">
        <f t="shared" si="306"/>
        <v>0</v>
      </c>
      <c r="AP1766" s="146" t="str">
        <f t="shared" si="307"/>
        <v/>
      </c>
      <c r="AQ1766" s="146" t="str">
        <f t="shared" si="308"/>
        <v/>
      </c>
      <c r="AY1766" s="155"/>
      <c r="AZ1766" s="150"/>
      <c r="BA1766" s="155"/>
      <c r="BB1766" s="162"/>
      <c r="BC1766" s="162"/>
      <c r="BD1766" s="162"/>
      <c r="BE1766" s="162"/>
      <c r="BF1766" s="156"/>
      <c r="BG1766" s="156"/>
      <c r="BH1766" s="156"/>
      <c r="BJ1766" s="146">
        <v>986</v>
      </c>
      <c r="BK1766" s="146">
        <f t="shared" si="312"/>
        <v>6.3040000000001148</v>
      </c>
      <c r="BL1766" s="146">
        <f t="shared" si="313"/>
        <v>0.50473488115012399</v>
      </c>
      <c r="BM1766" s="146">
        <f t="shared" si="314"/>
        <v>7.2610457057309397E-4</v>
      </c>
      <c r="BN1766" s="146" t="str">
        <f t="shared" si="315"/>
        <v/>
      </c>
      <c r="BO1766" s="146" t="str">
        <f t="shared" si="311"/>
        <v/>
      </c>
    </row>
    <row r="1767" spans="3:67" ht="20.100000000000001" customHeight="1" x14ac:dyDescent="0.25">
      <c r="C1767" s="12"/>
      <c r="E1767" s="130"/>
      <c r="F1767" s="130"/>
      <c r="R1767" s="12"/>
      <c r="T1767" s="130"/>
      <c r="U1767" s="130"/>
      <c r="AE1767" s="146">
        <v>1010</v>
      </c>
      <c r="AF1767" s="146">
        <f t="shared" si="302"/>
        <v>4.0000000000000036E-2</v>
      </c>
      <c r="AJ1767" s="146">
        <f t="shared" si="303"/>
        <v>0.39862325420460504</v>
      </c>
      <c r="AK1767" s="146">
        <f t="shared" si="304"/>
        <v>0.51595343685283079</v>
      </c>
      <c r="AL1767" s="146" t="str">
        <f t="shared" si="309"/>
        <v/>
      </c>
      <c r="AM1767" s="146">
        <f t="shared" si="310"/>
        <v>0.39862325420460504</v>
      </c>
      <c r="AN1767" s="146" t="str">
        <f t="shared" si="305"/>
        <v/>
      </c>
      <c r="AO1767" s="146">
        <f t="shared" si="306"/>
        <v>0</v>
      </c>
      <c r="AP1767" s="146" t="str">
        <f t="shared" si="307"/>
        <v/>
      </c>
      <c r="AQ1767" s="146" t="str">
        <f t="shared" si="308"/>
        <v/>
      </c>
      <c r="AY1767" s="155"/>
      <c r="AZ1767" s="150"/>
      <c r="BA1767" s="155"/>
      <c r="BB1767" s="162"/>
      <c r="BC1767" s="162"/>
      <c r="BD1767" s="162"/>
      <c r="BE1767" s="162"/>
      <c r="BF1767" s="156"/>
      <c r="BG1767" s="156"/>
      <c r="BH1767" s="156"/>
      <c r="BJ1767" s="146">
        <v>987</v>
      </c>
      <c r="BK1767" s="146">
        <f t="shared" si="312"/>
        <v>6.310400000000115</v>
      </c>
      <c r="BL1767" s="146">
        <f t="shared" si="313"/>
        <v>0.5040087765795509</v>
      </c>
      <c r="BM1767" s="146">
        <f t="shared" si="314"/>
        <v>7.2562223257066627E-4</v>
      </c>
      <c r="BN1767" s="146" t="str">
        <f t="shared" si="315"/>
        <v/>
      </c>
      <c r="BO1767" s="146" t="str">
        <f t="shared" si="311"/>
        <v/>
      </c>
    </row>
    <row r="1768" spans="3:67" ht="20.100000000000001" customHeight="1" x14ac:dyDescent="0.25">
      <c r="C1768" s="12"/>
      <c r="E1768" s="130"/>
      <c r="F1768" s="130"/>
      <c r="R1768" s="12"/>
      <c r="T1768" s="130"/>
      <c r="U1768" s="130"/>
      <c r="AE1768" s="146">
        <v>1011</v>
      </c>
      <c r="AF1768" s="146">
        <f t="shared" si="302"/>
        <v>4.4000000000000483E-2</v>
      </c>
      <c r="AJ1768" s="146">
        <f t="shared" si="303"/>
        <v>0.39855629112295499</v>
      </c>
      <c r="AK1768" s="146">
        <f t="shared" si="304"/>
        <v>0.51754779806554996</v>
      </c>
      <c r="AL1768" s="146" t="str">
        <f t="shared" si="309"/>
        <v/>
      </c>
      <c r="AM1768" s="146">
        <f t="shared" si="310"/>
        <v>0.39855629112295499</v>
      </c>
      <c r="AN1768" s="146" t="str">
        <f t="shared" si="305"/>
        <v/>
      </c>
      <c r="AO1768" s="146">
        <f t="shared" si="306"/>
        <v>0</v>
      </c>
      <c r="AP1768" s="146" t="str">
        <f t="shared" si="307"/>
        <v/>
      </c>
      <c r="AQ1768" s="146" t="str">
        <f t="shared" si="308"/>
        <v/>
      </c>
      <c r="AY1768" s="155"/>
      <c r="AZ1768" s="150"/>
      <c r="BA1768" s="155"/>
      <c r="BB1768" s="162"/>
      <c r="BC1768" s="162"/>
      <c r="BD1768" s="162"/>
      <c r="BE1768" s="162"/>
      <c r="BF1768" s="156"/>
      <c r="BG1768" s="156"/>
      <c r="BH1768" s="156"/>
      <c r="BJ1768" s="146">
        <v>988</v>
      </c>
      <c r="BK1768" s="146">
        <f t="shared" si="312"/>
        <v>6.3168000000001152</v>
      </c>
      <c r="BL1768" s="146">
        <f t="shared" si="313"/>
        <v>0.50328315434698023</v>
      </c>
      <c r="BM1768" s="146">
        <f t="shared" si="314"/>
        <v>7.2513835217102862E-4</v>
      </c>
      <c r="BN1768" s="146" t="str">
        <f t="shared" si="315"/>
        <v/>
      </c>
      <c r="BO1768" s="146" t="str">
        <f t="shared" si="311"/>
        <v/>
      </c>
    </row>
    <row r="1769" spans="3:67" ht="20.100000000000001" customHeight="1" x14ac:dyDescent="0.25">
      <c r="C1769" s="12"/>
      <c r="E1769" s="130"/>
      <c r="F1769" s="130"/>
      <c r="R1769" s="12"/>
      <c r="T1769" s="130"/>
      <c r="U1769" s="130"/>
      <c r="AE1769" s="146">
        <v>1012</v>
      </c>
      <c r="AF1769" s="146">
        <f t="shared" si="302"/>
        <v>4.8000000000000043E-2</v>
      </c>
      <c r="AJ1769" s="146">
        <f t="shared" si="303"/>
        <v>0.39848296351173551</v>
      </c>
      <c r="AK1769" s="146">
        <f t="shared" si="304"/>
        <v>0.51914187869576145</v>
      </c>
      <c r="AL1769" s="146" t="str">
        <f t="shared" si="309"/>
        <v/>
      </c>
      <c r="AM1769" s="146">
        <f t="shared" si="310"/>
        <v>0.39848296351173551</v>
      </c>
      <c r="AN1769" s="146" t="str">
        <f t="shared" si="305"/>
        <v/>
      </c>
      <c r="AO1769" s="146">
        <f t="shared" si="306"/>
        <v>0</v>
      </c>
      <c r="AP1769" s="146" t="str">
        <f t="shared" si="307"/>
        <v/>
      </c>
      <c r="AQ1769" s="146" t="str">
        <f t="shared" si="308"/>
        <v/>
      </c>
      <c r="AY1769" s="155"/>
      <c r="AZ1769" s="150"/>
      <c r="BA1769" s="155"/>
      <c r="BB1769" s="162"/>
      <c r="BC1769" s="162"/>
      <c r="BD1769" s="162"/>
      <c r="BE1769" s="162"/>
      <c r="BF1769" s="156"/>
      <c r="BG1769" s="156"/>
      <c r="BH1769" s="156"/>
      <c r="BJ1769" s="146">
        <v>989</v>
      </c>
      <c r="BK1769" s="146">
        <f t="shared" si="312"/>
        <v>6.3232000000001154</v>
      </c>
      <c r="BL1769" s="146">
        <f t="shared" si="313"/>
        <v>0.5025580159948092</v>
      </c>
      <c r="BM1769" s="146">
        <f t="shared" si="314"/>
        <v>7.2465293665646691E-4</v>
      </c>
      <c r="BN1769" s="146" t="str">
        <f t="shared" si="315"/>
        <v/>
      </c>
      <c r="BO1769" s="146" t="str">
        <f t="shared" si="311"/>
        <v/>
      </c>
    </row>
    <row r="1770" spans="3:67" ht="20.100000000000001" customHeight="1" x14ac:dyDescent="0.25">
      <c r="C1770" s="12"/>
      <c r="E1770" s="130"/>
      <c r="F1770" s="130"/>
      <c r="R1770" s="12"/>
      <c r="T1770" s="130"/>
      <c r="U1770" s="130"/>
      <c r="AE1770" s="146">
        <v>1013</v>
      </c>
      <c r="AF1770" s="146">
        <f t="shared" si="302"/>
        <v>5.200000000000049E-2</v>
      </c>
      <c r="AJ1770" s="146">
        <f t="shared" si="303"/>
        <v>0.39840327488816113</v>
      </c>
      <c r="AK1770" s="146">
        <f t="shared" si="304"/>
        <v>0.52073565329228044</v>
      </c>
      <c r="AL1770" s="146" t="str">
        <f t="shared" si="309"/>
        <v/>
      </c>
      <c r="AM1770" s="146">
        <f t="shared" si="310"/>
        <v>0.39840327488816113</v>
      </c>
      <c r="AN1770" s="146" t="str">
        <f t="shared" si="305"/>
        <v/>
      </c>
      <c r="AO1770" s="146">
        <f t="shared" si="306"/>
        <v>0</v>
      </c>
      <c r="AP1770" s="146" t="str">
        <f t="shared" si="307"/>
        <v/>
      </c>
      <c r="AQ1770" s="146" t="str">
        <f t="shared" si="308"/>
        <v/>
      </c>
      <c r="AY1770" s="155"/>
      <c r="AZ1770" s="150"/>
      <c r="BA1770" s="155"/>
      <c r="BB1770" s="162"/>
      <c r="BC1770" s="162"/>
      <c r="BD1770" s="162"/>
      <c r="BE1770" s="162"/>
      <c r="BF1770" s="156"/>
      <c r="BG1770" s="156"/>
      <c r="BH1770" s="156"/>
      <c r="BJ1770" s="146">
        <v>990</v>
      </c>
      <c r="BK1770" s="146">
        <f t="shared" si="312"/>
        <v>6.3296000000001156</v>
      </c>
      <c r="BL1770" s="146">
        <f t="shared" si="313"/>
        <v>0.50183336305815274</v>
      </c>
      <c r="BM1770" s="146">
        <f t="shared" si="314"/>
        <v>7.2416599329605535E-4</v>
      </c>
      <c r="BN1770" s="146" t="str">
        <f t="shared" si="315"/>
        <v/>
      </c>
      <c r="BO1770" s="146" t="str">
        <f t="shared" si="311"/>
        <v/>
      </c>
    </row>
    <row r="1771" spans="3:67" ht="20.100000000000001" customHeight="1" x14ac:dyDescent="0.25">
      <c r="C1771" s="12"/>
      <c r="E1771" s="130"/>
      <c r="F1771" s="130"/>
      <c r="R1771" s="12"/>
      <c r="T1771" s="130"/>
      <c r="U1771" s="130"/>
      <c r="AE1771" s="146">
        <v>1014</v>
      </c>
      <c r="AF1771" s="146">
        <f t="shared" si="302"/>
        <v>5.600000000000005E-2</v>
      </c>
      <c r="AJ1771" s="146">
        <f t="shared" si="303"/>
        <v>0.39831722907406775</v>
      </c>
      <c r="AK1771" s="146">
        <f t="shared" si="304"/>
        <v>0.52232909641859915</v>
      </c>
      <c r="AL1771" s="146" t="str">
        <f t="shared" si="309"/>
        <v/>
      </c>
      <c r="AM1771" s="146">
        <f t="shared" si="310"/>
        <v>0.39831722907406775</v>
      </c>
      <c r="AN1771" s="146" t="str">
        <f t="shared" si="305"/>
        <v/>
      </c>
      <c r="AO1771" s="146">
        <f t="shared" si="306"/>
        <v>0</v>
      </c>
      <c r="AP1771" s="146" t="str">
        <f t="shared" si="307"/>
        <v/>
      </c>
      <c r="AQ1771" s="146" t="str">
        <f t="shared" si="308"/>
        <v/>
      </c>
      <c r="AY1771" s="155"/>
      <c r="AZ1771" s="150"/>
      <c r="BA1771" s="155"/>
      <c r="BB1771" s="162"/>
      <c r="BC1771" s="162"/>
      <c r="BD1771" s="162"/>
      <c r="BE1771" s="162"/>
      <c r="BF1771" s="156"/>
      <c r="BG1771" s="156"/>
      <c r="BH1771" s="156"/>
      <c r="BJ1771" s="146">
        <v>991</v>
      </c>
      <c r="BK1771" s="146">
        <f t="shared" si="312"/>
        <v>6.3360000000001158</v>
      </c>
      <c r="BL1771" s="146">
        <f t="shared" si="313"/>
        <v>0.50110919706485668</v>
      </c>
      <c r="BM1771" s="146">
        <f t="shared" si="314"/>
        <v>7.2367752934932028E-4</v>
      </c>
      <c r="BN1771" s="146" t="str">
        <f t="shared" si="315"/>
        <v/>
      </c>
      <c r="BO1771" s="146" t="str">
        <f t="shared" si="311"/>
        <v/>
      </c>
    </row>
    <row r="1772" spans="3:67" ht="20.100000000000001" customHeight="1" x14ac:dyDescent="0.25">
      <c r="C1772" s="12"/>
      <c r="E1772" s="130"/>
      <c r="F1772" s="130"/>
      <c r="R1772" s="12"/>
      <c r="T1772" s="130"/>
      <c r="U1772" s="130"/>
      <c r="AE1772" s="146">
        <v>1015</v>
      </c>
      <c r="AF1772" s="146">
        <f t="shared" si="302"/>
        <v>6.0000000000000497E-2</v>
      </c>
      <c r="AJ1772" s="146">
        <f t="shared" si="303"/>
        <v>0.39822483019560689</v>
      </c>
      <c r="AK1772" s="146">
        <f t="shared" si="304"/>
        <v>0.52392218265410706</v>
      </c>
      <c r="AL1772" s="146" t="str">
        <f t="shared" si="309"/>
        <v/>
      </c>
      <c r="AM1772" s="146">
        <f t="shared" si="310"/>
        <v>0.39822483019560689</v>
      </c>
      <c r="AN1772" s="146" t="str">
        <f t="shared" si="305"/>
        <v/>
      </c>
      <c r="AO1772" s="146">
        <f t="shared" si="306"/>
        <v>0</v>
      </c>
      <c r="AP1772" s="146" t="str">
        <f t="shared" si="307"/>
        <v/>
      </c>
      <c r="AQ1772" s="146" t="str">
        <f t="shared" si="308"/>
        <v/>
      </c>
      <c r="AY1772" s="155"/>
      <c r="AZ1772" s="150"/>
      <c r="BA1772" s="155"/>
      <c r="BB1772" s="162"/>
      <c r="BC1772" s="162"/>
      <c r="BD1772" s="162"/>
      <c r="BE1772" s="162"/>
      <c r="BF1772" s="156"/>
      <c r="BG1772" s="156"/>
      <c r="BH1772" s="156"/>
      <c r="BJ1772" s="146">
        <v>992</v>
      </c>
      <c r="BK1772" s="146">
        <f t="shared" si="312"/>
        <v>6.3424000000001159</v>
      </c>
      <c r="BL1772" s="146">
        <f t="shared" si="313"/>
        <v>0.50038551953550736</v>
      </c>
      <c r="BM1772" s="146">
        <f t="shared" si="314"/>
        <v>7.2318755206102203E-4</v>
      </c>
      <c r="BN1772" s="146" t="str">
        <f t="shared" si="315"/>
        <v/>
      </c>
      <c r="BO1772" s="146" t="str">
        <f t="shared" si="311"/>
        <v/>
      </c>
    </row>
    <row r="1773" spans="3:67" ht="20.100000000000001" customHeight="1" x14ac:dyDescent="0.25">
      <c r="C1773" s="12"/>
      <c r="E1773" s="130"/>
      <c r="F1773" s="130"/>
      <c r="R1773" s="12"/>
      <c r="T1773" s="130"/>
      <c r="U1773" s="130"/>
      <c r="AE1773" s="146">
        <v>1016</v>
      </c>
      <c r="AF1773" s="146">
        <f t="shared" si="302"/>
        <v>6.4000000000000057E-2</v>
      </c>
      <c r="AJ1773" s="146">
        <f t="shared" si="303"/>
        <v>0.3981260826829161</v>
      </c>
      <c r="AK1773" s="146">
        <f t="shared" si="304"/>
        <v>0.52551488659530499</v>
      </c>
      <c r="AL1773" s="146" t="str">
        <f t="shared" si="309"/>
        <v/>
      </c>
      <c r="AM1773" s="146">
        <f t="shared" si="310"/>
        <v>0.3981260826829161</v>
      </c>
      <c r="AN1773" s="146" t="str">
        <f t="shared" si="305"/>
        <v/>
      </c>
      <c r="AO1773" s="146">
        <f t="shared" si="306"/>
        <v>0</v>
      </c>
      <c r="AP1773" s="146" t="str">
        <f t="shared" si="307"/>
        <v/>
      </c>
      <c r="AQ1773" s="146" t="str">
        <f t="shared" si="308"/>
        <v/>
      </c>
      <c r="AY1773" s="155"/>
      <c r="AZ1773" s="150"/>
      <c r="BA1773" s="155"/>
      <c r="BB1773" s="162"/>
      <c r="BC1773" s="162"/>
      <c r="BD1773" s="162"/>
      <c r="BE1773" s="162"/>
      <c r="BF1773" s="156"/>
      <c r="BG1773" s="156"/>
      <c r="BH1773" s="156"/>
      <c r="BJ1773" s="146">
        <v>993</v>
      </c>
      <c r="BK1773" s="146">
        <f t="shared" si="312"/>
        <v>6.3488000000001161</v>
      </c>
      <c r="BL1773" s="146">
        <f t="shared" si="313"/>
        <v>0.49966233198344634</v>
      </c>
      <c r="BM1773" s="146">
        <f t="shared" si="314"/>
        <v>7.2269606866459668E-4</v>
      </c>
      <c r="BN1773" s="146" t="str">
        <f t="shared" si="315"/>
        <v/>
      </c>
      <c r="BO1773" s="146" t="str">
        <f t="shared" si="311"/>
        <v/>
      </c>
    </row>
    <row r="1774" spans="3:67" ht="20.100000000000001" customHeight="1" x14ac:dyDescent="0.25">
      <c r="C1774" s="12"/>
      <c r="E1774" s="130"/>
      <c r="F1774" s="130"/>
      <c r="R1774" s="12"/>
      <c r="T1774" s="130"/>
      <c r="U1774" s="130"/>
      <c r="AE1774" s="146">
        <v>1017</v>
      </c>
      <c r="AF1774" s="146">
        <f t="shared" si="302"/>
        <v>6.8000000000000504E-2</v>
      </c>
      <c r="AJ1774" s="146">
        <f t="shared" si="303"/>
        <v>0.3980209912697647</v>
      </c>
      <c r="AK1774" s="146">
        <f t="shared" si="304"/>
        <v>0.52710718285702296</v>
      </c>
      <c r="AL1774" s="146" t="str">
        <f t="shared" si="309"/>
        <v/>
      </c>
      <c r="AM1774" s="146">
        <f t="shared" si="310"/>
        <v>0.3980209912697647</v>
      </c>
      <c r="AN1774" s="146" t="str">
        <f t="shared" si="305"/>
        <v/>
      </c>
      <c r="AO1774" s="146">
        <f t="shared" si="306"/>
        <v>0</v>
      </c>
      <c r="AP1774" s="146" t="str">
        <f t="shared" si="307"/>
        <v/>
      </c>
      <c r="AQ1774" s="146" t="str">
        <f t="shared" si="308"/>
        <v/>
      </c>
      <c r="AY1774" s="155"/>
      <c r="AZ1774" s="150"/>
      <c r="BA1774" s="155"/>
      <c r="BB1774" s="162"/>
      <c r="BC1774" s="162"/>
      <c r="BD1774" s="162"/>
      <c r="BE1774" s="162"/>
      <c r="BF1774" s="156"/>
      <c r="BG1774" s="156"/>
      <c r="BH1774" s="156"/>
      <c r="BJ1774" s="146">
        <v>994</v>
      </c>
      <c r="BK1774" s="146">
        <f t="shared" si="312"/>
        <v>6.3552000000001163</v>
      </c>
      <c r="BL1774" s="146">
        <f t="shared" si="313"/>
        <v>0.49893963591478174</v>
      </c>
      <c r="BM1774" s="146">
        <f t="shared" si="314"/>
        <v>7.2220308638293318E-4</v>
      </c>
      <c r="BN1774" s="146" t="str">
        <f t="shared" si="315"/>
        <v/>
      </c>
      <c r="BO1774" s="146" t="str">
        <f t="shared" si="311"/>
        <v/>
      </c>
    </row>
    <row r="1775" spans="3:67" ht="20.100000000000001" customHeight="1" x14ac:dyDescent="0.25">
      <c r="C1775" s="12"/>
      <c r="E1775" s="130"/>
      <c r="F1775" s="130"/>
      <c r="R1775" s="12"/>
      <c r="T1775" s="130"/>
      <c r="U1775" s="130"/>
      <c r="AE1775" s="146">
        <v>1018</v>
      </c>
      <c r="AF1775" s="146">
        <f t="shared" si="302"/>
        <v>7.2000000000000064E-2</v>
      </c>
      <c r="AJ1775" s="146">
        <f t="shared" si="303"/>
        <v>0.39790956099317593</v>
      </c>
      <c r="AK1775" s="146">
        <f t="shared" si="304"/>
        <v>0.52869904607363161</v>
      </c>
      <c r="AL1775" s="146" t="str">
        <f t="shared" si="309"/>
        <v/>
      </c>
      <c r="AM1775" s="146">
        <f t="shared" si="310"/>
        <v>0.39790956099317593</v>
      </c>
      <c r="AN1775" s="146" t="str">
        <f t="shared" si="305"/>
        <v/>
      </c>
      <c r="AO1775" s="146">
        <f t="shared" si="306"/>
        <v>0</v>
      </c>
      <c r="AP1775" s="146" t="str">
        <f t="shared" si="307"/>
        <v/>
      </c>
      <c r="AQ1775" s="146" t="str">
        <f t="shared" si="308"/>
        <v/>
      </c>
      <c r="AY1775" s="155"/>
      <c r="AZ1775" s="150"/>
      <c r="BA1775" s="155"/>
      <c r="BB1775" s="162"/>
      <c r="BC1775" s="162"/>
      <c r="BD1775" s="162"/>
      <c r="BE1775" s="162"/>
      <c r="BF1775" s="156"/>
      <c r="BG1775" s="156"/>
      <c r="BH1775" s="156"/>
      <c r="BJ1775" s="146">
        <v>995</v>
      </c>
      <c r="BK1775" s="146">
        <f t="shared" si="312"/>
        <v>6.3616000000001165</v>
      </c>
      <c r="BL1775" s="146">
        <f t="shared" si="313"/>
        <v>0.49821743282839881</v>
      </c>
      <c r="BM1775" s="146">
        <f t="shared" si="314"/>
        <v>7.2170861242393247E-4</v>
      </c>
      <c r="BN1775" s="146" t="str">
        <f t="shared" si="315"/>
        <v/>
      </c>
      <c r="BO1775" s="146" t="str">
        <f t="shared" si="311"/>
        <v/>
      </c>
    </row>
    <row r="1776" spans="3:67" ht="20.100000000000001" customHeight="1" x14ac:dyDescent="0.25">
      <c r="C1776" s="12"/>
      <c r="E1776" s="130"/>
      <c r="F1776" s="130"/>
      <c r="R1776" s="12"/>
      <c r="T1776" s="130"/>
      <c r="U1776" s="130"/>
      <c r="AE1776" s="146">
        <v>1019</v>
      </c>
      <c r="AF1776" s="146">
        <f t="shared" si="302"/>
        <v>7.6000000000000512E-2</v>
      </c>
      <c r="AJ1776" s="146">
        <f t="shared" si="303"/>
        <v>0.39779179719302415</v>
      </c>
      <c r="AK1776" s="146">
        <f t="shared" si="304"/>
        <v>0.53029045090025684</v>
      </c>
      <c r="AL1776" s="146" t="str">
        <f t="shared" si="309"/>
        <v/>
      </c>
      <c r="AM1776" s="146">
        <f t="shared" si="310"/>
        <v>0.39779179719302415</v>
      </c>
      <c r="AN1776" s="146" t="str">
        <f t="shared" si="305"/>
        <v/>
      </c>
      <c r="AO1776" s="146">
        <f t="shared" si="306"/>
        <v>0</v>
      </c>
      <c r="AP1776" s="146" t="str">
        <f t="shared" si="307"/>
        <v/>
      </c>
      <c r="AQ1776" s="146" t="str">
        <f t="shared" si="308"/>
        <v/>
      </c>
      <c r="AY1776" s="155"/>
      <c r="AZ1776" s="150"/>
      <c r="BA1776" s="155"/>
      <c r="BB1776" s="162"/>
      <c r="BC1776" s="162"/>
      <c r="BD1776" s="162"/>
      <c r="BE1776" s="162"/>
      <c r="BF1776" s="156"/>
      <c r="BG1776" s="156"/>
      <c r="BH1776" s="156"/>
      <c r="BJ1776" s="146">
        <v>996</v>
      </c>
      <c r="BK1776" s="146">
        <f t="shared" si="312"/>
        <v>6.3680000000001167</v>
      </c>
      <c r="BL1776" s="146">
        <f t="shared" si="313"/>
        <v>0.49749572421597488</v>
      </c>
      <c r="BM1776" s="146">
        <f t="shared" si="314"/>
        <v>7.2121265398583656E-4</v>
      </c>
      <c r="BN1776" s="146" t="str">
        <f t="shared" si="315"/>
        <v/>
      </c>
      <c r="BO1776" s="146" t="str">
        <f t="shared" si="311"/>
        <v/>
      </c>
    </row>
    <row r="1777" spans="3:67" ht="20.100000000000001" customHeight="1" x14ac:dyDescent="0.25">
      <c r="C1777" s="12"/>
      <c r="E1777" s="130"/>
      <c r="F1777" s="130"/>
      <c r="R1777" s="12"/>
      <c r="T1777" s="130"/>
      <c r="U1777" s="130"/>
      <c r="AE1777" s="146">
        <v>1020</v>
      </c>
      <c r="AF1777" s="146">
        <f t="shared" si="302"/>
        <v>8.0000000000000071E-2</v>
      </c>
      <c r="AJ1777" s="146">
        <f t="shared" si="303"/>
        <v>0.39766770551160885</v>
      </c>
      <c r="AK1777" s="146">
        <f t="shared" si="304"/>
        <v>0.53188137201398744</v>
      </c>
      <c r="AL1777" s="146" t="str">
        <f t="shared" si="309"/>
        <v/>
      </c>
      <c r="AM1777" s="146">
        <f t="shared" si="310"/>
        <v>0.39766770551160885</v>
      </c>
      <c r="AN1777" s="146" t="str">
        <f t="shared" si="305"/>
        <v/>
      </c>
      <c r="AO1777" s="146">
        <f t="shared" si="306"/>
        <v>0</v>
      </c>
      <c r="AP1777" s="146" t="str">
        <f t="shared" si="307"/>
        <v/>
      </c>
      <c r="AQ1777" s="146" t="str">
        <f t="shared" si="308"/>
        <v/>
      </c>
      <c r="AY1777" s="155"/>
      <c r="AZ1777" s="150"/>
      <c r="BA1777" s="155"/>
      <c r="BB1777" s="162"/>
      <c r="BC1777" s="162"/>
      <c r="BD1777" s="162"/>
      <c r="BE1777" s="162"/>
      <c r="BF1777" s="156"/>
      <c r="BG1777" s="156"/>
      <c r="BH1777" s="156"/>
      <c r="BJ1777" s="146">
        <v>997</v>
      </c>
      <c r="BK1777" s="146">
        <f t="shared" si="312"/>
        <v>6.3744000000001169</v>
      </c>
      <c r="BL1777" s="146">
        <f t="shared" si="313"/>
        <v>0.49677451156198904</v>
      </c>
      <c r="BM1777" s="146">
        <f t="shared" si="314"/>
        <v>7.207152182522325E-4</v>
      </c>
      <c r="BN1777" s="146" t="str">
        <f t="shared" si="315"/>
        <v/>
      </c>
      <c r="BO1777" s="146" t="str">
        <f t="shared" si="311"/>
        <v/>
      </c>
    </row>
    <row r="1778" spans="3:67" ht="20.100000000000001" customHeight="1" x14ac:dyDescent="0.25">
      <c r="C1778" s="12"/>
      <c r="E1778" s="130"/>
      <c r="F1778" s="130"/>
      <c r="R1778" s="12"/>
      <c r="T1778" s="130"/>
      <c r="U1778" s="130"/>
      <c r="AE1778" s="146">
        <v>1021</v>
      </c>
      <c r="AF1778" s="146">
        <f t="shared" si="302"/>
        <v>8.4000000000000519E-2</v>
      </c>
      <c r="AJ1778" s="146">
        <f t="shared" si="303"/>
        <v>0.39753729189320369</v>
      </c>
      <c r="AK1778" s="146">
        <f t="shared" si="304"/>
        <v>0.533471784115087</v>
      </c>
      <c r="AL1778" s="146" t="str">
        <f t="shared" si="309"/>
        <v/>
      </c>
      <c r="AM1778" s="146">
        <f t="shared" si="310"/>
        <v>0.39753729189320369</v>
      </c>
      <c r="AN1778" s="146" t="str">
        <f t="shared" si="305"/>
        <v/>
      </c>
      <c r="AO1778" s="146">
        <f t="shared" si="306"/>
        <v>0</v>
      </c>
      <c r="AP1778" s="146" t="str">
        <f t="shared" si="307"/>
        <v/>
      </c>
      <c r="AQ1778" s="146" t="str">
        <f t="shared" si="308"/>
        <v/>
      </c>
      <c r="AY1778" s="155"/>
      <c r="AZ1778" s="150"/>
      <c r="BA1778" s="155"/>
      <c r="BB1778" s="162"/>
      <c r="BC1778" s="162"/>
      <c r="BD1778" s="162"/>
      <c r="BE1778" s="162"/>
      <c r="BF1778" s="156"/>
      <c r="BG1778" s="156"/>
      <c r="BH1778" s="156"/>
      <c r="BJ1778" s="146">
        <v>998</v>
      </c>
      <c r="BK1778" s="146">
        <f t="shared" si="312"/>
        <v>6.380800000000117</v>
      </c>
      <c r="BL1778" s="146">
        <f t="shared" si="313"/>
        <v>0.49605379634373681</v>
      </c>
      <c r="BM1778" s="146">
        <f t="shared" si="314"/>
        <v>7.2021631239671535E-4</v>
      </c>
      <c r="BN1778" s="146" t="str">
        <f t="shared" si="315"/>
        <v/>
      </c>
      <c r="BO1778" s="146" t="str">
        <f t="shared" si="311"/>
        <v/>
      </c>
    </row>
    <row r="1779" spans="3:67" ht="20.100000000000001" customHeight="1" x14ac:dyDescent="0.25">
      <c r="C1779" s="12"/>
      <c r="E1779" s="130"/>
      <c r="F1779" s="130"/>
      <c r="R1779" s="12"/>
      <c r="T1779" s="130"/>
      <c r="U1779" s="130"/>
      <c r="AE1779" s="146">
        <v>1022</v>
      </c>
      <c r="AF1779" s="146">
        <f t="shared" si="302"/>
        <v>8.8000000000000078E-2</v>
      </c>
      <c r="AJ1779" s="146">
        <f t="shared" si="303"/>
        <v>0.39740056258358203</v>
      </c>
      <c r="AK1779" s="146">
        <f t="shared" si="304"/>
        <v>0.53506166192819804</v>
      </c>
      <c r="AL1779" s="146" t="str">
        <f t="shared" si="309"/>
        <v/>
      </c>
      <c r="AM1779" s="146">
        <f t="shared" si="310"/>
        <v>0.39740056258358203</v>
      </c>
      <c r="AN1779" s="146" t="str">
        <f t="shared" si="305"/>
        <v/>
      </c>
      <c r="AO1779" s="146">
        <f t="shared" si="306"/>
        <v>0</v>
      </c>
      <c r="AP1779" s="146" t="str">
        <f t="shared" si="307"/>
        <v/>
      </c>
      <c r="AQ1779" s="146" t="str">
        <f t="shared" si="308"/>
        <v/>
      </c>
      <c r="AY1779" s="155"/>
      <c r="AZ1779" s="150"/>
      <c r="BA1779" s="155"/>
      <c r="BB1779" s="162"/>
      <c r="BC1779" s="162"/>
      <c r="BD1779" s="162"/>
      <c r="BE1779" s="162"/>
      <c r="BF1779" s="156"/>
      <c r="BG1779" s="156"/>
      <c r="BH1779" s="156"/>
      <c r="BJ1779" s="146">
        <v>999</v>
      </c>
      <c r="BK1779" s="146">
        <f t="shared" si="312"/>
        <v>6.3872000000001172</v>
      </c>
      <c r="BL1779" s="146">
        <f t="shared" si="313"/>
        <v>0.49533358003134009</v>
      </c>
      <c r="BM1779" s="146">
        <f t="shared" si="314"/>
        <v>7.1971594357811419E-4</v>
      </c>
      <c r="BN1779" s="146" t="str">
        <f t="shared" si="315"/>
        <v/>
      </c>
      <c r="BO1779" s="146" t="str">
        <f t="shared" si="311"/>
        <v/>
      </c>
    </row>
    <row r="1780" spans="3:67" ht="20.100000000000001" customHeight="1" x14ac:dyDescent="0.25">
      <c r="C1780" s="12"/>
      <c r="E1780" s="130"/>
      <c r="F1780" s="130"/>
      <c r="R1780" s="12"/>
      <c r="T1780" s="130"/>
      <c r="U1780" s="130"/>
      <c r="AE1780" s="146">
        <v>1023</v>
      </c>
      <c r="AF1780" s="146">
        <f t="shared" si="302"/>
        <v>9.2000000000000526E-2</v>
      </c>
      <c r="AJ1780" s="146">
        <f t="shared" si="303"/>
        <v>0.39725752412951848</v>
      </c>
      <c r="AK1780" s="146">
        <f t="shared" si="304"/>
        <v>0.53665098020354973</v>
      </c>
      <c r="AL1780" s="146" t="str">
        <f t="shared" si="309"/>
        <v/>
      </c>
      <c r="AM1780" s="146">
        <f t="shared" si="310"/>
        <v>0.39725752412951848</v>
      </c>
      <c r="AN1780" s="146" t="str">
        <f t="shared" si="305"/>
        <v/>
      </c>
      <c r="AO1780" s="146">
        <f t="shared" si="306"/>
        <v>0</v>
      </c>
      <c r="AP1780" s="146" t="str">
        <f t="shared" si="307"/>
        <v/>
      </c>
      <c r="AQ1780" s="146" t="str">
        <f t="shared" si="308"/>
        <v/>
      </c>
      <c r="AY1780" s="155"/>
      <c r="AZ1780" s="150"/>
      <c r="BA1780" s="155"/>
      <c r="BB1780" s="162"/>
      <c r="BC1780" s="162"/>
      <c r="BD1780" s="162"/>
      <c r="BE1780" s="162"/>
      <c r="BF1780" s="156"/>
      <c r="BG1780" s="156"/>
      <c r="BH1780" s="156"/>
      <c r="BJ1780" s="146">
        <v>1000</v>
      </c>
      <c r="BK1780" s="146">
        <f t="shared" si="312"/>
        <v>6.3936000000001174</v>
      </c>
      <c r="BL1780" s="146">
        <f t="shared" si="313"/>
        <v>0.49461386408776198</v>
      </c>
      <c r="BM1780" s="146">
        <f t="shared" si="314"/>
        <v>7.1921411894515508E-4</v>
      </c>
      <c r="BN1780" s="146" t="str">
        <f t="shared" si="315"/>
        <v/>
      </c>
      <c r="BO1780" s="146" t="str">
        <f t="shared" si="311"/>
        <v/>
      </c>
    </row>
    <row r="1781" spans="3:67" ht="20.100000000000001" customHeight="1" x14ac:dyDescent="0.25">
      <c r="C1781" s="12"/>
      <c r="E1781" s="130"/>
      <c r="F1781" s="130"/>
      <c r="R1781" s="12"/>
      <c r="T1781" s="130"/>
      <c r="U1781" s="130"/>
      <c r="AE1781" s="146">
        <v>1024</v>
      </c>
      <c r="AF1781" s="146">
        <f t="shared" ref="AF1781:AF1844" si="316">AF$751+(AE1781*AF$754)</f>
        <v>9.6000000000000085E-2</v>
      </c>
      <c r="AJ1781" s="146">
        <f t="shared" ref="AJ1781:AJ1844" si="317">_xlfn.NORM.DIST(AF1781,AF$748,AF$749,0)</f>
        <v>0.39710818337826648</v>
      </c>
      <c r="AK1781" s="146">
        <f t="shared" ref="AK1781:AK1844" si="318">_xlfn.NORM.DIST(AF1781,AF$748,AF$749,1)</f>
        <v>0.53823971371815793</v>
      </c>
      <c r="AL1781" s="146" t="str">
        <f t="shared" si="309"/>
        <v/>
      </c>
      <c r="AM1781" s="146">
        <f t="shared" si="310"/>
        <v>0.39710818337826648</v>
      </c>
      <c r="AN1781" s="146" t="str">
        <f t="shared" ref="AN1781:AN1844" si="319">IF(AJ1781=MAX(AJ$757:AJ$2757),AJ1781,"")</f>
        <v/>
      </c>
      <c r="AO1781" s="146">
        <f t="shared" ref="AO1781:AO1844" si="320">_xlfn.NORM.DIST(AE1781,AM$749,AM$750,0)</f>
        <v>0</v>
      </c>
      <c r="AP1781" s="146" t="str">
        <f t="shared" ref="AP1781:AP1844" si="321">IF(AO1781=MAX(AO$757:AO$2757),AJ1781,"")</f>
        <v/>
      </c>
      <c r="AQ1781" s="146" t="str">
        <f t="shared" ref="AQ1781:AQ1844" si="322">IF(AP1781=MIN(AP$757:AP$2757),AP1781,"")</f>
        <v/>
      </c>
      <c r="AY1781" s="155"/>
      <c r="AZ1781" s="150"/>
      <c r="BA1781" s="155"/>
      <c r="BB1781" s="162"/>
      <c r="BC1781" s="162"/>
      <c r="BD1781" s="162"/>
      <c r="BE1781" s="162"/>
      <c r="BF1781" s="156"/>
      <c r="BG1781" s="156"/>
      <c r="BH1781" s="156"/>
      <c r="BJ1781" s="146">
        <v>1001</v>
      </c>
      <c r="BK1781" s="146">
        <f t="shared" si="312"/>
        <v>6.4000000000001176</v>
      </c>
      <c r="BL1781" s="146">
        <f t="shared" si="313"/>
        <v>0.49389464996881682</v>
      </c>
      <c r="BM1781" s="146">
        <f t="shared" si="314"/>
        <v>7.187108456327973E-4</v>
      </c>
      <c r="BN1781" s="146" t="str">
        <f t="shared" si="315"/>
        <v/>
      </c>
      <c r="BO1781" s="146" t="str">
        <f t="shared" si="311"/>
        <v/>
      </c>
    </row>
    <row r="1782" spans="3:67" ht="20.100000000000001" customHeight="1" x14ac:dyDescent="0.25">
      <c r="C1782" s="12"/>
      <c r="E1782" s="130"/>
      <c r="F1782" s="130"/>
      <c r="R1782" s="12"/>
      <c r="T1782" s="130"/>
      <c r="U1782" s="130"/>
      <c r="AE1782" s="146">
        <v>1025</v>
      </c>
      <c r="AF1782" s="146">
        <f t="shared" si="316"/>
        <v>9.9999999999999645E-2</v>
      </c>
      <c r="AJ1782" s="146">
        <f t="shared" si="317"/>
        <v>0.39695254747701181</v>
      </c>
      <c r="AK1782" s="146">
        <f t="shared" si="318"/>
        <v>0.53982783727702888</v>
      </c>
      <c r="AL1782" s="146" t="str">
        <f t="shared" ref="AL1782:AL1845" si="323">IF(OR(AK1782&lt;$AM$753,AK1782&gt;$AM$754),AJ1782,"")</f>
        <v/>
      </c>
      <c r="AM1782" s="146">
        <f t="shared" ref="AM1782:AM1845" si="324">IF(AND(AK1782&gt;$AM$753,AK1782&lt;$AM$754),AJ1782,"")</f>
        <v>0.39695254747701181</v>
      </c>
      <c r="AN1782" s="146" t="str">
        <f t="shared" si="319"/>
        <v/>
      </c>
      <c r="AO1782" s="146">
        <f t="shared" si="320"/>
        <v>0</v>
      </c>
      <c r="AP1782" s="146" t="str">
        <f t="shared" si="321"/>
        <v/>
      </c>
      <c r="AQ1782" s="146" t="str">
        <f t="shared" si="322"/>
        <v/>
      </c>
      <c r="AY1782" s="155"/>
      <c r="AZ1782" s="150"/>
      <c r="BA1782" s="155"/>
      <c r="BB1782" s="162"/>
      <c r="BC1782" s="162"/>
      <c r="BD1782" s="162"/>
      <c r="BE1782" s="162"/>
      <c r="BF1782" s="156"/>
      <c r="BG1782" s="156"/>
      <c r="BH1782" s="156"/>
      <c r="BJ1782" s="146">
        <v>1002</v>
      </c>
      <c r="BK1782" s="146">
        <f t="shared" si="312"/>
        <v>6.4064000000001178</v>
      </c>
      <c r="BL1782" s="146">
        <f t="shared" si="313"/>
        <v>0.49317593912318403</v>
      </c>
      <c r="BM1782" s="146">
        <f t="shared" si="314"/>
        <v>7.1820613076312156E-4</v>
      </c>
      <c r="BN1782" s="146" t="str">
        <f t="shared" si="315"/>
        <v/>
      </c>
      <c r="BO1782" s="146" t="str">
        <f t="shared" si="311"/>
        <v/>
      </c>
    </row>
    <row r="1783" spans="3:67" ht="20.100000000000001" customHeight="1" x14ac:dyDescent="0.25">
      <c r="C1783" s="12"/>
      <c r="E1783" s="130"/>
      <c r="F1783" s="130"/>
      <c r="R1783" s="12"/>
      <c r="T1783" s="130"/>
      <c r="U1783" s="130"/>
      <c r="AE1783" s="146">
        <v>1026</v>
      </c>
      <c r="AF1783" s="146">
        <f t="shared" si="316"/>
        <v>0.10400000000000009</v>
      </c>
      <c r="AJ1783" s="146">
        <f t="shared" si="317"/>
        <v>0.39679062387230274</v>
      </c>
      <c r="AK1783" s="146">
        <f t="shared" si="318"/>
        <v>0.54141532571435613</v>
      </c>
      <c r="AL1783" s="146" t="str">
        <f t="shared" si="323"/>
        <v/>
      </c>
      <c r="AM1783" s="146">
        <f t="shared" si="324"/>
        <v>0.39679062387230274</v>
      </c>
      <c r="AN1783" s="146" t="str">
        <f t="shared" si="319"/>
        <v/>
      </c>
      <c r="AO1783" s="146">
        <f t="shared" si="320"/>
        <v>0</v>
      </c>
      <c r="AP1783" s="146" t="str">
        <f t="shared" si="321"/>
        <v/>
      </c>
      <c r="AQ1783" s="146" t="str">
        <f t="shared" si="322"/>
        <v/>
      </c>
      <c r="AY1783" s="155"/>
      <c r="AZ1783" s="150"/>
      <c r="BA1783" s="155"/>
      <c r="BB1783" s="162"/>
      <c r="BC1783" s="162"/>
      <c r="BD1783" s="162"/>
      <c r="BE1783" s="162"/>
      <c r="BF1783" s="156"/>
      <c r="BG1783" s="156"/>
      <c r="BH1783" s="156"/>
      <c r="BJ1783" s="146">
        <v>1003</v>
      </c>
      <c r="BK1783" s="146">
        <f t="shared" si="312"/>
        <v>6.412800000000118</v>
      </c>
      <c r="BL1783" s="146">
        <f t="shared" si="313"/>
        <v>0.4924577329924209</v>
      </c>
      <c r="BM1783" s="146">
        <f t="shared" si="314"/>
        <v>7.1769998144721736E-4</v>
      </c>
      <c r="BN1783" s="146" t="str">
        <f t="shared" si="315"/>
        <v/>
      </c>
      <c r="BO1783" s="146" t="str">
        <f t="shared" si="311"/>
        <v/>
      </c>
    </row>
    <row r="1784" spans="3:67" ht="20.100000000000001" customHeight="1" x14ac:dyDescent="0.25">
      <c r="C1784" s="12"/>
      <c r="E1784" s="130"/>
      <c r="F1784" s="130"/>
      <c r="R1784" s="12"/>
      <c r="T1784" s="130"/>
      <c r="U1784" s="130"/>
      <c r="AE1784" s="146">
        <v>1027</v>
      </c>
      <c r="AF1784" s="146">
        <f t="shared" si="316"/>
        <v>0.10799999999999965</v>
      </c>
      <c r="AJ1784" s="146">
        <f t="shared" si="317"/>
        <v>0.3966224203094561</v>
      </c>
      <c r="AK1784" s="146">
        <f t="shared" si="318"/>
        <v>0.54300215389471651</v>
      </c>
      <c r="AL1784" s="146" t="str">
        <f t="shared" si="323"/>
        <v/>
      </c>
      <c r="AM1784" s="146">
        <f t="shared" si="324"/>
        <v>0.3966224203094561</v>
      </c>
      <c r="AN1784" s="146" t="str">
        <f t="shared" si="319"/>
        <v/>
      </c>
      <c r="AO1784" s="146">
        <f t="shared" si="320"/>
        <v>0</v>
      </c>
      <c r="AP1784" s="146" t="str">
        <f t="shared" si="321"/>
        <v/>
      </c>
      <c r="AQ1784" s="146" t="str">
        <f t="shared" si="322"/>
        <v/>
      </c>
      <c r="AY1784" s="155"/>
      <c r="AZ1784" s="150"/>
      <c r="BA1784" s="155"/>
      <c r="BB1784" s="162"/>
      <c r="BC1784" s="162"/>
      <c r="BD1784" s="162"/>
      <c r="BE1784" s="162"/>
      <c r="BF1784" s="156"/>
      <c r="BG1784" s="156"/>
      <c r="BH1784" s="156"/>
      <c r="BJ1784" s="146">
        <v>1004</v>
      </c>
      <c r="BK1784" s="146">
        <f t="shared" si="312"/>
        <v>6.4192000000001181</v>
      </c>
      <c r="BL1784" s="146">
        <f t="shared" si="313"/>
        <v>0.49174003301097369</v>
      </c>
      <c r="BM1784" s="146">
        <f t="shared" si="314"/>
        <v>7.1719240478218538E-4</v>
      </c>
      <c r="BN1784" s="146" t="str">
        <f t="shared" si="315"/>
        <v/>
      </c>
      <c r="BO1784" s="146" t="str">
        <f t="shared" si="311"/>
        <v/>
      </c>
    </row>
    <row r="1785" spans="3:67" ht="20.100000000000001" customHeight="1" x14ac:dyDescent="0.25">
      <c r="C1785" s="12"/>
      <c r="E1785" s="130"/>
      <c r="F1785" s="130"/>
      <c r="R1785" s="12"/>
      <c r="T1785" s="130"/>
      <c r="U1785" s="130"/>
      <c r="AE1785" s="146">
        <v>1028</v>
      </c>
      <c r="AF1785" s="146">
        <f t="shared" si="316"/>
        <v>0.1120000000000001</v>
      </c>
      <c r="AJ1785" s="146">
        <f t="shared" si="317"/>
        <v>0.39644794483193985</v>
      </c>
      <c r="AK1785" s="146">
        <f t="shared" si="318"/>
        <v>0.54458829671426567</v>
      </c>
      <c r="AL1785" s="146" t="str">
        <f t="shared" si="323"/>
        <v/>
      </c>
      <c r="AM1785" s="146">
        <f t="shared" si="324"/>
        <v>0.39644794483193985</v>
      </c>
      <c r="AN1785" s="146" t="str">
        <f t="shared" si="319"/>
        <v/>
      </c>
      <c r="AO1785" s="146">
        <f t="shared" si="320"/>
        <v>0</v>
      </c>
      <c r="AP1785" s="146" t="str">
        <f t="shared" si="321"/>
        <v/>
      </c>
      <c r="AQ1785" s="146" t="str">
        <f t="shared" si="322"/>
        <v/>
      </c>
      <c r="AY1785" s="155"/>
      <c r="AZ1785" s="150"/>
      <c r="BA1785" s="155"/>
      <c r="BB1785" s="162"/>
      <c r="BC1785" s="162"/>
      <c r="BD1785" s="162"/>
      <c r="BE1785" s="162"/>
      <c r="BF1785" s="156"/>
      <c r="BG1785" s="156"/>
      <c r="BH1785" s="156"/>
      <c r="BJ1785" s="146">
        <v>1005</v>
      </c>
      <c r="BK1785" s="146">
        <f t="shared" si="312"/>
        <v>6.4256000000001183</v>
      </c>
      <c r="BL1785" s="146">
        <f t="shared" si="313"/>
        <v>0.4910228406061915</v>
      </c>
      <c r="BM1785" s="146">
        <f t="shared" si="314"/>
        <v>7.1668340785402407E-4</v>
      </c>
      <c r="BN1785" s="146" t="str">
        <f t="shared" si="315"/>
        <v/>
      </c>
      <c r="BO1785" s="146" t="str">
        <f t="shared" si="311"/>
        <v/>
      </c>
    </row>
    <row r="1786" spans="3:67" ht="20.100000000000001" customHeight="1" x14ac:dyDescent="0.25">
      <c r="C1786" s="12"/>
      <c r="E1786" s="130"/>
      <c r="F1786" s="130"/>
      <c r="R1786" s="12"/>
      <c r="T1786" s="130"/>
      <c r="U1786" s="130"/>
      <c r="AE1786" s="146">
        <v>1029</v>
      </c>
      <c r="AF1786" s="146">
        <f t="shared" si="316"/>
        <v>0.11599999999999966</v>
      </c>
      <c r="AJ1786" s="146">
        <f t="shared" si="317"/>
        <v>0.39626720578073205</v>
      </c>
      <c r="AK1786" s="146">
        <f t="shared" si="318"/>
        <v>0.5461737291019273</v>
      </c>
      <c r="AL1786" s="146" t="str">
        <f t="shared" si="323"/>
        <v/>
      </c>
      <c r="AM1786" s="146">
        <f t="shared" si="324"/>
        <v>0.39626720578073205</v>
      </c>
      <c r="AN1786" s="146" t="str">
        <f t="shared" si="319"/>
        <v/>
      </c>
      <c r="AO1786" s="146">
        <f t="shared" si="320"/>
        <v>0</v>
      </c>
      <c r="AP1786" s="146" t="str">
        <f t="shared" si="321"/>
        <v/>
      </c>
      <c r="AQ1786" s="146" t="str">
        <f t="shared" si="322"/>
        <v/>
      </c>
      <c r="AY1786" s="155"/>
      <c r="AZ1786" s="150"/>
      <c r="BA1786" s="155"/>
      <c r="BB1786" s="162"/>
      <c r="BC1786" s="162"/>
      <c r="BD1786" s="162"/>
      <c r="BE1786" s="162"/>
      <c r="BF1786" s="156"/>
      <c r="BG1786" s="156"/>
      <c r="BH1786" s="156"/>
      <c r="BJ1786" s="146">
        <v>1006</v>
      </c>
      <c r="BK1786" s="146">
        <f t="shared" si="312"/>
        <v>6.4320000000001185</v>
      </c>
      <c r="BL1786" s="146">
        <f t="shared" si="313"/>
        <v>0.49030615719833748</v>
      </c>
      <c r="BM1786" s="146">
        <f t="shared" si="314"/>
        <v>7.1617299773429899E-4</v>
      </c>
      <c r="BN1786" s="146" t="str">
        <f t="shared" si="315"/>
        <v/>
      </c>
      <c r="BO1786" s="146" t="str">
        <f t="shared" si="311"/>
        <v/>
      </c>
    </row>
    <row r="1787" spans="3:67" ht="20.100000000000001" customHeight="1" x14ac:dyDescent="0.25">
      <c r="C1787" s="12"/>
      <c r="E1787" s="130"/>
      <c r="F1787" s="130"/>
      <c r="R1787" s="12"/>
      <c r="T1787" s="130"/>
      <c r="U1787" s="130"/>
      <c r="AE1787" s="146">
        <v>1030</v>
      </c>
      <c r="AF1787" s="146">
        <f t="shared" si="316"/>
        <v>0.12000000000000011</v>
      </c>
      <c r="AJ1787" s="146">
        <f t="shared" si="317"/>
        <v>0.3960802117936561</v>
      </c>
      <c r="AK1787" s="146">
        <f t="shared" si="318"/>
        <v>0.54775842602058389</v>
      </c>
      <c r="AL1787" s="146" t="str">
        <f t="shared" si="323"/>
        <v/>
      </c>
      <c r="AM1787" s="146">
        <f t="shared" si="324"/>
        <v>0.3960802117936561</v>
      </c>
      <c r="AN1787" s="146" t="str">
        <f t="shared" si="319"/>
        <v/>
      </c>
      <c r="AO1787" s="146">
        <f t="shared" si="320"/>
        <v>0</v>
      </c>
      <c r="AP1787" s="146" t="str">
        <f t="shared" si="321"/>
        <v/>
      </c>
      <c r="AQ1787" s="146" t="str">
        <f t="shared" si="322"/>
        <v/>
      </c>
      <c r="AY1787" s="155"/>
      <c r="AZ1787" s="150"/>
      <c r="BA1787" s="155"/>
      <c r="BB1787" s="162"/>
      <c r="BC1787" s="162"/>
      <c r="BD1787" s="162"/>
      <c r="BE1787" s="162"/>
      <c r="BF1787" s="156"/>
      <c r="BG1787" s="156"/>
      <c r="BH1787" s="156"/>
      <c r="BJ1787" s="146">
        <v>1007</v>
      </c>
      <c r="BK1787" s="146">
        <f t="shared" si="312"/>
        <v>6.4384000000001187</v>
      </c>
      <c r="BL1787" s="146">
        <f t="shared" si="313"/>
        <v>0.48958998420060318</v>
      </c>
      <c r="BM1787" s="146">
        <f t="shared" si="314"/>
        <v>7.1566118148358449E-4</v>
      </c>
      <c r="BN1787" s="146" t="str">
        <f t="shared" si="315"/>
        <v/>
      </c>
      <c r="BO1787" s="146" t="str">
        <f t="shared" si="311"/>
        <v/>
      </c>
    </row>
    <row r="1788" spans="3:67" ht="20.100000000000001" customHeight="1" x14ac:dyDescent="0.25">
      <c r="C1788" s="12"/>
      <c r="E1788" s="130"/>
      <c r="F1788" s="130"/>
      <c r="R1788" s="12"/>
      <c r="T1788" s="130"/>
      <c r="U1788" s="130"/>
      <c r="AE1788" s="146">
        <v>1031</v>
      </c>
      <c r="AF1788" s="146">
        <f t="shared" si="316"/>
        <v>0.12399999999999967</v>
      </c>
      <c r="AJ1788" s="146">
        <f t="shared" si="317"/>
        <v>0.39588697180469301</v>
      </c>
      <c r="AK1788" s="146">
        <f t="shared" si="318"/>
        <v>0.54934236246826085</v>
      </c>
      <c r="AL1788" s="146" t="str">
        <f t="shared" si="323"/>
        <v/>
      </c>
      <c r="AM1788" s="146">
        <f t="shared" si="324"/>
        <v>0.39588697180469301</v>
      </c>
      <c r="AN1788" s="146" t="str">
        <f t="shared" si="319"/>
        <v/>
      </c>
      <c r="AO1788" s="146">
        <f t="shared" si="320"/>
        <v>0</v>
      </c>
      <c r="AP1788" s="146" t="str">
        <f t="shared" si="321"/>
        <v/>
      </c>
      <c r="AQ1788" s="146" t="str">
        <f t="shared" si="322"/>
        <v/>
      </c>
      <c r="AY1788" s="155"/>
      <c r="AZ1788" s="150"/>
      <c r="BA1788" s="155"/>
      <c r="BB1788" s="162"/>
      <c r="BC1788" s="162"/>
      <c r="BD1788" s="162"/>
      <c r="BE1788" s="162"/>
      <c r="BF1788" s="156"/>
      <c r="BG1788" s="156"/>
      <c r="BH1788" s="156"/>
      <c r="BJ1788" s="146">
        <v>1008</v>
      </c>
      <c r="BK1788" s="146">
        <f t="shared" si="312"/>
        <v>6.4448000000001189</v>
      </c>
      <c r="BL1788" s="146">
        <f t="shared" si="313"/>
        <v>0.48887432301911959</v>
      </c>
      <c r="BM1788" s="146">
        <f t="shared" si="314"/>
        <v>7.1514796614902121E-4</v>
      </c>
      <c r="BN1788" s="146" t="str">
        <f t="shared" si="315"/>
        <v/>
      </c>
      <c r="BO1788" s="146" t="str">
        <f t="shared" si="311"/>
        <v/>
      </c>
    </row>
    <row r="1789" spans="3:67" ht="20.100000000000001" customHeight="1" x14ac:dyDescent="0.25">
      <c r="C1789" s="12"/>
      <c r="E1789" s="130"/>
      <c r="F1789" s="130"/>
      <c r="R1789" s="12"/>
      <c r="T1789" s="130"/>
      <c r="U1789" s="130"/>
      <c r="AE1789" s="146">
        <v>1032</v>
      </c>
      <c r="AF1789" s="146">
        <f t="shared" si="316"/>
        <v>0.12800000000000011</v>
      </c>
      <c r="AJ1789" s="146">
        <f t="shared" si="317"/>
        <v>0.39568749504326983</v>
      </c>
      <c r="AK1789" s="146">
        <f t="shared" si="318"/>
        <v>0.55092551347931173</v>
      </c>
      <c r="AL1789" s="146" t="str">
        <f t="shared" si="323"/>
        <v/>
      </c>
      <c r="AM1789" s="146">
        <f t="shared" si="324"/>
        <v>0.39568749504326983</v>
      </c>
      <c r="AN1789" s="146" t="str">
        <f t="shared" si="319"/>
        <v/>
      </c>
      <c r="AO1789" s="146">
        <f t="shared" si="320"/>
        <v>0</v>
      </c>
      <c r="AP1789" s="146" t="str">
        <f t="shared" si="321"/>
        <v/>
      </c>
      <c r="AQ1789" s="146" t="str">
        <f t="shared" si="322"/>
        <v/>
      </c>
      <c r="AY1789" s="155"/>
      <c r="AZ1789" s="150"/>
      <c r="BA1789" s="155"/>
      <c r="BB1789" s="162"/>
      <c r="BC1789" s="162"/>
      <c r="BD1789" s="162"/>
      <c r="BE1789" s="162"/>
      <c r="BF1789" s="156"/>
      <c r="BG1789" s="156"/>
      <c r="BH1789" s="156"/>
      <c r="BJ1789" s="146">
        <v>1009</v>
      </c>
      <c r="BK1789" s="146">
        <f t="shared" si="312"/>
        <v>6.4512000000001191</v>
      </c>
      <c r="BL1789" s="146">
        <f t="shared" si="313"/>
        <v>0.48815917505297057</v>
      </c>
      <c r="BM1789" s="146">
        <f t="shared" si="314"/>
        <v>7.1463335876531531E-4</v>
      </c>
      <c r="BN1789" s="146" t="str">
        <f t="shared" si="315"/>
        <v/>
      </c>
      <c r="BO1789" s="146" t="str">
        <f t="shared" si="311"/>
        <v/>
      </c>
    </row>
    <row r="1790" spans="3:67" ht="20.100000000000001" customHeight="1" x14ac:dyDescent="0.25">
      <c r="C1790" s="12"/>
      <c r="E1790" s="130"/>
      <c r="F1790" s="130"/>
      <c r="R1790" s="12"/>
      <c r="T1790" s="130"/>
      <c r="U1790" s="130"/>
      <c r="AE1790" s="146">
        <v>1033</v>
      </c>
      <c r="AF1790" s="146">
        <f t="shared" si="316"/>
        <v>0.13199999999999967</v>
      </c>
      <c r="AJ1790" s="146">
        <f t="shared" si="317"/>
        <v>0.3954817910335251</v>
      </c>
      <c r="AK1790" s="146">
        <f t="shared" si="318"/>
        <v>0.55250785412559622</v>
      </c>
      <c r="AL1790" s="146" t="str">
        <f t="shared" si="323"/>
        <v/>
      </c>
      <c r="AM1790" s="146">
        <f t="shared" si="324"/>
        <v>0.3954817910335251</v>
      </c>
      <c r="AN1790" s="146" t="str">
        <f t="shared" si="319"/>
        <v/>
      </c>
      <c r="AO1790" s="146">
        <f t="shared" si="320"/>
        <v>0</v>
      </c>
      <c r="AP1790" s="146" t="str">
        <f t="shared" si="321"/>
        <v/>
      </c>
      <c r="AQ1790" s="146" t="str">
        <f t="shared" si="322"/>
        <v/>
      </c>
      <c r="AY1790" s="155"/>
      <c r="AZ1790" s="150"/>
      <c r="BA1790" s="155"/>
      <c r="BB1790" s="162"/>
      <c r="BC1790" s="162"/>
      <c r="BD1790" s="162"/>
      <c r="BE1790" s="162"/>
      <c r="BF1790" s="156"/>
      <c r="BG1790" s="156"/>
      <c r="BH1790" s="156"/>
      <c r="BJ1790" s="146">
        <v>1010</v>
      </c>
      <c r="BK1790" s="146">
        <f t="shared" si="312"/>
        <v>6.4576000000001192</v>
      </c>
      <c r="BL1790" s="146">
        <f t="shared" si="313"/>
        <v>0.48744454169420526</v>
      </c>
      <c r="BM1790" s="146">
        <f t="shared" si="314"/>
        <v>7.1411736635484946E-4</v>
      </c>
      <c r="BN1790" s="146" t="str">
        <f t="shared" si="315"/>
        <v/>
      </c>
      <c r="BO1790" s="146" t="str">
        <f t="shared" si="311"/>
        <v/>
      </c>
    </row>
    <row r="1791" spans="3:67" ht="20.100000000000001" customHeight="1" x14ac:dyDescent="0.25">
      <c r="C1791" s="12"/>
      <c r="E1791" s="130"/>
      <c r="F1791" s="130"/>
      <c r="R1791" s="12"/>
      <c r="T1791" s="130"/>
      <c r="U1791" s="130"/>
      <c r="AE1791" s="146">
        <v>1034</v>
      </c>
      <c r="AF1791" s="146">
        <f t="shared" si="316"/>
        <v>0.13600000000000012</v>
      </c>
      <c r="AJ1791" s="146">
        <f t="shared" si="317"/>
        <v>0.3952698695935507</v>
      </c>
      <c r="AK1791" s="146">
        <f t="shared" si="318"/>
        <v>0.55408935951765992</v>
      </c>
      <c r="AL1791" s="146" t="str">
        <f t="shared" si="323"/>
        <v/>
      </c>
      <c r="AM1791" s="146">
        <f t="shared" si="324"/>
        <v>0.3952698695935507</v>
      </c>
      <c r="AN1791" s="146" t="str">
        <f t="shared" si="319"/>
        <v/>
      </c>
      <c r="AO1791" s="146">
        <f t="shared" si="320"/>
        <v>0</v>
      </c>
      <c r="AP1791" s="146" t="str">
        <f t="shared" si="321"/>
        <v/>
      </c>
      <c r="AQ1791" s="146" t="str">
        <f t="shared" si="322"/>
        <v/>
      </c>
      <c r="AY1791" s="155"/>
      <c r="AZ1791" s="150"/>
      <c r="BA1791" s="155"/>
      <c r="BB1791" s="162"/>
      <c r="BC1791" s="162"/>
      <c r="BD1791" s="162"/>
      <c r="BE1791" s="162"/>
      <c r="BF1791" s="156"/>
      <c r="BG1791" s="156"/>
      <c r="BH1791" s="156"/>
      <c r="BJ1791" s="146">
        <v>1011</v>
      </c>
      <c r="BK1791" s="146">
        <f t="shared" si="312"/>
        <v>6.4640000000001194</v>
      </c>
      <c r="BL1791" s="146">
        <f t="shared" si="313"/>
        <v>0.48673042432785041</v>
      </c>
      <c r="BM1791" s="146">
        <f t="shared" si="314"/>
        <v>7.1359999592512935E-4</v>
      </c>
      <c r="BN1791" s="146" t="str">
        <f t="shared" si="315"/>
        <v/>
      </c>
      <c r="BO1791" s="146" t="str">
        <f t="shared" si="311"/>
        <v/>
      </c>
    </row>
    <row r="1792" spans="3:67" ht="20.100000000000001" customHeight="1" x14ac:dyDescent="0.25">
      <c r="C1792" s="12"/>
      <c r="E1792" s="130"/>
      <c r="F1792" s="130"/>
      <c r="R1792" s="12"/>
      <c r="T1792" s="130"/>
      <c r="U1792" s="130"/>
      <c r="AE1792" s="146">
        <v>1035</v>
      </c>
      <c r="AF1792" s="146">
        <f t="shared" si="316"/>
        <v>0.13999999999999968</v>
      </c>
      <c r="AJ1792" s="146">
        <f t="shared" si="317"/>
        <v>0.39505174083461131</v>
      </c>
      <c r="AK1792" s="146">
        <f t="shared" si="318"/>
        <v>0.55567000480590634</v>
      </c>
      <c r="AL1792" s="146" t="str">
        <f t="shared" si="323"/>
        <v/>
      </c>
      <c r="AM1792" s="146">
        <f t="shared" si="324"/>
        <v>0.39505174083461131</v>
      </c>
      <c r="AN1792" s="146" t="str">
        <f t="shared" si="319"/>
        <v/>
      </c>
      <c r="AO1792" s="146">
        <f t="shared" si="320"/>
        <v>0</v>
      </c>
      <c r="AP1792" s="146" t="str">
        <f t="shared" si="321"/>
        <v/>
      </c>
      <c r="AQ1792" s="146" t="str">
        <f t="shared" si="322"/>
        <v/>
      </c>
      <c r="AY1792" s="155"/>
      <c r="AZ1792" s="150"/>
      <c r="BA1792" s="155"/>
      <c r="BB1792" s="162"/>
      <c r="BC1792" s="162"/>
      <c r="BD1792" s="162"/>
      <c r="BE1792" s="162"/>
      <c r="BF1792" s="156"/>
      <c r="BG1792" s="156"/>
      <c r="BH1792" s="156"/>
      <c r="BJ1792" s="146">
        <v>1012</v>
      </c>
      <c r="BK1792" s="146">
        <f t="shared" si="312"/>
        <v>6.4704000000001196</v>
      </c>
      <c r="BL1792" s="146">
        <f t="shared" si="313"/>
        <v>0.48601682433192528</v>
      </c>
      <c r="BM1792" s="146">
        <f t="shared" si="314"/>
        <v>7.1308125447433479E-4</v>
      </c>
      <c r="BN1792" s="146" t="str">
        <f t="shared" si="315"/>
        <v/>
      </c>
      <c r="BO1792" s="146" t="str">
        <f t="shared" si="311"/>
        <v/>
      </c>
    </row>
    <row r="1793" spans="3:67" ht="20.100000000000001" customHeight="1" x14ac:dyDescent="0.25">
      <c r="C1793" s="12"/>
      <c r="E1793" s="130"/>
      <c r="F1793" s="130"/>
      <c r="R1793" s="12"/>
      <c r="T1793" s="130"/>
      <c r="U1793" s="130"/>
      <c r="AE1793" s="146">
        <v>1036</v>
      </c>
      <c r="AF1793" s="146">
        <f t="shared" si="316"/>
        <v>0.14400000000000013</v>
      </c>
      <c r="AJ1793" s="146">
        <f t="shared" si="317"/>
        <v>0.39482741516033976</v>
      </c>
      <c r="AK1793" s="146">
        <f t="shared" si="318"/>
        <v>0.55724976518177005</v>
      </c>
      <c r="AL1793" s="146" t="str">
        <f t="shared" si="323"/>
        <v/>
      </c>
      <c r="AM1793" s="146">
        <f t="shared" si="324"/>
        <v>0.39482741516033976</v>
      </c>
      <c r="AN1793" s="146" t="str">
        <f t="shared" si="319"/>
        <v/>
      </c>
      <c r="AO1793" s="146">
        <f t="shared" si="320"/>
        <v>0</v>
      </c>
      <c r="AP1793" s="146" t="str">
        <f t="shared" si="321"/>
        <v/>
      </c>
      <c r="AQ1793" s="146" t="str">
        <f t="shared" si="322"/>
        <v/>
      </c>
      <c r="AY1793" s="155"/>
      <c r="AZ1793" s="150"/>
      <c r="BA1793" s="155"/>
      <c r="BB1793" s="162"/>
      <c r="BC1793" s="162"/>
      <c r="BD1793" s="162"/>
      <c r="BE1793" s="162"/>
      <c r="BF1793" s="156"/>
      <c r="BG1793" s="156"/>
      <c r="BH1793" s="156"/>
      <c r="BJ1793" s="146">
        <v>1013</v>
      </c>
      <c r="BK1793" s="146">
        <f t="shared" si="312"/>
        <v>6.4768000000001198</v>
      </c>
      <c r="BL1793" s="146">
        <f t="shared" si="313"/>
        <v>0.48530374307745094</v>
      </c>
      <c r="BM1793" s="146">
        <f t="shared" si="314"/>
        <v>7.1256114898543554E-4</v>
      </c>
      <c r="BN1793" s="146" t="str">
        <f t="shared" si="315"/>
        <v/>
      </c>
      <c r="BO1793" s="146" t="str">
        <f t="shared" si="311"/>
        <v/>
      </c>
    </row>
    <row r="1794" spans="3:67" ht="20.100000000000001" customHeight="1" x14ac:dyDescent="0.25">
      <c r="C1794" s="12"/>
      <c r="E1794" s="130"/>
      <c r="F1794" s="130"/>
      <c r="R1794" s="12"/>
      <c r="T1794" s="130"/>
      <c r="U1794" s="130"/>
      <c r="AE1794" s="146">
        <v>1037</v>
      </c>
      <c r="AF1794" s="146">
        <f t="shared" si="316"/>
        <v>0.14799999999999969</v>
      </c>
      <c r="AJ1794" s="146">
        <f t="shared" si="317"/>
        <v>0.39459690326591074</v>
      </c>
      <c r="AK1794" s="146">
        <f t="shared" si="318"/>
        <v>0.55882861587888255</v>
      </c>
      <c r="AL1794" s="146" t="str">
        <f t="shared" si="323"/>
        <v/>
      </c>
      <c r="AM1794" s="146">
        <f t="shared" si="324"/>
        <v>0.39459690326591074</v>
      </c>
      <c r="AN1794" s="146" t="str">
        <f t="shared" si="319"/>
        <v/>
      </c>
      <c r="AO1794" s="146">
        <f t="shared" si="320"/>
        <v>0</v>
      </c>
      <c r="AP1794" s="146" t="str">
        <f t="shared" si="321"/>
        <v/>
      </c>
      <c r="AQ1794" s="146" t="str">
        <f t="shared" si="322"/>
        <v/>
      </c>
      <c r="AY1794" s="155"/>
      <c r="AZ1794" s="150"/>
      <c r="BA1794" s="155"/>
      <c r="BB1794" s="162"/>
      <c r="BC1794" s="162"/>
      <c r="BD1794" s="162"/>
      <c r="BE1794" s="162"/>
      <c r="BF1794" s="156"/>
      <c r="BG1794" s="156"/>
      <c r="BH1794" s="156"/>
      <c r="BJ1794" s="146">
        <v>1014</v>
      </c>
      <c r="BK1794" s="146">
        <f t="shared" si="312"/>
        <v>6.48320000000012</v>
      </c>
      <c r="BL1794" s="146">
        <f t="shared" si="313"/>
        <v>0.48459118192846551</v>
      </c>
      <c r="BM1794" s="146">
        <f t="shared" si="314"/>
        <v>7.1203968642896687E-4</v>
      </c>
      <c r="BN1794" s="146" t="str">
        <f t="shared" si="315"/>
        <v/>
      </c>
      <c r="BO1794" s="146" t="str">
        <f t="shared" si="311"/>
        <v/>
      </c>
    </row>
    <row r="1795" spans="3:67" ht="20.100000000000001" customHeight="1" x14ac:dyDescent="0.25">
      <c r="C1795" s="12"/>
      <c r="E1795" s="130"/>
      <c r="F1795" s="130"/>
      <c r="R1795" s="12"/>
      <c r="T1795" s="130"/>
      <c r="U1795" s="130"/>
      <c r="AE1795" s="146">
        <v>1038</v>
      </c>
      <c r="AF1795" s="146">
        <f t="shared" si="316"/>
        <v>0.15200000000000014</v>
      </c>
      <c r="AJ1795" s="146">
        <f t="shared" si="317"/>
        <v>0.39436021613719041</v>
      </c>
      <c r="AK1795" s="146">
        <f t="shared" si="318"/>
        <v>0.56040653217423875</v>
      </c>
      <c r="AL1795" s="146" t="str">
        <f t="shared" si="323"/>
        <v/>
      </c>
      <c r="AM1795" s="146">
        <f t="shared" si="324"/>
        <v>0.39436021613719041</v>
      </c>
      <c r="AN1795" s="146" t="str">
        <f t="shared" si="319"/>
        <v/>
      </c>
      <c r="AO1795" s="146">
        <f t="shared" si="320"/>
        <v>0</v>
      </c>
      <c r="AP1795" s="146" t="str">
        <f t="shared" si="321"/>
        <v/>
      </c>
      <c r="AQ1795" s="146" t="str">
        <f t="shared" si="322"/>
        <v/>
      </c>
      <c r="AY1795" s="155"/>
      <c r="AZ1795" s="150"/>
      <c r="BA1795" s="155"/>
      <c r="BB1795" s="162"/>
      <c r="BC1795" s="162"/>
      <c r="BD1795" s="162"/>
      <c r="BE1795" s="162"/>
      <c r="BF1795" s="156"/>
      <c r="BG1795" s="156"/>
      <c r="BH1795" s="156"/>
      <c r="BJ1795" s="146">
        <v>1015</v>
      </c>
      <c r="BK1795" s="146">
        <f t="shared" si="312"/>
        <v>6.4896000000001202</v>
      </c>
      <c r="BL1795" s="146">
        <f t="shared" si="313"/>
        <v>0.48387914224203654</v>
      </c>
      <c r="BM1795" s="146">
        <f t="shared" si="314"/>
        <v>7.1151687376302952E-4</v>
      </c>
      <c r="BN1795" s="146" t="str">
        <f t="shared" si="315"/>
        <v/>
      </c>
      <c r="BO1795" s="146" t="str">
        <f t="shared" si="311"/>
        <v/>
      </c>
    </row>
    <row r="1796" spans="3:67" ht="20.100000000000001" customHeight="1" x14ac:dyDescent="0.25">
      <c r="C1796" s="12"/>
      <c r="E1796" s="130"/>
      <c r="F1796" s="130"/>
      <c r="R1796" s="12"/>
      <c r="T1796" s="130"/>
      <c r="U1796" s="130"/>
      <c r="AE1796" s="146">
        <v>1039</v>
      </c>
      <c r="AF1796" s="146">
        <f t="shared" si="316"/>
        <v>0.15599999999999969</v>
      </c>
      <c r="AJ1796" s="146">
        <f t="shared" si="317"/>
        <v>0.39411736504986411</v>
      </c>
      <c r="AK1796" s="146">
        <f t="shared" si="318"/>
        <v>0.56198348938935583</v>
      </c>
      <c r="AL1796" s="146" t="str">
        <f t="shared" si="323"/>
        <v/>
      </c>
      <c r="AM1796" s="146">
        <f t="shared" si="324"/>
        <v>0.39411736504986411</v>
      </c>
      <c r="AN1796" s="146" t="str">
        <f t="shared" si="319"/>
        <v/>
      </c>
      <c r="AO1796" s="146">
        <f t="shared" si="320"/>
        <v>0</v>
      </c>
      <c r="AP1796" s="146" t="str">
        <f t="shared" si="321"/>
        <v/>
      </c>
      <c r="AQ1796" s="146" t="str">
        <f t="shared" si="322"/>
        <v/>
      </c>
      <c r="AY1796" s="155"/>
      <c r="AZ1796" s="150"/>
      <c r="BA1796" s="155"/>
      <c r="BB1796" s="162"/>
      <c r="BC1796" s="162"/>
      <c r="BD1796" s="162"/>
      <c r="BE1796" s="162"/>
      <c r="BF1796" s="156"/>
      <c r="BG1796" s="156"/>
      <c r="BH1796" s="156"/>
      <c r="BJ1796" s="146">
        <v>1016</v>
      </c>
      <c r="BK1796" s="146">
        <f t="shared" si="312"/>
        <v>6.4960000000001203</v>
      </c>
      <c r="BL1796" s="146">
        <f t="shared" si="313"/>
        <v>0.48316762536827351</v>
      </c>
      <c r="BM1796" s="146">
        <f t="shared" si="314"/>
        <v>7.1099271793206853E-4</v>
      </c>
      <c r="BN1796" s="146" t="str">
        <f t="shared" si="315"/>
        <v/>
      </c>
      <c r="BO1796" s="146" t="str">
        <f t="shared" si="311"/>
        <v/>
      </c>
    </row>
    <row r="1797" spans="3:67" ht="20.100000000000001" customHeight="1" x14ac:dyDescent="0.25">
      <c r="C1797" s="12"/>
      <c r="E1797" s="130"/>
      <c r="F1797" s="130"/>
      <c r="R1797" s="12"/>
      <c r="T1797" s="130"/>
      <c r="U1797" s="130"/>
      <c r="AE1797" s="146">
        <v>1040</v>
      </c>
      <c r="AF1797" s="146">
        <f t="shared" si="316"/>
        <v>0.16000000000000014</v>
      </c>
      <c r="AJ1797" s="146">
        <f t="shared" si="317"/>
        <v>0.39386836156854083</v>
      </c>
      <c r="AK1797" s="146">
        <f t="shared" si="318"/>
        <v>0.56355946289143288</v>
      </c>
      <c r="AL1797" s="146" t="str">
        <f t="shared" si="323"/>
        <v/>
      </c>
      <c r="AM1797" s="146">
        <f t="shared" si="324"/>
        <v>0.39386836156854083</v>
      </c>
      <c r="AN1797" s="146" t="str">
        <f t="shared" si="319"/>
        <v/>
      </c>
      <c r="AO1797" s="146">
        <f t="shared" si="320"/>
        <v>0</v>
      </c>
      <c r="AP1797" s="146" t="str">
        <f t="shared" si="321"/>
        <v/>
      </c>
      <c r="AQ1797" s="146" t="str">
        <f t="shared" si="322"/>
        <v/>
      </c>
      <c r="AY1797" s="155"/>
      <c r="AZ1797" s="150"/>
      <c r="BA1797" s="155"/>
      <c r="BB1797" s="162"/>
      <c r="BC1797" s="162"/>
      <c r="BD1797" s="162"/>
      <c r="BE1797" s="162"/>
      <c r="BF1797" s="156"/>
      <c r="BG1797" s="156"/>
      <c r="BH1797" s="156"/>
      <c r="BJ1797" s="146">
        <v>1017</v>
      </c>
      <c r="BK1797" s="146">
        <f t="shared" si="312"/>
        <v>6.5024000000001205</v>
      </c>
      <c r="BL1797" s="146">
        <f t="shared" si="313"/>
        <v>0.48245663265034144</v>
      </c>
      <c r="BM1797" s="146">
        <f t="shared" si="314"/>
        <v>7.104672258695377E-4</v>
      </c>
      <c r="BN1797" s="146" t="str">
        <f t="shared" si="315"/>
        <v/>
      </c>
      <c r="BO1797" s="146" t="str">
        <f t="shared" si="311"/>
        <v/>
      </c>
    </row>
    <row r="1798" spans="3:67" ht="20.100000000000001" customHeight="1" x14ac:dyDescent="0.25">
      <c r="C1798" s="12"/>
      <c r="E1798" s="130"/>
      <c r="F1798" s="130"/>
      <c r="R1798" s="12"/>
      <c r="T1798" s="130"/>
      <c r="U1798" s="130"/>
      <c r="AE1798" s="146">
        <v>1041</v>
      </c>
      <c r="AF1798" s="146">
        <f t="shared" si="316"/>
        <v>0.1639999999999997</v>
      </c>
      <c r="AJ1798" s="146">
        <f t="shared" si="317"/>
        <v>0.39361321754583578</v>
      </c>
      <c r="AK1798" s="146">
        <f t="shared" si="318"/>
        <v>0.56513442809450287</v>
      </c>
      <c r="AL1798" s="146" t="str">
        <f t="shared" si="323"/>
        <v/>
      </c>
      <c r="AM1798" s="146">
        <f t="shared" si="324"/>
        <v>0.39361321754583578</v>
      </c>
      <c r="AN1798" s="146" t="str">
        <f t="shared" si="319"/>
        <v/>
      </c>
      <c r="AO1798" s="146">
        <f t="shared" si="320"/>
        <v>0</v>
      </c>
      <c r="AP1798" s="146" t="str">
        <f t="shared" si="321"/>
        <v/>
      </c>
      <c r="AQ1798" s="146" t="str">
        <f t="shared" si="322"/>
        <v/>
      </c>
      <c r="AY1798" s="155"/>
      <c r="AZ1798" s="150"/>
      <c r="BA1798" s="155"/>
      <c r="BB1798" s="162"/>
      <c r="BC1798" s="162"/>
      <c r="BD1798" s="162"/>
      <c r="BE1798" s="162"/>
      <c r="BF1798" s="156"/>
      <c r="BG1798" s="156"/>
      <c r="BH1798" s="156"/>
      <c r="BJ1798" s="146">
        <v>1018</v>
      </c>
      <c r="BK1798" s="146">
        <f t="shared" si="312"/>
        <v>6.5088000000001207</v>
      </c>
      <c r="BL1798" s="146">
        <f t="shared" si="313"/>
        <v>0.48174616542447191</v>
      </c>
      <c r="BM1798" s="146">
        <f t="shared" si="314"/>
        <v>7.0994040449368079E-4</v>
      </c>
      <c r="BN1798" s="146" t="str">
        <f t="shared" si="315"/>
        <v/>
      </c>
      <c r="BO1798" s="146" t="str">
        <f t="shared" si="311"/>
        <v/>
      </c>
    </row>
    <row r="1799" spans="3:67" ht="20.100000000000001" customHeight="1" x14ac:dyDescent="0.25">
      <c r="C1799" s="12"/>
      <c r="E1799" s="130"/>
      <c r="F1799" s="130"/>
      <c r="R1799" s="12"/>
      <c r="T1799" s="130"/>
      <c r="U1799" s="130"/>
      <c r="AE1799" s="146">
        <v>1042</v>
      </c>
      <c r="AF1799" s="146">
        <f t="shared" si="316"/>
        <v>0.16800000000000015</v>
      </c>
      <c r="AJ1799" s="146">
        <f t="shared" si="317"/>
        <v>0.39335194512142974</v>
      </c>
      <c r="AK1799" s="146">
        <f t="shared" si="318"/>
        <v>0.56670836046058459</v>
      </c>
      <c r="AL1799" s="146" t="str">
        <f t="shared" si="323"/>
        <v/>
      </c>
      <c r="AM1799" s="146">
        <f t="shared" si="324"/>
        <v>0.39335194512142974</v>
      </c>
      <c r="AN1799" s="146" t="str">
        <f t="shared" si="319"/>
        <v/>
      </c>
      <c r="AO1799" s="146">
        <f t="shared" si="320"/>
        <v>0</v>
      </c>
      <c r="AP1799" s="146" t="str">
        <f t="shared" si="321"/>
        <v/>
      </c>
      <c r="AQ1799" s="146" t="str">
        <f t="shared" si="322"/>
        <v/>
      </c>
      <c r="AY1799" s="155"/>
      <c r="AZ1799" s="150"/>
      <c r="BA1799" s="155"/>
      <c r="BB1799" s="162"/>
      <c r="BC1799" s="162"/>
      <c r="BD1799" s="162"/>
      <c r="BE1799" s="162"/>
      <c r="BF1799" s="156"/>
      <c r="BG1799" s="156"/>
      <c r="BH1799" s="156"/>
      <c r="BJ1799" s="146">
        <v>1019</v>
      </c>
      <c r="BK1799" s="146">
        <f t="shared" si="312"/>
        <v>6.5152000000001209</v>
      </c>
      <c r="BL1799" s="146">
        <f t="shared" si="313"/>
        <v>0.48103622501997823</v>
      </c>
      <c r="BM1799" s="146">
        <f t="shared" si="314"/>
        <v>7.0941226070975194E-4</v>
      </c>
      <c r="BN1799" s="146" t="str">
        <f t="shared" si="315"/>
        <v/>
      </c>
      <c r="BO1799" s="146" t="str">
        <f t="shared" si="311"/>
        <v/>
      </c>
    </row>
    <row r="1800" spans="3:67" ht="20.100000000000001" customHeight="1" x14ac:dyDescent="0.25">
      <c r="C1800" s="12"/>
      <c r="E1800" s="130"/>
      <c r="F1800" s="130"/>
      <c r="R1800" s="12"/>
      <c r="T1800" s="130"/>
      <c r="U1800" s="130"/>
      <c r="AE1800" s="146">
        <v>1043</v>
      </c>
      <c r="AF1800" s="146">
        <f t="shared" si="316"/>
        <v>0.17199999999999971</v>
      </c>
      <c r="AJ1800" s="146">
        <f t="shared" si="317"/>
        <v>0.39308455672110665</v>
      </c>
      <c r="AK1800" s="146">
        <f t="shared" si="318"/>
        <v>0.5682812355008271</v>
      </c>
      <c r="AL1800" s="146" t="str">
        <f t="shared" si="323"/>
        <v/>
      </c>
      <c r="AM1800" s="146">
        <f t="shared" si="324"/>
        <v>0.39308455672110665</v>
      </c>
      <c r="AN1800" s="146" t="str">
        <f t="shared" si="319"/>
        <v/>
      </c>
      <c r="AO1800" s="146">
        <f t="shared" si="320"/>
        <v>0</v>
      </c>
      <c r="AP1800" s="146" t="str">
        <f t="shared" si="321"/>
        <v/>
      </c>
      <c r="AQ1800" s="146" t="str">
        <f t="shared" si="322"/>
        <v/>
      </c>
      <c r="AY1800" s="155"/>
      <c r="AZ1800" s="150"/>
      <c r="BA1800" s="155"/>
      <c r="BB1800" s="162"/>
      <c r="BC1800" s="162"/>
      <c r="BD1800" s="162"/>
      <c r="BE1800" s="162"/>
      <c r="BF1800" s="156"/>
      <c r="BG1800" s="156"/>
      <c r="BH1800" s="156"/>
      <c r="BJ1800" s="146">
        <v>1020</v>
      </c>
      <c r="BK1800" s="146">
        <f t="shared" si="312"/>
        <v>6.5216000000001211</v>
      </c>
      <c r="BL1800" s="146">
        <f t="shared" si="313"/>
        <v>0.48032681275926847</v>
      </c>
      <c r="BM1800" s="146">
        <f t="shared" si="314"/>
        <v>7.0888280141290227E-4</v>
      </c>
      <c r="BN1800" s="146" t="str">
        <f t="shared" si="315"/>
        <v/>
      </c>
      <c r="BO1800" s="146" t="str">
        <f t="shared" si="311"/>
        <v/>
      </c>
    </row>
    <row r="1801" spans="3:67" ht="20.100000000000001" customHeight="1" x14ac:dyDescent="0.25">
      <c r="C1801" s="12"/>
      <c r="E1801" s="130"/>
      <c r="F1801" s="130"/>
      <c r="R1801" s="12"/>
      <c r="T1801" s="130"/>
      <c r="U1801" s="130"/>
      <c r="AE1801" s="146">
        <v>1044</v>
      </c>
      <c r="AF1801" s="146">
        <f t="shared" si="316"/>
        <v>0.17600000000000016</v>
      </c>
      <c r="AJ1801" s="146">
        <f t="shared" si="317"/>
        <v>0.39281106505576863</v>
      </c>
      <c r="AK1801" s="146">
        <f t="shared" si="318"/>
        <v>0.56985302877665411</v>
      </c>
      <c r="AL1801" s="146" t="str">
        <f t="shared" si="323"/>
        <v/>
      </c>
      <c r="AM1801" s="146">
        <f t="shared" si="324"/>
        <v>0.39281106505576863</v>
      </c>
      <c r="AN1801" s="146" t="str">
        <f t="shared" si="319"/>
        <v/>
      </c>
      <c r="AO1801" s="146">
        <f t="shared" si="320"/>
        <v>0</v>
      </c>
      <c r="AP1801" s="146" t="str">
        <f t="shared" si="321"/>
        <v/>
      </c>
      <c r="AQ1801" s="146" t="str">
        <f t="shared" si="322"/>
        <v/>
      </c>
      <c r="AY1801" s="155"/>
      <c r="AZ1801" s="150"/>
      <c r="BA1801" s="155"/>
      <c r="BB1801" s="162"/>
      <c r="BC1801" s="162"/>
      <c r="BD1801" s="162"/>
      <c r="BE1801" s="162"/>
      <c r="BF1801" s="156"/>
      <c r="BG1801" s="156"/>
      <c r="BH1801" s="156"/>
      <c r="BJ1801" s="146">
        <v>1021</v>
      </c>
      <c r="BK1801" s="146">
        <f t="shared" si="312"/>
        <v>6.5280000000001213</v>
      </c>
      <c r="BL1801" s="146">
        <f t="shared" si="313"/>
        <v>0.47961792995785557</v>
      </c>
      <c r="BM1801" s="146">
        <f t="shared" si="314"/>
        <v>7.0835203348207365E-4</v>
      </c>
      <c r="BN1801" s="146" t="str">
        <f t="shared" si="315"/>
        <v/>
      </c>
      <c r="BO1801" s="146" t="str">
        <f t="shared" si="311"/>
        <v/>
      </c>
    </row>
    <row r="1802" spans="3:67" ht="20.100000000000001" customHeight="1" x14ac:dyDescent="0.25">
      <c r="C1802" s="12"/>
      <c r="E1802" s="130"/>
      <c r="F1802" s="130"/>
      <c r="R1802" s="12"/>
      <c r="T1802" s="130"/>
      <c r="U1802" s="130"/>
      <c r="AE1802" s="146">
        <v>1045</v>
      </c>
      <c r="AF1802" s="146">
        <f t="shared" si="316"/>
        <v>0.17999999999999972</v>
      </c>
      <c r="AJ1802" s="146">
        <f t="shared" si="317"/>
        <v>0.39253148312042896</v>
      </c>
      <c r="AK1802" s="146">
        <f t="shared" si="318"/>
        <v>0.57142371590090058</v>
      </c>
      <c r="AL1802" s="146" t="str">
        <f t="shared" si="323"/>
        <v/>
      </c>
      <c r="AM1802" s="146">
        <f t="shared" si="324"/>
        <v>0.39253148312042896</v>
      </c>
      <c r="AN1802" s="146" t="str">
        <f t="shared" si="319"/>
        <v/>
      </c>
      <c r="AO1802" s="146">
        <f t="shared" si="320"/>
        <v>0</v>
      </c>
      <c r="AP1802" s="146" t="str">
        <f t="shared" si="321"/>
        <v/>
      </c>
      <c r="AQ1802" s="146" t="str">
        <f t="shared" si="322"/>
        <v/>
      </c>
      <c r="AY1802" s="155"/>
      <c r="AZ1802" s="150"/>
      <c r="BA1802" s="155"/>
      <c r="BB1802" s="162"/>
      <c r="BC1802" s="162"/>
      <c r="BD1802" s="162"/>
      <c r="BE1802" s="162"/>
      <c r="BF1802" s="156"/>
      <c r="BG1802" s="156"/>
      <c r="BH1802" s="156"/>
      <c r="BJ1802" s="146">
        <v>1022</v>
      </c>
      <c r="BK1802" s="146">
        <f t="shared" si="312"/>
        <v>6.5344000000001214</v>
      </c>
      <c r="BL1802" s="146">
        <f t="shared" si="313"/>
        <v>0.4789095779243735</v>
      </c>
      <c r="BM1802" s="146">
        <f t="shared" si="314"/>
        <v>7.0781996378477263E-4</v>
      </c>
      <c r="BN1802" s="146" t="str">
        <f t="shared" si="315"/>
        <v/>
      </c>
      <c r="BO1802" s="146" t="str">
        <f t="shared" si="311"/>
        <v/>
      </c>
    </row>
    <row r="1803" spans="3:67" ht="20.100000000000001" customHeight="1" x14ac:dyDescent="0.25">
      <c r="C1803" s="12"/>
      <c r="E1803" s="130"/>
      <c r="F1803" s="130"/>
      <c r="R1803" s="12"/>
      <c r="T1803" s="130"/>
      <c r="U1803" s="130"/>
      <c r="AE1803" s="146">
        <v>1046</v>
      </c>
      <c r="AF1803" s="146">
        <f t="shared" si="316"/>
        <v>0.18400000000000016</v>
      </c>
      <c r="AJ1803" s="146">
        <f t="shared" si="317"/>
        <v>0.39224582419318299</v>
      </c>
      <c r="AK1803" s="146">
        <f t="shared" si="318"/>
        <v>0.57299327253894916</v>
      </c>
      <c r="AL1803" s="146" t="str">
        <f t="shared" si="323"/>
        <v/>
      </c>
      <c r="AM1803" s="146">
        <f t="shared" si="324"/>
        <v>0.39224582419318299</v>
      </c>
      <c r="AN1803" s="146" t="str">
        <f t="shared" si="319"/>
        <v/>
      </c>
      <c r="AO1803" s="146">
        <f t="shared" si="320"/>
        <v>0</v>
      </c>
      <c r="AP1803" s="146" t="str">
        <f t="shared" si="321"/>
        <v/>
      </c>
      <c r="AQ1803" s="146" t="str">
        <f t="shared" si="322"/>
        <v/>
      </c>
      <c r="AY1803" s="155"/>
      <c r="AZ1803" s="150"/>
      <c r="BA1803" s="155"/>
      <c r="BB1803" s="162"/>
      <c r="BC1803" s="162"/>
      <c r="BD1803" s="162"/>
      <c r="BE1803" s="162"/>
      <c r="BF1803" s="156"/>
      <c r="BG1803" s="156"/>
      <c r="BH1803" s="156"/>
      <c r="BJ1803" s="146">
        <v>1023</v>
      </c>
      <c r="BK1803" s="146">
        <f t="shared" si="312"/>
        <v>6.5408000000001216</v>
      </c>
      <c r="BL1803" s="146">
        <f t="shared" si="313"/>
        <v>0.47820175796058872</v>
      </c>
      <c r="BM1803" s="146">
        <f t="shared" si="314"/>
        <v>7.0728659917485004E-4</v>
      </c>
      <c r="BN1803" s="146" t="str">
        <f t="shared" si="315"/>
        <v/>
      </c>
      <c r="BO1803" s="146" t="str">
        <f t="shared" si="311"/>
        <v/>
      </c>
    </row>
    <row r="1804" spans="3:67" ht="20.100000000000001" customHeight="1" x14ac:dyDescent="0.25">
      <c r="C1804" s="12"/>
      <c r="E1804" s="130"/>
      <c r="F1804" s="130"/>
      <c r="R1804" s="12"/>
      <c r="T1804" s="130"/>
      <c r="U1804" s="130"/>
      <c r="AE1804" s="146">
        <v>1047</v>
      </c>
      <c r="AF1804" s="146">
        <f t="shared" si="316"/>
        <v>0.18799999999999972</v>
      </c>
      <c r="AJ1804" s="146">
        <f t="shared" si="317"/>
        <v>0.39195410183415741</v>
      </c>
      <c r="AK1804" s="146">
        <f t="shared" si="318"/>
        <v>0.57456167440985784</v>
      </c>
      <c r="AL1804" s="146" t="str">
        <f t="shared" si="323"/>
        <v/>
      </c>
      <c r="AM1804" s="146">
        <f t="shared" si="324"/>
        <v>0.39195410183415741</v>
      </c>
      <c r="AN1804" s="146" t="str">
        <f t="shared" si="319"/>
        <v/>
      </c>
      <c r="AO1804" s="146">
        <f t="shared" si="320"/>
        <v>0</v>
      </c>
      <c r="AP1804" s="146" t="str">
        <f t="shared" si="321"/>
        <v/>
      </c>
      <c r="AQ1804" s="146" t="str">
        <f t="shared" si="322"/>
        <v/>
      </c>
      <c r="AY1804" s="155"/>
      <c r="AZ1804" s="150"/>
      <c r="BA1804" s="155"/>
      <c r="BB1804" s="162"/>
      <c r="BC1804" s="162"/>
      <c r="BD1804" s="162"/>
      <c r="BE1804" s="162"/>
      <c r="BF1804" s="156"/>
      <c r="BG1804" s="156"/>
      <c r="BH1804" s="156"/>
      <c r="BJ1804" s="146">
        <v>1024</v>
      </c>
      <c r="BK1804" s="146">
        <f t="shared" si="312"/>
        <v>6.5472000000001218</v>
      </c>
      <c r="BL1804" s="146">
        <f t="shared" si="313"/>
        <v>0.47749447136141387</v>
      </c>
      <c r="BM1804" s="146">
        <f t="shared" si="314"/>
        <v>7.0675194649361117E-4</v>
      </c>
      <c r="BN1804" s="146" t="str">
        <f t="shared" si="315"/>
        <v/>
      </c>
      <c r="BO1804" s="146" t="str">
        <f t="shared" si="311"/>
        <v/>
      </c>
    </row>
    <row r="1805" spans="3:67" ht="20.100000000000001" customHeight="1" x14ac:dyDescent="0.25">
      <c r="C1805" s="12"/>
      <c r="E1805" s="130"/>
      <c r="F1805" s="130"/>
      <c r="R1805" s="12"/>
      <c r="T1805" s="130"/>
      <c r="U1805" s="130"/>
      <c r="AE1805" s="146">
        <v>1048</v>
      </c>
      <c r="AF1805" s="146">
        <f t="shared" si="316"/>
        <v>0.19200000000000017</v>
      </c>
      <c r="AJ1805" s="146">
        <f t="shared" si="317"/>
        <v>0.39165632988443705</v>
      </c>
      <c r="AK1805" s="146">
        <f t="shared" si="318"/>
        <v>0.57612889728748906</v>
      </c>
      <c r="AL1805" s="146" t="str">
        <f t="shared" si="323"/>
        <v/>
      </c>
      <c r="AM1805" s="146">
        <f t="shared" si="324"/>
        <v>0.39165632988443705</v>
      </c>
      <c r="AN1805" s="146" t="str">
        <f t="shared" si="319"/>
        <v/>
      </c>
      <c r="AO1805" s="146">
        <f t="shared" si="320"/>
        <v>0</v>
      </c>
      <c r="AP1805" s="146" t="str">
        <f t="shared" si="321"/>
        <v/>
      </c>
      <c r="AQ1805" s="146" t="str">
        <f t="shared" si="322"/>
        <v/>
      </c>
      <c r="AY1805" s="155"/>
      <c r="AZ1805" s="150"/>
      <c r="BA1805" s="155"/>
      <c r="BB1805" s="162"/>
      <c r="BC1805" s="162"/>
      <c r="BD1805" s="162"/>
      <c r="BE1805" s="162"/>
      <c r="BF1805" s="156"/>
      <c r="BG1805" s="156"/>
      <c r="BH1805" s="156"/>
      <c r="BJ1805" s="146">
        <v>1025</v>
      </c>
      <c r="BK1805" s="146">
        <f t="shared" si="312"/>
        <v>6.553600000000122</v>
      </c>
      <c r="BL1805" s="146">
        <f t="shared" si="313"/>
        <v>0.47678771941492026</v>
      </c>
      <c r="BM1805" s="146">
        <f t="shared" si="314"/>
        <v>7.0621601256837252E-4</v>
      </c>
      <c r="BN1805" s="146" t="str">
        <f t="shared" si="315"/>
        <v/>
      </c>
      <c r="BO1805" s="146" t="str">
        <f t="shared" ref="BO1805:BO1868" si="325">IF($BL1805&lt;(1-$BH$793),$BM1805,"")</f>
        <v/>
      </c>
    </row>
    <row r="1806" spans="3:67" ht="20.100000000000001" customHeight="1" x14ac:dyDescent="0.25">
      <c r="C1806" s="12"/>
      <c r="E1806" s="130"/>
      <c r="F1806" s="130"/>
      <c r="R1806" s="12"/>
      <c r="T1806" s="130"/>
      <c r="U1806" s="130"/>
      <c r="AE1806" s="146">
        <v>1049</v>
      </c>
      <c r="AF1806" s="146">
        <f t="shared" si="316"/>
        <v>0.19599999999999973</v>
      </c>
      <c r="AJ1806" s="146">
        <f t="shared" si="317"/>
        <v>0.39135252246497099</v>
      </c>
      <c r="AK1806" s="146">
        <f t="shared" si="318"/>
        <v>0.57769491700162801</v>
      </c>
      <c r="AL1806" s="146" t="str">
        <f t="shared" si="323"/>
        <v/>
      </c>
      <c r="AM1806" s="146">
        <f t="shared" si="324"/>
        <v>0.39135252246497099</v>
      </c>
      <c r="AN1806" s="146" t="str">
        <f t="shared" si="319"/>
        <v/>
      </c>
      <c r="AO1806" s="146">
        <f t="shared" si="320"/>
        <v>0</v>
      </c>
      <c r="AP1806" s="146" t="str">
        <f t="shared" si="321"/>
        <v/>
      </c>
      <c r="AQ1806" s="146" t="str">
        <f t="shared" si="322"/>
        <v/>
      </c>
      <c r="AY1806" s="155"/>
      <c r="AZ1806" s="150"/>
      <c r="BA1806" s="155"/>
      <c r="BB1806" s="162"/>
      <c r="BC1806" s="162"/>
      <c r="BD1806" s="162"/>
      <c r="BE1806" s="162"/>
      <c r="BF1806" s="156"/>
      <c r="BG1806" s="156"/>
      <c r="BH1806" s="156"/>
      <c r="BJ1806" s="146">
        <v>1026</v>
      </c>
      <c r="BK1806" s="146">
        <f t="shared" ref="BK1806:BK1869" si="326">BK1805+$BN$778</f>
        <v>6.5600000000001222</v>
      </c>
      <c r="BL1806" s="146">
        <f t="shared" ref="BL1806:BL1869" si="327">_xlfn.CHISQ.DIST.RT(BK1806,7)</f>
        <v>0.47608150340235189</v>
      </c>
      <c r="BM1806" s="146">
        <f t="shared" ref="BM1806:BM1869" si="328">BL1806-BL1807</f>
        <v>7.0567880421468221E-4</v>
      </c>
      <c r="BN1806" s="146" t="str">
        <f t="shared" ref="BN1806:BN1869" si="329">IF(BL1806&lt;(1-$BH$785),BM1806,"")</f>
        <v/>
      </c>
      <c r="BO1806" s="146" t="str">
        <f t="shared" si="325"/>
        <v/>
      </c>
    </row>
    <row r="1807" spans="3:67" ht="20.100000000000001" customHeight="1" x14ac:dyDescent="0.25">
      <c r="C1807" s="12"/>
      <c r="E1807" s="130"/>
      <c r="F1807" s="130"/>
      <c r="R1807" s="12"/>
      <c r="T1807" s="130"/>
      <c r="U1807" s="130"/>
      <c r="AE1807" s="146">
        <v>1050</v>
      </c>
      <c r="AF1807" s="146">
        <f t="shared" si="316"/>
        <v>0.20000000000000018</v>
      </c>
      <c r="AJ1807" s="146">
        <f t="shared" si="317"/>
        <v>0.39104269397545588</v>
      </c>
      <c r="AK1807" s="146">
        <f t="shared" si="318"/>
        <v>0.5792597094391031</v>
      </c>
      <c r="AL1807" s="146" t="str">
        <f t="shared" si="323"/>
        <v/>
      </c>
      <c r="AM1807" s="146">
        <f t="shared" si="324"/>
        <v>0.39104269397545588</v>
      </c>
      <c r="AN1807" s="146" t="str">
        <f t="shared" si="319"/>
        <v/>
      </c>
      <c r="AO1807" s="146">
        <f t="shared" si="320"/>
        <v>0</v>
      </c>
      <c r="AP1807" s="146" t="str">
        <f t="shared" si="321"/>
        <v/>
      </c>
      <c r="AQ1807" s="146" t="str">
        <f t="shared" si="322"/>
        <v/>
      </c>
      <c r="AY1807" s="155"/>
      <c r="AZ1807" s="150"/>
      <c r="BA1807" s="155"/>
      <c r="BB1807" s="162"/>
      <c r="BC1807" s="162"/>
      <c r="BD1807" s="162"/>
      <c r="BE1807" s="162"/>
      <c r="BF1807" s="156"/>
      <c r="BG1807" s="156"/>
      <c r="BH1807" s="156"/>
      <c r="BJ1807" s="146">
        <v>1027</v>
      </c>
      <c r="BK1807" s="146">
        <f t="shared" si="326"/>
        <v>6.5664000000001224</v>
      </c>
      <c r="BL1807" s="146">
        <f t="shared" si="327"/>
        <v>0.47537582459813721</v>
      </c>
      <c r="BM1807" s="146">
        <f t="shared" si="328"/>
        <v>7.051403282333224E-4</v>
      </c>
      <c r="BN1807" s="146" t="str">
        <f t="shared" si="329"/>
        <v/>
      </c>
      <c r="BO1807" s="146" t="str">
        <f t="shared" si="325"/>
        <v/>
      </c>
    </row>
    <row r="1808" spans="3:67" ht="20.100000000000001" customHeight="1" x14ac:dyDescent="0.25">
      <c r="C1808" s="12"/>
      <c r="E1808" s="130"/>
      <c r="F1808" s="130"/>
      <c r="R1808" s="12"/>
      <c r="T1808" s="130"/>
      <c r="U1808" s="130"/>
      <c r="AE1808" s="146">
        <v>1051</v>
      </c>
      <c r="AF1808" s="146">
        <f t="shared" si="316"/>
        <v>0.20399999999999974</v>
      </c>
      <c r="AJ1808" s="146">
        <f t="shared" si="317"/>
        <v>0.39072685909319932</v>
      </c>
      <c r="AK1808" s="146">
        <f t="shared" si="318"/>
        <v>0.5808232505448957</v>
      </c>
      <c r="AL1808" s="146" t="str">
        <f t="shared" si="323"/>
        <v/>
      </c>
      <c r="AM1808" s="146">
        <f t="shared" si="324"/>
        <v>0.39072685909319932</v>
      </c>
      <c r="AN1808" s="146" t="str">
        <f t="shared" si="319"/>
        <v/>
      </c>
      <c r="AO1808" s="146">
        <f t="shared" si="320"/>
        <v>0</v>
      </c>
      <c r="AP1808" s="146" t="str">
        <f t="shared" si="321"/>
        <v/>
      </c>
      <c r="AQ1808" s="146" t="str">
        <f t="shared" si="322"/>
        <v/>
      </c>
      <c r="AY1808" s="155"/>
      <c r="AZ1808" s="150"/>
      <c r="BA1808" s="155"/>
      <c r="BB1808" s="162"/>
      <c r="BC1808" s="162"/>
      <c r="BD1808" s="162"/>
      <c r="BE1808" s="162"/>
      <c r="BF1808" s="156"/>
      <c r="BG1808" s="156"/>
      <c r="BH1808" s="156"/>
      <c r="BJ1808" s="146">
        <v>1028</v>
      </c>
      <c r="BK1808" s="146">
        <f t="shared" si="326"/>
        <v>6.5728000000001225</v>
      </c>
      <c r="BL1808" s="146">
        <f t="shared" si="327"/>
        <v>0.47467068426990389</v>
      </c>
      <c r="BM1808" s="146">
        <f t="shared" si="328"/>
        <v>7.0460059141297382E-4</v>
      </c>
      <c r="BN1808" s="146" t="str">
        <f t="shared" si="329"/>
        <v/>
      </c>
      <c r="BO1808" s="146" t="str">
        <f t="shared" si="325"/>
        <v/>
      </c>
    </row>
    <row r="1809" spans="3:67" ht="20.100000000000001" customHeight="1" x14ac:dyDescent="0.25">
      <c r="C1809" s="12"/>
      <c r="E1809" s="130"/>
      <c r="F1809" s="130"/>
      <c r="R1809" s="12"/>
      <c r="T1809" s="130"/>
      <c r="U1809" s="130"/>
      <c r="AE1809" s="146">
        <v>1052</v>
      </c>
      <c r="AF1809" s="146">
        <f t="shared" si="316"/>
        <v>0.20800000000000018</v>
      </c>
      <c r="AJ1809" s="146">
        <f t="shared" si="317"/>
        <v>0.3904050327719602</v>
      </c>
      <c r="AK1809" s="146">
        <f t="shared" si="318"/>
        <v>0.5823855163232512</v>
      </c>
      <c r="AL1809" s="146" t="str">
        <f t="shared" si="323"/>
        <v/>
      </c>
      <c r="AM1809" s="146">
        <f t="shared" si="324"/>
        <v>0.3904050327719602</v>
      </c>
      <c r="AN1809" s="146" t="str">
        <f t="shared" si="319"/>
        <v/>
      </c>
      <c r="AO1809" s="146">
        <f t="shared" si="320"/>
        <v>0</v>
      </c>
      <c r="AP1809" s="146" t="str">
        <f t="shared" si="321"/>
        <v/>
      </c>
      <c r="AQ1809" s="146" t="str">
        <f t="shared" si="322"/>
        <v/>
      </c>
      <c r="AY1809" s="155"/>
      <c r="AZ1809" s="150"/>
      <c r="BA1809" s="155"/>
      <c r="BB1809" s="162"/>
      <c r="BC1809" s="162"/>
      <c r="BD1809" s="162"/>
      <c r="BE1809" s="162"/>
      <c r="BF1809" s="156"/>
      <c r="BG1809" s="156"/>
      <c r="BH1809" s="156"/>
      <c r="BJ1809" s="146">
        <v>1029</v>
      </c>
      <c r="BK1809" s="146">
        <f t="shared" si="326"/>
        <v>6.5792000000001227</v>
      </c>
      <c r="BL1809" s="146">
        <f t="shared" si="327"/>
        <v>0.47396608367849091</v>
      </c>
      <c r="BM1809" s="146">
        <f t="shared" si="328"/>
        <v>7.0405960052810634E-4</v>
      </c>
      <c r="BN1809" s="146" t="str">
        <f t="shared" si="329"/>
        <v/>
      </c>
      <c r="BO1809" s="146" t="str">
        <f t="shared" si="325"/>
        <v/>
      </c>
    </row>
    <row r="1810" spans="3:67" ht="20.100000000000001" customHeight="1" x14ac:dyDescent="0.25">
      <c r="C1810" s="12"/>
      <c r="E1810" s="130"/>
      <c r="F1810" s="130"/>
      <c r="R1810" s="12"/>
      <c r="T1810" s="130"/>
      <c r="U1810" s="130"/>
      <c r="AE1810" s="146">
        <v>1053</v>
      </c>
      <c r="AF1810" s="146">
        <f t="shared" si="316"/>
        <v>0.21199999999999974</v>
      </c>
      <c r="AJ1810" s="146">
        <f t="shared" si="317"/>
        <v>0.39007723024076968</v>
      </c>
      <c r="AK1810" s="146">
        <f t="shared" si="318"/>
        <v>0.58394648283877926</v>
      </c>
      <c r="AL1810" s="146" t="str">
        <f t="shared" si="323"/>
        <v/>
      </c>
      <c r="AM1810" s="146">
        <f t="shared" si="324"/>
        <v>0.39007723024076968</v>
      </c>
      <c r="AN1810" s="146" t="str">
        <f t="shared" si="319"/>
        <v/>
      </c>
      <c r="AO1810" s="146">
        <f t="shared" si="320"/>
        <v>0</v>
      </c>
      <c r="AP1810" s="146" t="str">
        <f t="shared" si="321"/>
        <v/>
      </c>
      <c r="AQ1810" s="146" t="str">
        <f t="shared" si="322"/>
        <v/>
      </c>
      <c r="AY1810" s="155"/>
      <c r="AZ1810" s="150"/>
      <c r="BA1810" s="155"/>
      <c r="BB1810" s="162"/>
      <c r="BC1810" s="162"/>
      <c r="BD1810" s="162"/>
      <c r="BE1810" s="162"/>
      <c r="BF1810" s="156"/>
      <c r="BG1810" s="156"/>
      <c r="BH1810" s="156"/>
      <c r="BJ1810" s="146">
        <v>1030</v>
      </c>
      <c r="BK1810" s="146">
        <f t="shared" si="326"/>
        <v>6.5856000000001229</v>
      </c>
      <c r="BL1810" s="146">
        <f t="shared" si="327"/>
        <v>0.47326202407796281</v>
      </c>
      <c r="BM1810" s="146">
        <f t="shared" si="328"/>
        <v>7.0351736234208762E-4</v>
      </c>
      <c r="BN1810" s="146" t="str">
        <f t="shared" si="329"/>
        <v/>
      </c>
      <c r="BO1810" s="146" t="str">
        <f t="shared" si="325"/>
        <v/>
      </c>
    </row>
    <row r="1811" spans="3:67" ht="20.100000000000001" customHeight="1" x14ac:dyDescent="0.25">
      <c r="C1811" s="12"/>
      <c r="E1811" s="130"/>
      <c r="F1811" s="130"/>
      <c r="R1811" s="12"/>
      <c r="T1811" s="130"/>
      <c r="U1811" s="130"/>
      <c r="AE1811" s="146">
        <v>1054</v>
      </c>
      <c r="AF1811" s="146">
        <f t="shared" si="316"/>
        <v>0.21600000000000019</v>
      </c>
      <c r="AJ1811" s="146">
        <f t="shared" si="317"/>
        <v>0.38974346700272944</v>
      </c>
      <c r="AK1811" s="146">
        <f t="shared" si="318"/>
        <v>0.58550612621755604</v>
      </c>
      <c r="AL1811" s="146" t="str">
        <f t="shared" si="323"/>
        <v/>
      </c>
      <c r="AM1811" s="146">
        <f t="shared" si="324"/>
        <v>0.38974346700272944</v>
      </c>
      <c r="AN1811" s="146" t="str">
        <f t="shared" si="319"/>
        <v/>
      </c>
      <c r="AO1811" s="146">
        <f t="shared" si="320"/>
        <v>0</v>
      </c>
      <c r="AP1811" s="146" t="str">
        <f t="shared" si="321"/>
        <v/>
      </c>
      <c r="AQ1811" s="146" t="str">
        <f t="shared" si="322"/>
        <v/>
      </c>
      <c r="AY1811" s="155"/>
      <c r="AZ1811" s="150"/>
      <c r="BA1811" s="155"/>
      <c r="BB1811" s="162"/>
      <c r="BC1811" s="162"/>
      <c r="BD1811" s="162"/>
      <c r="BE1811" s="162"/>
      <c r="BF1811" s="156"/>
      <c r="BG1811" s="156"/>
      <c r="BH1811" s="156"/>
      <c r="BJ1811" s="146">
        <v>1031</v>
      </c>
      <c r="BK1811" s="146">
        <f t="shared" si="326"/>
        <v>6.5920000000001231</v>
      </c>
      <c r="BL1811" s="146">
        <f t="shared" si="327"/>
        <v>0.47255850671562072</v>
      </c>
      <c r="BM1811" s="146">
        <f t="shared" si="328"/>
        <v>7.0297388360263113E-4</v>
      </c>
      <c r="BN1811" s="146" t="str">
        <f t="shared" si="329"/>
        <v/>
      </c>
      <c r="BO1811" s="146" t="str">
        <f t="shared" si="325"/>
        <v/>
      </c>
    </row>
    <row r="1812" spans="3:67" ht="20.100000000000001" customHeight="1" x14ac:dyDescent="0.25">
      <c r="C1812" s="12"/>
      <c r="E1812" s="130"/>
      <c r="F1812" s="130"/>
      <c r="R1812" s="12"/>
      <c r="T1812" s="130"/>
      <c r="U1812" s="130"/>
      <c r="AE1812" s="146">
        <v>1055</v>
      </c>
      <c r="AF1812" s="146">
        <f t="shared" si="316"/>
        <v>0.21999999999999975</v>
      </c>
      <c r="AJ1812" s="146">
        <f t="shared" si="317"/>
        <v>0.38940375883379047</v>
      </c>
      <c r="AK1812" s="146">
        <f t="shared" si="318"/>
        <v>0.58706442264821446</v>
      </c>
      <c r="AL1812" s="146" t="str">
        <f t="shared" si="323"/>
        <v/>
      </c>
      <c r="AM1812" s="146">
        <f t="shared" si="324"/>
        <v>0.38940375883379047</v>
      </c>
      <c r="AN1812" s="146" t="str">
        <f t="shared" si="319"/>
        <v/>
      </c>
      <c r="AO1812" s="146">
        <f t="shared" si="320"/>
        <v>0</v>
      </c>
      <c r="AP1812" s="146" t="str">
        <f t="shared" si="321"/>
        <v/>
      </c>
      <c r="AQ1812" s="146" t="str">
        <f t="shared" si="322"/>
        <v/>
      </c>
      <c r="AY1812" s="155"/>
      <c r="AZ1812" s="150"/>
      <c r="BA1812" s="155"/>
      <c r="BB1812" s="162"/>
      <c r="BC1812" s="162"/>
      <c r="BD1812" s="162"/>
      <c r="BE1812" s="162"/>
      <c r="BF1812" s="156"/>
      <c r="BG1812" s="156"/>
      <c r="BH1812" s="156"/>
      <c r="BJ1812" s="146">
        <v>1032</v>
      </c>
      <c r="BK1812" s="146">
        <f t="shared" si="326"/>
        <v>6.5984000000001233</v>
      </c>
      <c r="BL1812" s="146">
        <f t="shared" si="327"/>
        <v>0.47185553283201809</v>
      </c>
      <c r="BM1812" s="146">
        <f t="shared" si="328"/>
        <v>7.0242917104479385E-4</v>
      </c>
      <c r="BN1812" s="146" t="str">
        <f t="shared" si="329"/>
        <v/>
      </c>
      <c r="BO1812" s="146" t="str">
        <f t="shared" si="325"/>
        <v/>
      </c>
    </row>
    <row r="1813" spans="3:67" ht="20.100000000000001" customHeight="1" x14ac:dyDescent="0.25">
      <c r="C1813" s="12"/>
      <c r="E1813" s="130"/>
      <c r="F1813" s="130"/>
      <c r="R1813" s="12"/>
      <c r="T1813" s="130"/>
      <c r="U1813" s="130"/>
      <c r="AE1813" s="146">
        <v>1056</v>
      </c>
      <c r="AF1813" s="146">
        <f t="shared" si="316"/>
        <v>0.2240000000000002</v>
      </c>
      <c r="AJ1813" s="146">
        <f t="shared" si="317"/>
        <v>0.38905812178150972</v>
      </c>
      <c r="AK1813" s="146">
        <f t="shared" si="318"/>
        <v>0.58862134838303659</v>
      </c>
      <c r="AL1813" s="146" t="str">
        <f t="shared" si="323"/>
        <v/>
      </c>
      <c r="AM1813" s="146">
        <f t="shared" si="324"/>
        <v>0.38905812178150972</v>
      </c>
      <c r="AN1813" s="146" t="str">
        <f t="shared" si="319"/>
        <v/>
      </c>
      <c r="AO1813" s="146">
        <f t="shared" si="320"/>
        <v>0</v>
      </c>
      <c r="AP1813" s="146" t="str">
        <f t="shared" si="321"/>
        <v/>
      </c>
      <c r="AQ1813" s="146" t="str">
        <f t="shared" si="322"/>
        <v/>
      </c>
      <c r="AY1813" s="155"/>
      <c r="AZ1813" s="150"/>
      <c r="BA1813" s="155"/>
      <c r="BB1813" s="162"/>
      <c r="BC1813" s="162"/>
      <c r="BD1813" s="162"/>
      <c r="BE1813" s="162"/>
      <c r="BF1813" s="156"/>
      <c r="BG1813" s="156"/>
      <c r="BH1813" s="156"/>
      <c r="BJ1813" s="146">
        <v>1033</v>
      </c>
      <c r="BK1813" s="146">
        <f t="shared" si="326"/>
        <v>6.6048000000001235</v>
      </c>
      <c r="BL1813" s="146">
        <f t="shared" si="327"/>
        <v>0.47115310366097329</v>
      </c>
      <c r="BM1813" s="146">
        <f t="shared" si="328"/>
        <v>7.0188323139086517E-4</v>
      </c>
      <c r="BN1813" s="146" t="str">
        <f t="shared" si="329"/>
        <v/>
      </c>
      <c r="BO1813" s="146" t="str">
        <f t="shared" si="325"/>
        <v/>
      </c>
    </row>
    <row r="1814" spans="3:67" ht="20.100000000000001" customHeight="1" x14ac:dyDescent="0.25">
      <c r="C1814" s="12"/>
      <c r="E1814" s="130"/>
      <c r="F1814" s="130"/>
      <c r="R1814" s="12"/>
      <c r="T1814" s="130"/>
      <c r="U1814" s="130"/>
      <c r="AE1814" s="146">
        <v>1057</v>
      </c>
      <c r="AF1814" s="146">
        <f t="shared" si="316"/>
        <v>0.22799999999999976</v>
      </c>
      <c r="AJ1814" s="146">
        <f t="shared" si="317"/>
        <v>0.38870657216378751</v>
      </c>
      <c r="AK1814" s="146">
        <f t="shared" si="318"/>
        <v>0.5901768797390341</v>
      </c>
      <c r="AL1814" s="146" t="str">
        <f t="shared" si="323"/>
        <v/>
      </c>
      <c r="AM1814" s="146">
        <f t="shared" si="324"/>
        <v>0.38870657216378751</v>
      </c>
      <c r="AN1814" s="146" t="str">
        <f t="shared" si="319"/>
        <v/>
      </c>
      <c r="AO1814" s="146">
        <f t="shared" si="320"/>
        <v>0</v>
      </c>
      <c r="AP1814" s="146" t="str">
        <f t="shared" si="321"/>
        <v/>
      </c>
      <c r="AQ1814" s="146" t="str">
        <f t="shared" si="322"/>
        <v/>
      </c>
      <c r="AY1814" s="155"/>
      <c r="AZ1814" s="150"/>
      <c r="BA1814" s="155"/>
      <c r="BB1814" s="162"/>
      <c r="BC1814" s="162"/>
      <c r="BD1814" s="162"/>
      <c r="BE1814" s="162"/>
      <c r="BF1814" s="156"/>
      <c r="BG1814" s="156"/>
      <c r="BH1814" s="156"/>
      <c r="BJ1814" s="146">
        <v>1034</v>
      </c>
      <c r="BK1814" s="146">
        <f t="shared" si="326"/>
        <v>6.6112000000001236</v>
      </c>
      <c r="BL1814" s="146">
        <f t="shared" si="327"/>
        <v>0.47045122042958243</v>
      </c>
      <c r="BM1814" s="146">
        <f t="shared" si="328"/>
        <v>7.0133607135025589E-4</v>
      </c>
      <c r="BN1814" s="146" t="str">
        <f t="shared" si="329"/>
        <v/>
      </c>
      <c r="BO1814" s="146" t="str">
        <f t="shared" si="325"/>
        <v/>
      </c>
    </row>
    <row r="1815" spans="3:67" ht="20.100000000000001" customHeight="1" x14ac:dyDescent="0.25">
      <c r="C1815" s="12"/>
      <c r="E1815" s="130"/>
      <c r="F1815" s="130"/>
      <c r="R1815" s="12"/>
      <c r="T1815" s="130"/>
      <c r="U1815" s="130"/>
      <c r="AE1815" s="146">
        <v>1058</v>
      </c>
      <c r="AF1815" s="146">
        <f t="shared" si="316"/>
        <v>0.23200000000000021</v>
      </c>
      <c r="AJ1815" s="146">
        <f t="shared" si="317"/>
        <v>0.38834912656758286</v>
      </c>
      <c r="AK1815" s="146">
        <f t="shared" si="318"/>
        <v>0.59173099309903032</v>
      </c>
      <c r="AL1815" s="146" t="str">
        <f t="shared" si="323"/>
        <v/>
      </c>
      <c r="AM1815" s="146">
        <f t="shared" si="324"/>
        <v>0.38834912656758286</v>
      </c>
      <c r="AN1815" s="146" t="str">
        <f t="shared" si="319"/>
        <v/>
      </c>
      <c r="AO1815" s="146">
        <f t="shared" si="320"/>
        <v>0</v>
      </c>
      <c r="AP1815" s="146" t="str">
        <f t="shared" si="321"/>
        <v/>
      </c>
      <c r="AQ1815" s="146" t="str">
        <f t="shared" si="322"/>
        <v/>
      </c>
      <c r="AY1815" s="155"/>
      <c r="AZ1815" s="150"/>
      <c r="BA1815" s="155"/>
      <c r="BB1815" s="162"/>
      <c r="BC1815" s="162"/>
      <c r="BD1815" s="162"/>
      <c r="BE1815" s="162"/>
      <c r="BF1815" s="156"/>
      <c r="BG1815" s="156"/>
      <c r="BH1815" s="156"/>
      <c r="BJ1815" s="146">
        <v>1035</v>
      </c>
      <c r="BK1815" s="146">
        <f t="shared" si="326"/>
        <v>6.6176000000001238</v>
      </c>
      <c r="BL1815" s="146">
        <f t="shared" si="327"/>
        <v>0.46974988435823217</v>
      </c>
      <c r="BM1815" s="146">
        <f t="shared" si="328"/>
        <v>7.0078769761749982E-4</v>
      </c>
      <c r="BN1815" s="146" t="str">
        <f t="shared" si="329"/>
        <v/>
      </c>
      <c r="BO1815" s="146" t="str">
        <f t="shared" si="325"/>
        <v/>
      </c>
    </row>
    <row r="1816" spans="3:67" ht="20.100000000000001" customHeight="1" x14ac:dyDescent="0.25">
      <c r="C1816" s="12"/>
      <c r="E1816" s="130"/>
      <c r="F1816" s="130"/>
      <c r="R1816" s="12"/>
      <c r="T1816" s="130"/>
      <c r="U1816" s="130"/>
      <c r="AE1816" s="146">
        <v>1059</v>
      </c>
      <c r="AF1816" s="146">
        <f t="shared" si="316"/>
        <v>0.23599999999999977</v>
      </c>
      <c r="AJ1816" s="146">
        <f t="shared" si="317"/>
        <v>0.38798580184761022</v>
      </c>
      <c r="AK1816" s="146">
        <f t="shared" si="318"/>
        <v>0.59328366491273121</v>
      </c>
      <c r="AL1816" s="146" t="str">
        <f t="shared" si="323"/>
        <v/>
      </c>
      <c r="AM1816" s="146">
        <f t="shared" si="324"/>
        <v>0.38798580184761022</v>
      </c>
      <c r="AN1816" s="146" t="str">
        <f t="shared" si="319"/>
        <v/>
      </c>
      <c r="AO1816" s="146">
        <f t="shared" si="320"/>
        <v>0</v>
      </c>
      <c r="AP1816" s="146" t="str">
        <f t="shared" si="321"/>
        <v/>
      </c>
      <c r="AQ1816" s="146" t="str">
        <f t="shared" si="322"/>
        <v/>
      </c>
      <c r="AY1816" s="155"/>
      <c r="AZ1816" s="150"/>
      <c r="BA1816" s="155"/>
      <c r="BB1816" s="162"/>
      <c r="BC1816" s="162"/>
      <c r="BD1816" s="162"/>
      <c r="BE1816" s="162"/>
      <c r="BF1816" s="156"/>
      <c r="BG1816" s="156"/>
      <c r="BH1816" s="156"/>
      <c r="BJ1816" s="146">
        <v>1036</v>
      </c>
      <c r="BK1816" s="146">
        <f t="shared" si="326"/>
        <v>6.624000000000124</v>
      </c>
      <c r="BL1816" s="146">
        <f t="shared" si="327"/>
        <v>0.46904909666061467</v>
      </c>
      <c r="BM1816" s="146">
        <f t="shared" si="328"/>
        <v>7.0023811687525139E-4</v>
      </c>
      <c r="BN1816" s="146" t="str">
        <f t="shared" si="329"/>
        <v/>
      </c>
      <c r="BO1816" s="146" t="str">
        <f t="shared" si="325"/>
        <v/>
      </c>
    </row>
    <row r="1817" spans="3:67" ht="20.100000000000001" customHeight="1" x14ac:dyDescent="0.25">
      <c r="C1817" s="12"/>
      <c r="E1817" s="130"/>
      <c r="F1817" s="130"/>
      <c r="R1817" s="12"/>
      <c r="T1817" s="130"/>
      <c r="U1817" s="130"/>
      <c r="AE1817" s="146">
        <v>1060</v>
      </c>
      <c r="AF1817" s="146">
        <f t="shared" si="316"/>
        <v>0.24000000000000021</v>
      </c>
      <c r="AJ1817" s="146">
        <f t="shared" si="317"/>
        <v>0.38761661512501411</v>
      </c>
      <c r="AK1817" s="146">
        <f t="shared" si="318"/>
        <v>0.59483487169779603</v>
      </c>
      <c r="AL1817" s="146" t="str">
        <f t="shared" si="323"/>
        <v/>
      </c>
      <c r="AM1817" s="146">
        <f t="shared" si="324"/>
        <v>0.38761661512501411</v>
      </c>
      <c r="AN1817" s="146" t="str">
        <f t="shared" si="319"/>
        <v/>
      </c>
      <c r="AO1817" s="146">
        <f t="shared" si="320"/>
        <v>0</v>
      </c>
      <c r="AP1817" s="146" t="str">
        <f t="shared" si="321"/>
        <v/>
      </c>
      <c r="AQ1817" s="146" t="str">
        <f t="shared" si="322"/>
        <v/>
      </c>
      <c r="AY1817" s="155"/>
      <c r="AZ1817" s="150"/>
      <c r="BA1817" s="155"/>
      <c r="BB1817" s="162"/>
      <c r="BC1817" s="162"/>
      <c r="BD1817" s="162"/>
      <c r="BE1817" s="162"/>
      <c r="BF1817" s="156"/>
      <c r="BG1817" s="156"/>
      <c r="BH1817" s="156"/>
      <c r="BJ1817" s="146">
        <v>1037</v>
      </c>
      <c r="BK1817" s="146">
        <f t="shared" si="326"/>
        <v>6.6304000000001242</v>
      </c>
      <c r="BL1817" s="146">
        <f t="shared" si="327"/>
        <v>0.46834885854373942</v>
      </c>
      <c r="BM1817" s="146">
        <f t="shared" si="328"/>
        <v>6.9968733579173215E-4</v>
      </c>
      <c r="BN1817" s="146" t="str">
        <f t="shared" si="329"/>
        <v/>
      </c>
      <c r="BO1817" s="146" t="str">
        <f t="shared" si="325"/>
        <v/>
      </c>
    </row>
    <row r="1818" spans="3:67" ht="20.100000000000001" customHeight="1" x14ac:dyDescent="0.25">
      <c r="C1818" s="12"/>
      <c r="E1818" s="130"/>
      <c r="F1818" s="130"/>
      <c r="R1818" s="12"/>
      <c r="T1818" s="130"/>
      <c r="U1818" s="130"/>
      <c r="AE1818" s="146">
        <v>1061</v>
      </c>
      <c r="AF1818" s="146">
        <f t="shared" si="316"/>
        <v>0.24399999999999977</v>
      </c>
      <c r="AJ1818" s="146">
        <f t="shared" si="317"/>
        <v>0.38724158378602569</v>
      </c>
      <c r="AK1818" s="146">
        <f t="shared" si="318"/>
        <v>0.59638459004089772</v>
      </c>
      <c r="AL1818" s="146" t="str">
        <f t="shared" si="323"/>
        <v/>
      </c>
      <c r="AM1818" s="146">
        <f t="shared" si="324"/>
        <v>0.38724158378602569</v>
      </c>
      <c r="AN1818" s="146" t="str">
        <f t="shared" si="319"/>
        <v/>
      </c>
      <c r="AO1818" s="146">
        <f t="shared" si="320"/>
        <v>0</v>
      </c>
      <c r="AP1818" s="146" t="str">
        <f t="shared" si="321"/>
        <v/>
      </c>
      <c r="AQ1818" s="146" t="str">
        <f t="shared" si="322"/>
        <v/>
      </c>
      <c r="AY1818" s="155"/>
      <c r="AZ1818" s="150"/>
      <c r="BA1818" s="155"/>
      <c r="BB1818" s="162"/>
      <c r="BC1818" s="162"/>
      <c r="BD1818" s="162"/>
      <c r="BE1818" s="162"/>
      <c r="BF1818" s="156"/>
      <c r="BG1818" s="156"/>
      <c r="BH1818" s="156"/>
      <c r="BJ1818" s="146">
        <v>1038</v>
      </c>
      <c r="BK1818" s="146">
        <f t="shared" si="326"/>
        <v>6.6368000000001244</v>
      </c>
      <c r="BL1818" s="146">
        <f t="shared" si="327"/>
        <v>0.46764917120794769</v>
      </c>
      <c r="BM1818" s="146">
        <f t="shared" si="328"/>
        <v>6.9913536102184093E-4</v>
      </c>
      <c r="BN1818" s="146" t="str">
        <f t="shared" si="329"/>
        <v/>
      </c>
      <c r="BO1818" s="146" t="str">
        <f t="shared" si="325"/>
        <v/>
      </c>
    </row>
    <row r="1819" spans="3:67" ht="20.100000000000001" customHeight="1" x14ac:dyDescent="0.25">
      <c r="C1819" s="12"/>
      <c r="E1819" s="130"/>
      <c r="F1819" s="130"/>
      <c r="R1819" s="12"/>
      <c r="T1819" s="130"/>
      <c r="U1819" s="130"/>
      <c r="AE1819" s="146">
        <v>1062</v>
      </c>
      <c r="AF1819" s="146">
        <f t="shared" si="316"/>
        <v>0.24800000000000022</v>
      </c>
      <c r="AJ1819" s="146">
        <f t="shared" si="317"/>
        <v>0.38686072548059713</v>
      </c>
      <c r="AK1819" s="146">
        <f t="shared" si="318"/>
        <v>0.59793279659878396</v>
      </c>
      <c r="AL1819" s="146" t="str">
        <f t="shared" si="323"/>
        <v/>
      </c>
      <c r="AM1819" s="146">
        <f t="shared" si="324"/>
        <v>0.38686072548059713</v>
      </c>
      <c r="AN1819" s="146" t="str">
        <f t="shared" si="319"/>
        <v/>
      </c>
      <c r="AO1819" s="146">
        <f t="shared" si="320"/>
        <v>0</v>
      </c>
      <c r="AP1819" s="146" t="str">
        <f t="shared" si="321"/>
        <v/>
      </c>
      <c r="AQ1819" s="146" t="str">
        <f t="shared" si="322"/>
        <v/>
      </c>
      <c r="AY1819" s="155"/>
      <c r="AZ1819" s="150"/>
      <c r="BA1819" s="155"/>
      <c r="BB1819" s="162"/>
      <c r="BC1819" s="162"/>
      <c r="BD1819" s="162"/>
      <c r="BE1819" s="162"/>
      <c r="BF1819" s="156"/>
      <c r="BG1819" s="156"/>
      <c r="BH1819" s="156"/>
      <c r="BJ1819" s="146">
        <v>1039</v>
      </c>
      <c r="BK1819" s="146">
        <f t="shared" si="326"/>
        <v>6.6432000000001246</v>
      </c>
      <c r="BL1819" s="146">
        <f t="shared" si="327"/>
        <v>0.46695003584692585</v>
      </c>
      <c r="BM1819" s="146">
        <f t="shared" si="328"/>
        <v>6.9858219920859721E-4</v>
      </c>
      <c r="BN1819" s="146" t="str">
        <f t="shared" si="329"/>
        <v/>
      </c>
      <c r="BO1819" s="146" t="str">
        <f t="shared" si="325"/>
        <v/>
      </c>
    </row>
    <row r="1820" spans="3:67" ht="20.100000000000001" customHeight="1" x14ac:dyDescent="0.25">
      <c r="C1820" s="12"/>
      <c r="E1820" s="130"/>
      <c r="F1820" s="130"/>
      <c r="R1820" s="12"/>
      <c r="T1820" s="130"/>
      <c r="U1820" s="130"/>
      <c r="AE1820" s="146">
        <v>1063</v>
      </c>
      <c r="AF1820" s="146">
        <f t="shared" si="316"/>
        <v>0.25199999999999978</v>
      </c>
      <c r="AJ1820" s="146">
        <f t="shared" si="317"/>
        <v>0.38647405812101865</v>
      </c>
      <c r="AK1820" s="146">
        <f t="shared" si="318"/>
        <v>0.5994794680993254</v>
      </c>
      <c r="AL1820" s="146" t="str">
        <f t="shared" si="323"/>
        <v/>
      </c>
      <c r="AM1820" s="146">
        <f t="shared" si="324"/>
        <v>0.38647405812101865</v>
      </c>
      <c r="AN1820" s="146" t="str">
        <f t="shared" si="319"/>
        <v/>
      </c>
      <c r="AO1820" s="146">
        <f t="shared" si="320"/>
        <v>0</v>
      </c>
      <c r="AP1820" s="146" t="str">
        <f t="shared" si="321"/>
        <v/>
      </c>
      <c r="AQ1820" s="146" t="str">
        <f t="shared" si="322"/>
        <v/>
      </c>
      <c r="AY1820" s="155"/>
      <c r="AZ1820" s="150"/>
      <c r="BA1820" s="155"/>
      <c r="BB1820" s="162"/>
      <c r="BC1820" s="162"/>
      <c r="BD1820" s="162"/>
      <c r="BE1820" s="162"/>
      <c r="BF1820" s="156"/>
      <c r="BG1820" s="156"/>
      <c r="BH1820" s="156"/>
      <c r="BJ1820" s="146">
        <v>1040</v>
      </c>
      <c r="BK1820" s="146">
        <f t="shared" si="326"/>
        <v>6.6496000000001247</v>
      </c>
      <c r="BL1820" s="146">
        <f t="shared" si="327"/>
        <v>0.46625145364771725</v>
      </c>
      <c r="BM1820" s="146">
        <f t="shared" si="328"/>
        <v>6.9802785697903325E-4</v>
      </c>
      <c r="BN1820" s="146" t="str">
        <f t="shared" si="329"/>
        <v/>
      </c>
      <c r="BO1820" s="146" t="str">
        <f t="shared" si="325"/>
        <v/>
      </c>
    </row>
    <row r="1821" spans="3:67" ht="20.100000000000001" customHeight="1" x14ac:dyDescent="0.25">
      <c r="C1821" s="12"/>
      <c r="E1821" s="130"/>
      <c r="F1821" s="130"/>
      <c r="R1821" s="12"/>
      <c r="T1821" s="130"/>
      <c r="U1821" s="130"/>
      <c r="AE1821" s="146">
        <v>1064</v>
      </c>
      <c r="AF1821" s="146">
        <f t="shared" si="316"/>
        <v>0.25600000000000023</v>
      </c>
      <c r="AJ1821" s="146">
        <f t="shared" si="317"/>
        <v>0.38608159988051366</v>
      </c>
      <c r="AK1821" s="146">
        <f t="shared" si="318"/>
        <v>0.60102458134256587</v>
      </c>
      <c r="AL1821" s="146" t="str">
        <f t="shared" si="323"/>
        <v/>
      </c>
      <c r="AM1821" s="146">
        <f t="shared" si="324"/>
        <v>0.38608159988051366</v>
      </c>
      <c r="AN1821" s="146" t="str">
        <f t="shared" si="319"/>
        <v/>
      </c>
      <c r="AO1821" s="146">
        <f t="shared" si="320"/>
        <v>0</v>
      </c>
      <c r="AP1821" s="146" t="str">
        <f t="shared" si="321"/>
        <v/>
      </c>
      <c r="AQ1821" s="146" t="str">
        <f t="shared" si="322"/>
        <v/>
      </c>
      <c r="AY1821" s="155"/>
      <c r="AZ1821" s="150"/>
      <c r="BA1821" s="155"/>
      <c r="BB1821" s="162"/>
      <c r="BC1821" s="162"/>
      <c r="BD1821" s="162"/>
      <c r="BE1821" s="162"/>
      <c r="BF1821" s="156"/>
      <c r="BG1821" s="156"/>
      <c r="BH1821" s="156"/>
      <c r="BJ1821" s="146">
        <v>1041</v>
      </c>
      <c r="BK1821" s="146">
        <f t="shared" si="326"/>
        <v>6.6560000000001249</v>
      </c>
      <c r="BL1821" s="146">
        <f t="shared" si="327"/>
        <v>0.46555342579073822</v>
      </c>
      <c r="BM1821" s="146">
        <f t="shared" si="328"/>
        <v>6.9747234094930111E-4</v>
      </c>
      <c r="BN1821" s="146" t="str">
        <f t="shared" si="329"/>
        <v/>
      </c>
      <c r="BO1821" s="146" t="str">
        <f t="shared" si="325"/>
        <v/>
      </c>
    </row>
    <row r="1822" spans="3:67" ht="20.100000000000001" customHeight="1" x14ac:dyDescent="0.25">
      <c r="C1822" s="12"/>
      <c r="E1822" s="130"/>
      <c r="F1822" s="130"/>
      <c r="R1822" s="12"/>
      <c r="T1822" s="130"/>
      <c r="U1822" s="130"/>
      <c r="AE1822" s="146">
        <v>1065</v>
      </c>
      <c r="AF1822" s="146">
        <f t="shared" si="316"/>
        <v>0.25999999999999979</v>
      </c>
      <c r="AJ1822" s="146">
        <f t="shared" si="317"/>
        <v>0.38568336919181612</v>
      </c>
      <c r="AK1822" s="146">
        <f t="shared" si="318"/>
        <v>0.6025681132017604</v>
      </c>
      <c r="AL1822" s="146" t="str">
        <f t="shared" si="323"/>
        <v/>
      </c>
      <c r="AM1822" s="146">
        <f t="shared" si="324"/>
        <v>0.38568336919181612</v>
      </c>
      <c r="AN1822" s="146" t="str">
        <f t="shared" si="319"/>
        <v/>
      </c>
      <c r="AO1822" s="146">
        <f t="shared" si="320"/>
        <v>0</v>
      </c>
      <c r="AP1822" s="146" t="str">
        <f t="shared" si="321"/>
        <v/>
      </c>
      <c r="AQ1822" s="146" t="str">
        <f t="shared" si="322"/>
        <v/>
      </c>
      <c r="AY1822" s="155"/>
      <c r="AZ1822" s="150"/>
      <c r="BA1822" s="155"/>
      <c r="BB1822" s="162"/>
      <c r="BC1822" s="162"/>
      <c r="BD1822" s="162"/>
      <c r="BE1822" s="162"/>
      <c r="BF1822" s="156"/>
      <c r="BG1822" s="156"/>
      <c r="BH1822" s="156"/>
      <c r="BJ1822" s="146">
        <v>1042</v>
      </c>
      <c r="BK1822" s="146">
        <f t="shared" si="326"/>
        <v>6.6624000000001251</v>
      </c>
      <c r="BL1822" s="146">
        <f t="shared" si="327"/>
        <v>0.46485595344978892</v>
      </c>
      <c r="BM1822" s="146">
        <f t="shared" si="328"/>
        <v>6.9691565771967667E-4</v>
      </c>
      <c r="BN1822" s="146" t="str">
        <f t="shared" si="329"/>
        <v/>
      </c>
      <c r="BO1822" s="146" t="str">
        <f t="shared" si="325"/>
        <v/>
      </c>
    </row>
    <row r="1823" spans="3:67" ht="20.100000000000001" customHeight="1" x14ac:dyDescent="0.25">
      <c r="C1823" s="12"/>
      <c r="E1823" s="130"/>
      <c r="F1823" s="130"/>
      <c r="R1823" s="12"/>
      <c r="T1823" s="130"/>
      <c r="U1823" s="130"/>
      <c r="AE1823" s="146">
        <v>1066</v>
      </c>
      <c r="AF1823" s="146">
        <f t="shared" si="316"/>
        <v>0.26400000000000023</v>
      </c>
      <c r="AJ1823" s="146">
        <f t="shared" si="317"/>
        <v>0.38527938474572759</v>
      </c>
      <c r="AK1823" s="146">
        <f t="shared" si="318"/>
        <v>0.60411004062441254</v>
      </c>
      <c r="AL1823" s="146" t="str">
        <f t="shared" si="323"/>
        <v/>
      </c>
      <c r="AM1823" s="146">
        <f t="shared" si="324"/>
        <v>0.38527938474572759</v>
      </c>
      <c r="AN1823" s="146" t="str">
        <f t="shared" si="319"/>
        <v/>
      </c>
      <c r="AO1823" s="146">
        <f t="shared" si="320"/>
        <v>0</v>
      </c>
      <c r="AP1823" s="146" t="str">
        <f t="shared" si="321"/>
        <v/>
      </c>
      <c r="AQ1823" s="146" t="str">
        <f t="shared" si="322"/>
        <v/>
      </c>
      <c r="AY1823" s="155"/>
      <c r="AZ1823" s="150"/>
      <c r="BA1823" s="155"/>
      <c r="BB1823" s="162"/>
      <c r="BC1823" s="162"/>
      <c r="BD1823" s="162"/>
      <c r="BE1823" s="162"/>
      <c r="BF1823" s="156"/>
      <c r="BG1823" s="156"/>
      <c r="BH1823" s="156"/>
      <c r="BJ1823" s="146">
        <v>1043</v>
      </c>
      <c r="BK1823" s="146">
        <f t="shared" si="326"/>
        <v>6.6688000000001253</v>
      </c>
      <c r="BL1823" s="146">
        <f t="shared" si="327"/>
        <v>0.46415903779206924</v>
      </c>
      <c r="BM1823" s="146">
        <f t="shared" si="328"/>
        <v>6.9635781387855644E-4</v>
      </c>
      <c r="BN1823" s="146" t="str">
        <f t="shared" si="329"/>
        <v/>
      </c>
      <c r="BO1823" s="146" t="str">
        <f t="shared" si="325"/>
        <v/>
      </c>
    </row>
    <row r="1824" spans="3:67" ht="20.100000000000001" customHeight="1" x14ac:dyDescent="0.25">
      <c r="C1824" s="12"/>
      <c r="E1824" s="130"/>
      <c r="F1824" s="130"/>
      <c r="R1824" s="12"/>
      <c r="T1824" s="130"/>
      <c r="U1824" s="130"/>
      <c r="AE1824" s="146">
        <v>1067</v>
      </c>
      <c r="AF1824" s="146">
        <f t="shared" si="316"/>
        <v>0.26799999999999979</v>
      </c>
      <c r="AJ1824" s="146">
        <f t="shared" si="317"/>
        <v>0.38486966548965584</v>
      </c>
      <c r="AK1824" s="146">
        <f t="shared" si="318"/>
        <v>0.60565034063330159</v>
      </c>
      <c r="AL1824" s="146" t="str">
        <f t="shared" si="323"/>
        <v/>
      </c>
      <c r="AM1824" s="146">
        <f t="shared" si="324"/>
        <v>0.38486966548965584</v>
      </c>
      <c r="AN1824" s="146" t="str">
        <f t="shared" si="319"/>
        <v/>
      </c>
      <c r="AO1824" s="146">
        <f t="shared" si="320"/>
        <v>0</v>
      </c>
      <c r="AP1824" s="146" t="str">
        <f t="shared" si="321"/>
        <v/>
      </c>
      <c r="AQ1824" s="146" t="str">
        <f t="shared" si="322"/>
        <v/>
      </c>
      <c r="AY1824" s="155"/>
      <c r="AZ1824" s="150"/>
      <c r="BA1824" s="155"/>
      <c r="BB1824" s="162"/>
      <c r="BC1824" s="162"/>
      <c r="BD1824" s="162"/>
      <c r="BE1824" s="162"/>
      <c r="BF1824" s="156"/>
      <c r="BG1824" s="156"/>
      <c r="BH1824" s="156"/>
      <c r="BJ1824" s="146">
        <v>1044</v>
      </c>
      <c r="BK1824" s="146">
        <f t="shared" si="326"/>
        <v>6.6752000000001255</v>
      </c>
      <c r="BL1824" s="146">
        <f t="shared" si="327"/>
        <v>0.46346267997819068</v>
      </c>
      <c r="BM1824" s="146">
        <f t="shared" si="328"/>
        <v>6.9579881599990401E-4</v>
      </c>
      <c r="BN1824" s="146" t="str">
        <f t="shared" si="329"/>
        <v/>
      </c>
      <c r="BO1824" s="146" t="str">
        <f t="shared" si="325"/>
        <v/>
      </c>
    </row>
    <row r="1825" spans="3:67" ht="20.100000000000001" customHeight="1" x14ac:dyDescent="0.25">
      <c r="C1825" s="12"/>
      <c r="E1825" s="130"/>
      <c r="F1825" s="130"/>
      <c r="R1825" s="12"/>
      <c r="T1825" s="130"/>
      <c r="U1825" s="130"/>
      <c r="AE1825" s="146">
        <v>1068</v>
      </c>
      <c r="AF1825" s="146">
        <f t="shared" si="316"/>
        <v>0.27200000000000024</v>
      </c>
      <c r="AJ1825" s="146">
        <f t="shared" si="317"/>
        <v>0.3844542306261336</v>
      </c>
      <c r="AK1825" s="146">
        <f t="shared" si="318"/>
        <v>0.60718899032750862</v>
      </c>
      <c r="AL1825" s="146" t="str">
        <f t="shared" si="323"/>
        <v/>
      </c>
      <c r="AM1825" s="146">
        <f t="shared" si="324"/>
        <v>0.3844542306261336</v>
      </c>
      <c r="AN1825" s="146" t="str">
        <f t="shared" si="319"/>
        <v/>
      </c>
      <c r="AO1825" s="146">
        <f t="shared" si="320"/>
        <v>0</v>
      </c>
      <c r="AP1825" s="146" t="str">
        <f t="shared" si="321"/>
        <v/>
      </c>
      <c r="AQ1825" s="146" t="str">
        <f t="shared" si="322"/>
        <v/>
      </c>
      <c r="AY1825" s="155"/>
      <c r="AZ1825" s="150"/>
      <c r="BA1825" s="155"/>
      <c r="BB1825" s="162"/>
      <c r="BC1825" s="162"/>
      <c r="BD1825" s="162"/>
      <c r="BE1825" s="162"/>
      <c r="BF1825" s="156"/>
      <c r="BG1825" s="156"/>
      <c r="BH1825" s="156"/>
      <c r="BJ1825" s="146">
        <v>1045</v>
      </c>
      <c r="BK1825" s="146">
        <f t="shared" si="326"/>
        <v>6.6816000000001257</v>
      </c>
      <c r="BL1825" s="146">
        <f t="shared" si="327"/>
        <v>0.46276688116219078</v>
      </c>
      <c r="BM1825" s="146">
        <f t="shared" si="328"/>
        <v>6.9523867064580358E-4</v>
      </c>
      <c r="BN1825" s="146" t="str">
        <f t="shared" si="329"/>
        <v/>
      </c>
      <c r="BO1825" s="146" t="str">
        <f t="shared" si="325"/>
        <v/>
      </c>
    </row>
    <row r="1826" spans="3:67" ht="20.100000000000001" customHeight="1" x14ac:dyDescent="0.25">
      <c r="C1826" s="12"/>
      <c r="E1826" s="130"/>
      <c r="F1826" s="130"/>
      <c r="R1826" s="12"/>
      <c r="T1826" s="130"/>
      <c r="U1826" s="130"/>
      <c r="AE1826" s="146">
        <v>1069</v>
      </c>
      <c r="AF1826" s="146">
        <f t="shared" si="316"/>
        <v>0.2759999999999998</v>
      </c>
      <c r="AJ1826" s="146">
        <f t="shared" si="317"/>
        <v>0.38403309961131932</v>
      </c>
      <c r="AK1826" s="146">
        <f t="shared" si="318"/>
        <v>0.60872596688343106</v>
      </c>
      <c r="AL1826" s="146" t="str">
        <f t="shared" si="323"/>
        <v/>
      </c>
      <c r="AM1826" s="146">
        <f t="shared" si="324"/>
        <v>0.38403309961131932</v>
      </c>
      <c r="AN1826" s="146" t="str">
        <f t="shared" si="319"/>
        <v/>
      </c>
      <c r="AO1826" s="146">
        <f t="shared" si="320"/>
        <v>0</v>
      </c>
      <c r="AP1826" s="146" t="str">
        <f t="shared" si="321"/>
        <v/>
      </c>
      <c r="AQ1826" s="146" t="str">
        <f t="shared" si="322"/>
        <v/>
      </c>
      <c r="AY1826" s="155"/>
      <c r="AZ1826" s="150"/>
      <c r="BA1826" s="155"/>
      <c r="BB1826" s="162"/>
      <c r="BC1826" s="162"/>
      <c r="BD1826" s="162"/>
      <c r="BE1826" s="162"/>
      <c r="BF1826" s="156"/>
      <c r="BG1826" s="156"/>
      <c r="BH1826" s="156"/>
      <c r="BJ1826" s="146">
        <v>1046</v>
      </c>
      <c r="BK1826" s="146">
        <f t="shared" si="326"/>
        <v>6.6880000000001258</v>
      </c>
      <c r="BL1826" s="146">
        <f t="shared" si="327"/>
        <v>0.46207164249154498</v>
      </c>
      <c r="BM1826" s="146">
        <f t="shared" si="328"/>
        <v>6.9467738436224113E-4</v>
      </c>
      <c r="BN1826" s="146" t="str">
        <f t="shared" si="329"/>
        <v/>
      </c>
      <c r="BO1826" s="146" t="str">
        <f t="shared" si="325"/>
        <v/>
      </c>
    </row>
    <row r="1827" spans="3:67" ht="20.100000000000001" customHeight="1" x14ac:dyDescent="0.25">
      <c r="C1827" s="12"/>
      <c r="E1827" s="130"/>
      <c r="F1827" s="130"/>
      <c r="R1827" s="12"/>
      <c r="T1827" s="130"/>
      <c r="U1827" s="130"/>
      <c r="AE1827" s="146">
        <v>1070</v>
      </c>
      <c r="AF1827" s="146">
        <f t="shared" si="316"/>
        <v>0.28000000000000025</v>
      </c>
      <c r="AJ1827" s="146">
        <f t="shared" si="317"/>
        <v>0.38360629215347852</v>
      </c>
      <c r="AK1827" s="146">
        <f t="shared" si="318"/>
        <v>0.61026124755579736</v>
      </c>
      <c r="AL1827" s="146" t="str">
        <f t="shared" si="323"/>
        <v/>
      </c>
      <c r="AM1827" s="146">
        <f t="shared" si="324"/>
        <v>0.38360629215347852</v>
      </c>
      <c r="AN1827" s="146" t="str">
        <f t="shared" si="319"/>
        <v/>
      </c>
      <c r="AO1827" s="146">
        <f t="shared" si="320"/>
        <v>0</v>
      </c>
      <c r="AP1827" s="146" t="str">
        <f t="shared" si="321"/>
        <v/>
      </c>
      <c r="AQ1827" s="146" t="str">
        <f t="shared" si="322"/>
        <v/>
      </c>
      <c r="AY1827" s="155"/>
      <c r="AZ1827" s="150"/>
      <c r="BA1827" s="155"/>
      <c r="BB1827" s="162"/>
      <c r="BC1827" s="162"/>
      <c r="BD1827" s="162"/>
      <c r="BE1827" s="162"/>
      <c r="BF1827" s="156"/>
      <c r="BG1827" s="156"/>
      <c r="BH1827" s="156"/>
      <c r="BJ1827" s="146">
        <v>1047</v>
      </c>
      <c r="BK1827" s="146">
        <f t="shared" si="326"/>
        <v>6.694400000000126</v>
      </c>
      <c r="BL1827" s="146">
        <f t="shared" si="327"/>
        <v>0.46137696510718273</v>
      </c>
      <c r="BM1827" s="146">
        <f t="shared" si="328"/>
        <v>6.9411496368310122E-4</v>
      </c>
      <c r="BN1827" s="146" t="str">
        <f t="shared" si="329"/>
        <v/>
      </c>
      <c r="BO1827" s="146" t="str">
        <f t="shared" si="325"/>
        <v/>
      </c>
    </row>
    <row r="1828" spans="3:67" ht="20.100000000000001" customHeight="1" x14ac:dyDescent="0.25">
      <c r="C1828" s="12"/>
      <c r="E1828" s="130"/>
      <c r="F1828" s="130"/>
      <c r="R1828" s="12"/>
      <c r="T1828" s="130"/>
      <c r="U1828" s="130"/>
      <c r="AE1828" s="146">
        <v>1071</v>
      </c>
      <c r="AF1828" s="146">
        <f t="shared" si="316"/>
        <v>0.28399999999999981</v>
      </c>
      <c r="AJ1828" s="146">
        <f t="shared" si="317"/>
        <v>0.38317382821144774</v>
      </c>
      <c r="AK1828" s="146">
        <f t="shared" si="318"/>
        <v>0.61179480967866895</v>
      </c>
      <c r="AL1828" s="146" t="str">
        <f t="shared" si="323"/>
        <v/>
      </c>
      <c r="AM1828" s="146">
        <f t="shared" si="324"/>
        <v>0.38317382821144774</v>
      </c>
      <c r="AN1828" s="146" t="str">
        <f t="shared" si="319"/>
        <v/>
      </c>
      <c r="AO1828" s="146">
        <f t="shared" si="320"/>
        <v>0</v>
      </c>
      <c r="AP1828" s="146" t="str">
        <f t="shared" si="321"/>
        <v/>
      </c>
      <c r="AQ1828" s="146" t="str">
        <f t="shared" si="322"/>
        <v/>
      </c>
      <c r="AY1828" s="155"/>
      <c r="AZ1828" s="150"/>
      <c r="BA1828" s="155"/>
      <c r="BB1828" s="162"/>
      <c r="BC1828" s="162"/>
      <c r="BD1828" s="162"/>
      <c r="BE1828" s="162"/>
      <c r="BF1828" s="156"/>
      <c r="BG1828" s="156"/>
      <c r="BH1828" s="156"/>
      <c r="BJ1828" s="146">
        <v>1048</v>
      </c>
      <c r="BK1828" s="146">
        <f t="shared" si="326"/>
        <v>6.7008000000001262</v>
      </c>
      <c r="BL1828" s="146">
        <f t="shared" si="327"/>
        <v>0.46068285014349963</v>
      </c>
      <c r="BM1828" s="146">
        <f t="shared" si="328"/>
        <v>6.9355141512961183E-4</v>
      </c>
      <c r="BN1828" s="146" t="str">
        <f t="shared" si="329"/>
        <v/>
      </c>
      <c r="BO1828" s="146" t="str">
        <f t="shared" si="325"/>
        <v/>
      </c>
    </row>
    <row r="1829" spans="3:67" ht="20.100000000000001" customHeight="1" x14ac:dyDescent="0.25">
      <c r="C1829" s="12"/>
      <c r="E1829" s="130"/>
      <c r="F1829" s="130"/>
      <c r="R1829" s="12"/>
      <c r="T1829" s="130"/>
      <c r="U1829" s="130"/>
      <c r="AE1829" s="146">
        <v>1072</v>
      </c>
      <c r="AF1829" s="146">
        <f t="shared" si="316"/>
        <v>0.28800000000000026</v>
      </c>
      <c r="AJ1829" s="146">
        <f t="shared" si="317"/>
        <v>0.38273572799307848</v>
      </c>
      <c r="AK1829" s="146">
        <f t="shared" si="318"/>
        <v>0.61332663066644277</v>
      </c>
      <c r="AL1829" s="146" t="str">
        <f t="shared" si="323"/>
        <v/>
      </c>
      <c r="AM1829" s="146">
        <f t="shared" si="324"/>
        <v>0.38273572799307848</v>
      </c>
      <c r="AN1829" s="146" t="str">
        <f t="shared" si="319"/>
        <v/>
      </c>
      <c r="AO1829" s="146">
        <f t="shared" si="320"/>
        <v>0</v>
      </c>
      <c r="AP1829" s="146" t="str">
        <f t="shared" si="321"/>
        <v/>
      </c>
      <c r="AQ1829" s="146" t="str">
        <f t="shared" si="322"/>
        <v/>
      </c>
      <c r="AY1829" s="155"/>
      <c r="AZ1829" s="150"/>
      <c r="BA1829" s="155"/>
      <c r="BB1829" s="162"/>
      <c r="BC1829" s="162"/>
      <c r="BD1829" s="162"/>
      <c r="BE1829" s="162"/>
      <c r="BF1829" s="156"/>
      <c r="BG1829" s="156"/>
      <c r="BH1829" s="156"/>
      <c r="BJ1829" s="146">
        <v>1049</v>
      </c>
      <c r="BK1829" s="146">
        <f t="shared" si="326"/>
        <v>6.7072000000001264</v>
      </c>
      <c r="BL1829" s="146">
        <f t="shared" si="327"/>
        <v>0.45998929872837002</v>
      </c>
      <c r="BM1829" s="146">
        <f t="shared" si="328"/>
        <v>6.9298674520690273E-4</v>
      </c>
      <c r="BN1829" s="146" t="str">
        <f t="shared" si="329"/>
        <v/>
      </c>
      <c r="BO1829" s="146" t="str">
        <f t="shared" si="325"/>
        <v/>
      </c>
    </row>
    <row r="1830" spans="3:67" ht="20.100000000000001" customHeight="1" x14ac:dyDescent="0.25">
      <c r="C1830" s="12"/>
      <c r="E1830" s="130"/>
      <c r="F1830" s="130"/>
      <c r="R1830" s="12"/>
      <c r="T1830" s="130"/>
      <c r="U1830" s="130"/>
      <c r="AE1830" s="146">
        <v>1073</v>
      </c>
      <c r="AF1830" s="146">
        <f t="shared" si="316"/>
        <v>0.29199999999999982</v>
      </c>
      <c r="AJ1830" s="146">
        <f t="shared" si="317"/>
        <v>0.3822920119536648</v>
      </c>
      <c r="AK1830" s="146">
        <f t="shared" si="318"/>
        <v>0.61485668801484117</v>
      </c>
      <c r="AL1830" s="146" t="str">
        <f t="shared" si="323"/>
        <v/>
      </c>
      <c r="AM1830" s="146">
        <f t="shared" si="324"/>
        <v>0.3822920119536648</v>
      </c>
      <c r="AN1830" s="146" t="str">
        <f t="shared" si="319"/>
        <v/>
      </c>
      <c r="AO1830" s="146">
        <f t="shared" si="320"/>
        <v>0</v>
      </c>
      <c r="AP1830" s="146" t="str">
        <f t="shared" si="321"/>
        <v/>
      </c>
      <c r="AQ1830" s="146" t="str">
        <f t="shared" si="322"/>
        <v/>
      </c>
      <c r="AY1830" s="155"/>
      <c r="AZ1830" s="150"/>
      <c r="BA1830" s="155"/>
      <c r="BB1830" s="162"/>
      <c r="BC1830" s="162"/>
      <c r="BD1830" s="162"/>
      <c r="BE1830" s="162"/>
      <c r="BF1830" s="156"/>
      <c r="BG1830" s="156"/>
      <c r="BH1830" s="156"/>
      <c r="BJ1830" s="146">
        <v>1050</v>
      </c>
      <c r="BK1830" s="146">
        <f t="shared" si="326"/>
        <v>6.7136000000001266</v>
      </c>
      <c r="BL1830" s="146">
        <f t="shared" si="327"/>
        <v>0.45929631198316312</v>
      </c>
      <c r="BM1830" s="146">
        <f t="shared" si="328"/>
        <v>6.9242096040866841E-4</v>
      </c>
      <c r="BN1830" s="146" t="str">
        <f t="shared" si="329"/>
        <v/>
      </c>
      <c r="BO1830" s="146" t="str">
        <f t="shared" si="325"/>
        <v/>
      </c>
    </row>
    <row r="1831" spans="3:67" ht="20.100000000000001" customHeight="1" x14ac:dyDescent="0.25">
      <c r="C1831" s="12"/>
      <c r="E1831" s="130"/>
      <c r="F1831" s="130"/>
      <c r="R1831" s="12"/>
      <c r="T1831" s="130"/>
      <c r="U1831" s="130"/>
      <c r="AE1831" s="146">
        <v>1074</v>
      </c>
      <c r="AF1831" s="146">
        <f t="shared" si="316"/>
        <v>0.29600000000000026</v>
      </c>
      <c r="AJ1831" s="146">
        <f t="shared" si="317"/>
        <v>0.38184270079435112</v>
      </c>
      <c r="AK1831" s="146">
        <f t="shared" si="318"/>
        <v>0.6163849593019014</v>
      </c>
      <c r="AL1831" s="146" t="str">
        <f t="shared" si="323"/>
        <v/>
      </c>
      <c r="AM1831" s="146">
        <f t="shared" si="324"/>
        <v>0.38184270079435112</v>
      </c>
      <c r="AN1831" s="146" t="str">
        <f t="shared" si="319"/>
        <v/>
      </c>
      <c r="AO1831" s="146">
        <f t="shared" si="320"/>
        <v>0</v>
      </c>
      <c r="AP1831" s="146" t="str">
        <f t="shared" si="321"/>
        <v/>
      </c>
      <c r="AQ1831" s="146" t="str">
        <f t="shared" si="322"/>
        <v/>
      </c>
      <c r="AY1831" s="155"/>
      <c r="AZ1831" s="150"/>
      <c r="BA1831" s="155"/>
      <c r="BB1831" s="162"/>
      <c r="BC1831" s="162"/>
      <c r="BD1831" s="162"/>
      <c r="BE1831" s="162"/>
      <c r="BF1831" s="156"/>
      <c r="BG1831" s="156"/>
      <c r="BH1831" s="156"/>
      <c r="BJ1831" s="146">
        <v>1051</v>
      </c>
      <c r="BK1831" s="146">
        <f t="shared" si="326"/>
        <v>6.7200000000001268</v>
      </c>
      <c r="BL1831" s="146">
        <f t="shared" si="327"/>
        <v>0.45860389102275445</v>
      </c>
      <c r="BM1831" s="146">
        <f t="shared" si="328"/>
        <v>6.9185406721361531E-4</v>
      </c>
      <c r="BN1831" s="146" t="str">
        <f t="shared" si="329"/>
        <v/>
      </c>
      <c r="BO1831" s="146" t="str">
        <f t="shared" si="325"/>
        <v/>
      </c>
    </row>
    <row r="1832" spans="3:67" ht="20.100000000000001" customHeight="1" x14ac:dyDescent="0.25">
      <c r="C1832" s="12"/>
      <c r="E1832" s="130"/>
      <c r="F1832" s="130"/>
      <c r="R1832" s="12"/>
      <c r="T1832" s="130"/>
      <c r="U1832" s="130"/>
      <c r="AE1832" s="146">
        <v>1075</v>
      </c>
      <c r="AF1832" s="146">
        <f t="shared" si="316"/>
        <v>0.29999999999999982</v>
      </c>
      <c r="AJ1832" s="146">
        <f t="shared" si="317"/>
        <v>0.38138781546052414</v>
      </c>
      <c r="AK1832" s="146">
        <f t="shared" si="318"/>
        <v>0.61791142218895256</v>
      </c>
      <c r="AL1832" s="146" t="str">
        <f t="shared" si="323"/>
        <v/>
      </c>
      <c r="AM1832" s="146">
        <f t="shared" si="324"/>
        <v>0.38138781546052414</v>
      </c>
      <c r="AN1832" s="146" t="str">
        <f t="shared" si="319"/>
        <v/>
      </c>
      <c r="AO1832" s="146">
        <f t="shared" si="320"/>
        <v>0</v>
      </c>
      <c r="AP1832" s="146" t="str">
        <f t="shared" si="321"/>
        <v/>
      </c>
      <c r="AQ1832" s="146" t="str">
        <f t="shared" si="322"/>
        <v/>
      </c>
      <c r="AY1832" s="155"/>
      <c r="AZ1832" s="150"/>
      <c r="BA1832" s="155"/>
      <c r="BB1832" s="162"/>
      <c r="BC1832" s="162"/>
      <c r="BD1832" s="162"/>
      <c r="BE1832" s="162"/>
      <c r="BF1832" s="156"/>
      <c r="BG1832" s="156"/>
      <c r="BH1832" s="156"/>
      <c r="BJ1832" s="146">
        <v>1052</v>
      </c>
      <c r="BK1832" s="146">
        <f t="shared" si="326"/>
        <v>6.7264000000001269</v>
      </c>
      <c r="BL1832" s="146">
        <f t="shared" si="327"/>
        <v>0.45791203695554084</v>
      </c>
      <c r="BM1832" s="146">
        <f t="shared" si="328"/>
        <v>6.9128607208834847E-4</v>
      </c>
      <c r="BN1832" s="146" t="str">
        <f t="shared" si="329"/>
        <v/>
      </c>
      <c r="BO1832" s="146" t="str">
        <f t="shared" si="325"/>
        <v/>
      </c>
    </row>
    <row r="1833" spans="3:67" ht="20.100000000000001" customHeight="1" x14ac:dyDescent="0.25">
      <c r="C1833" s="12"/>
      <c r="E1833" s="130"/>
      <c r="F1833" s="130"/>
      <c r="R1833" s="12"/>
      <c r="T1833" s="130"/>
      <c r="U1833" s="130"/>
      <c r="AE1833" s="146">
        <v>1076</v>
      </c>
      <c r="AF1833" s="146">
        <f t="shared" si="316"/>
        <v>0.30400000000000027</v>
      </c>
      <c r="AJ1833" s="146">
        <f t="shared" si="317"/>
        <v>0.38092737714018499</v>
      </c>
      <c r="AK1833" s="146">
        <f t="shared" si="318"/>
        <v>0.61943605442159289</v>
      </c>
      <c r="AL1833" s="146" t="str">
        <f t="shared" si="323"/>
        <v/>
      </c>
      <c r="AM1833" s="146">
        <f t="shared" si="324"/>
        <v>0.38092737714018499</v>
      </c>
      <c r="AN1833" s="146" t="str">
        <f t="shared" si="319"/>
        <v/>
      </c>
      <c r="AO1833" s="146">
        <f t="shared" si="320"/>
        <v>0</v>
      </c>
      <c r="AP1833" s="146" t="str">
        <f t="shared" si="321"/>
        <v/>
      </c>
      <c r="AQ1833" s="146" t="str">
        <f t="shared" si="322"/>
        <v/>
      </c>
      <c r="AY1833" s="155"/>
      <c r="AZ1833" s="150"/>
      <c r="BA1833" s="155"/>
      <c r="BB1833" s="162"/>
      <c r="BC1833" s="162"/>
      <c r="BD1833" s="162"/>
      <c r="BE1833" s="162"/>
      <c r="BF1833" s="156"/>
      <c r="BG1833" s="156"/>
      <c r="BH1833" s="156"/>
      <c r="BJ1833" s="146">
        <v>1053</v>
      </c>
      <c r="BK1833" s="146">
        <f t="shared" si="326"/>
        <v>6.7328000000001271</v>
      </c>
      <c r="BL1833" s="146">
        <f t="shared" si="327"/>
        <v>0.45722075088345249</v>
      </c>
      <c r="BM1833" s="146">
        <f t="shared" si="328"/>
        <v>6.9071698148315264E-4</v>
      </c>
      <c r="BN1833" s="146" t="str">
        <f t="shared" si="329"/>
        <v/>
      </c>
      <c r="BO1833" s="146" t="str">
        <f t="shared" si="325"/>
        <v/>
      </c>
    </row>
    <row r="1834" spans="3:67" ht="20.100000000000001" customHeight="1" x14ac:dyDescent="0.25">
      <c r="C1834" s="12"/>
      <c r="E1834" s="130"/>
      <c r="F1834" s="130"/>
      <c r="R1834" s="12"/>
      <c r="T1834" s="130"/>
      <c r="U1834" s="130"/>
      <c r="AE1834" s="146">
        <v>1077</v>
      </c>
      <c r="AF1834" s="146">
        <f t="shared" si="316"/>
        <v>0.30799999999999983</v>
      </c>
      <c r="AJ1834" s="146">
        <f t="shared" si="317"/>
        <v>0.38046140726230615</v>
      </c>
      <c r="AK1834" s="146">
        <f t="shared" si="318"/>
        <v>0.62095883383065331</v>
      </c>
      <c r="AL1834" s="146" t="str">
        <f t="shared" si="323"/>
        <v/>
      </c>
      <c r="AM1834" s="146">
        <f t="shared" si="324"/>
        <v>0.38046140726230615</v>
      </c>
      <c r="AN1834" s="146" t="str">
        <f t="shared" si="319"/>
        <v/>
      </c>
      <c r="AO1834" s="146">
        <f t="shared" si="320"/>
        <v>0</v>
      </c>
      <c r="AP1834" s="146" t="str">
        <f t="shared" si="321"/>
        <v/>
      </c>
      <c r="AQ1834" s="146" t="str">
        <f t="shared" si="322"/>
        <v/>
      </c>
      <c r="AY1834" s="155"/>
      <c r="AZ1834" s="150"/>
      <c r="BA1834" s="155"/>
      <c r="BB1834" s="162"/>
      <c r="BC1834" s="162"/>
      <c r="BD1834" s="162"/>
      <c r="BE1834" s="162"/>
      <c r="BF1834" s="156"/>
      <c r="BG1834" s="156"/>
      <c r="BH1834" s="156"/>
      <c r="BJ1834" s="146">
        <v>1054</v>
      </c>
      <c r="BK1834" s="146">
        <f t="shared" si="326"/>
        <v>6.7392000000001273</v>
      </c>
      <c r="BL1834" s="146">
        <f t="shared" si="327"/>
        <v>0.45653003390196933</v>
      </c>
      <c r="BM1834" s="146">
        <f t="shared" si="328"/>
        <v>6.9014680183787647E-4</v>
      </c>
      <c r="BN1834" s="146" t="str">
        <f t="shared" si="329"/>
        <v/>
      </c>
      <c r="BO1834" s="146" t="str">
        <f t="shared" si="325"/>
        <v/>
      </c>
    </row>
    <row r="1835" spans="3:67" ht="20.100000000000001" customHeight="1" x14ac:dyDescent="0.25">
      <c r="C1835" s="12"/>
      <c r="E1835" s="130"/>
      <c r="F1835" s="130"/>
      <c r="R1835" s="12"/>
      <c r="T1835" s="130"/>
      <c r="U1835" s="130"/>
      <c r="AE1835" s="146">
        <v>1078</v>
      </c>
      <c r="AF1835" s="146">
        <f t="shared" si="316"/>
        <v>0.31200000000000028</v>
      </c>
      <c r="AJ1835" s="146">
        <f t="shared" si="317"/>
        <v>0.37998992749516874</v>
      </c>
      <c r="AK1835" s="146">
        <f t="shared" si="318"/>
        <v>0.62247973833316173</v>
      </c>
      <c r="AL1835" s="146" t="str">
        <f t="shared" si="323"/>
        <v/>
      </c>
      <c r="AM1835" s="146">
        <f t="shared" si="324"/>
        <v>0.37998992749516874</v>
      </c>
      <c r="AN1835" s="146" t="str">
        <f t="shared" si="319"/>
        <v/>
      </c>
      <c r="AO1835" s="146">
        <f t="shared" si="320"/>
        <v>0</v>
      </c>
      <c r="AP1835" s="146" t="str">
        <f t="shared" si="321"/>
        <v/>
      </c>
      <c r="AQ1835" s="146" t="str">
        <f t="shared" si="322"/>
        <v/>
      </c>
      <c r="AY1835" s="155"/>
      <c r="AZ1835" s="150"/>
      <c r="BA1835" s="155"/>
      <c r="BB1835" s="162"/>
      <c r="BC1835" s="162"/>
      <c r="BD1835" s="162"/>
      <c r="BE1835" s="162"/>
      <c r="BF1835" s="156"/>
      <c r="BG1835" s="156"/>
      <c r="BH1835" s="156"/>
      <c r="BJ1835" s="146">
        <v>1055</v>
      </c>
      <c r="BK1835" s="146">
        <f t="shared" si="326"/>
        <v>6.7456000000001275</v>
      </c>
      <c r="BL1835" s="146">
        <f t="shared" si="327"/>
        <v>0.45583988710013146</v>
      </c>
      <c r="BM1835" s="146">
        <f t="shared" si="328"/>
        <v>6.8957553957682549E-4</v>
      </c>
      <c r="BN1835" s="146" t="str">
        <f t="shared" si="329"/>
        <v/>
      </c>
      <c r="BO1835" s="146" t="str">
        <f t="shared" si="325"/>
        <v/>
      </c>
    </row>
    <row r="1836" spans="3:67" ht="20.100000000000001" customHeight="1" x14ac:dyDescent="0.25">
      <c r="C1836" s="12"/>
      <c r="E1836" s="130"/>
      <c r="F1836" s="130"/>
      <c r="R1836" s="12"/>
      <c r="T1836" s="130"/>
      <c r="U1836" s="130"/>
      <c r="AE1836" s="146">
        <v>1079</v>
      </c>
      <c r="AF1836" s="146">
        <f t="shared" si="316"/>
        <v>0.31599999999999984</v>
      </c>
      <c r="AJ1836" s="146">
        <f t="shared" si="317"/>
        <v>0.37951295974468496</v>
      </c>
      <c r="AK1836" s="146">
        <f t="shared" si="318"/>
        <v>0.62399874593329319</v>
      </c>
      <c r="AL1836" s="146" t="str">
        <f t="shared" si="323"/>
        <v/>
      </c>
      <c r="AM1836" s="146">
        <f t="shared" si="324"/>
        <v>0.37951295974468496</v>
      </c>
      <c r="AN1836" s="146" t="str">
        <f t="shared" si="319"/>
        <v/>
      </c>
      <c r="AO1836" s="146">
        <f t="shared" si="320"/>
        <v>0</v>
      </c>
      <c r="AP1836" s="146" t="str">
        <f t="shared" si="321"/>
        <v/>
      </c>
      <c r="AQ1836" s="146" t="str">
        <f t="shared" si="322"/>
        <v/>
      </c>
      <c r="AY1836" s="155"/>
      <c r="AZ1836" s="150"/>
      <c r="BA1836" s="155"/>
      <c r="BB1836" s="162"/>
      <c r="BC1836" s="162"/>
      <c r="BD1836" s="162"/>
      <c r="BE1836" s="162"/>
      <c r="BF1836" s="156"/>
      <c r="BG1836" s="156"/>
      <c r="BH1836" s="156"/>
      <c r="BJ1836" s="146">
        <v>1056</v>
      </c>
      <c r="BK1836" s="146">
        <f t="shared" si="326"/>
        <v>6.7520000000001277</v>
      </c>
      <c r="BL1836" s="146">
        <f t="shared" si="327"/>
        <v>0.45515031156055463</v>
      </c>
      <c r="BM1836" s="146">
        <f t="shared" si="328"/>
        <v>6.8900320110876212E-4</v>
      </c>
      <c r="BN1836" s="146" t="str">
        <f t="shared" si="329"/>
        <v/>
      </c>
      <c r="BO1836" s="146" t="str">
        <f t="shared" si="325"/>
        <v/>
      </c>
    </row>
    <row r="1837" spans="3:67" ht="20.100000000000001" customHeight="1" x14ac:dyDescent="0.25">
      <c r="C1837" s="12"/>
      <c r="E1837" s="130"/>
      <c r="F1837" s="130"/>
      <c r="R1837" s="12"/>
      <c r="T1837" s="130"/>
      <c r="U1837" s="130"/>
      <c r="AE1837" s="146">
        <v>1080</v>
      </c>
      <c r="AF1837" s="146">
        <f t="shared" si="316"/>
        <v>0.32000000000000028</v>
      </c>
      <c r="AJ1837" s="146">
        <f t="shared" si="317"/>
        <v>0.37903052615270166</v>
      </c>
      <c r="AK1837" s="146">
        <f t="shared" si="318"/>
        <v>0.62551583472332017</v>
      </c>
      <c r="AL1837" s="146" t="str">
        <f t="shared" si="323"/>
        <v/>
      </c>
      <c r="AM1837" s="146">
        <f t="shared" si="324"/>
        <v>0.37903052615270166</v>
      </c>
      <c r="AN1837" s="146" t="str">
        <f t="shared" si="319"/>
        <v/>
      </c>
      <c r="AO1837" s="146">
        <f t="shared" si="320"/>
        <v>0</v>
      </c>
      <c r="AP1837" s="146" t="str">
        <f t="shared" si="321"/>
        <v/>
      </c>
      <c r="AQ1837" s="146" t="str">
        <f t="shared" si="322"/>
        <v/>
      </c>
      <c r="AY1837" s="155"/>
      <c r="AZ1837" s="150"/>
      <c r="BA1837" s="155"/>
      <c r="BB1837" s="162"/>
      <c r="BC1837" s="162"/>
      <c r="BD1837" s="162"/>
      <c r="BE1837" s="162"/>
      <c r="BF1837" s="156"/>
      <c r="BG1837" s="156"/>
      <c r="BH1837" s="156"/>
      <c r="BJ1837" s="146">
        <v>1057</v>
      </c>
      <c r="BK1837" s="146">
        <f t="shared" si="326"/>
        <v>6.7584000000001279</v>
      </c>
      <c r="BL1837" s="146">
        <f t="shared" si="327"/>
        <v>0.45446130835944587</v>
      </c>
      <c r="BM1837" s="146">
        <f t="shared" si="328"/>
        <v>6.8842979283478822E-4</v>
      </c>
      <c r="BN1837" s="146" t="str">
        <f t="shared" si="329"/>
        <v/>
      </c>
      <c r="BO1837" s="146" t="str">
        <f t="shared" si="325"/>
        <v/>
      </c>
    </row>
    <row r="1838" spans="3:67" ht="20.100000000000001" customHeight="1" x14ac:dyDescent="0.25">
      <c r="C1838" s="12"/>
      <c r="E1838" s="130"/>
      <c r="F1838" s="130"/>
      <c r="R1838" s="12"/>
      <c r="T1838" s="130"/>
      <c r="U1838" s="130"/>
      <c r="AE1838" s="146">
        <v>1081</v>
      </c>
      <c r="AF1838" s="146">
        <f t="shared" si="316"/>
        <v>0.32399999999999984</v>
      </c>
      <c r="AJ1838" s="146">
        <f t="shared" si="317"/>
        <v>0.37854264909528873</v>
      </c>
      <c r="AK1838" s="146">
        <f t="shared" si="318"/>
        <v>0.6270309828845505</v>
      </c>
      <c r="AL1838" s="146" t="str">
        <f t="shared" si="323"/>
        <v/>
      </c>
      <c r="AM1838" s="146">
        <f t="shared" si="324"/>
        <v>0.37854264909528873</v>
      </c>
      <c r="AN1838" s="146" t="str">
        <f t="shared" si="319"/>
        <v/>
      </c>
      <c r="AO1838" s="146">
        <f t="shared" si="320"/>
        <v>0</v>
      </c>
      <c r="AP1838" s="146" t="str">
        <f t="shared" si="321"/>
        <v/>
      </c>
      <c r="AQ1838" s="146" t="str">
        <f t="shared" si="322"/>
        <v/>
      </c>
      <c r="AY1838" s="155"/>
      <c r="AZ1838" s="150"/>
      <c r="BA1838" s="155"/>
      <c r="BB1838" s="162"/>
      <c r="BC1838" s="162"/>
      <c r="BD1838" s="162"/>
      <c r="BE1838" s="162"/>
      <c r="BF1838" s="156"/>
      <c r="BG1838" s="156"/>
      <c r="BH1838" s="156"/>
      <c r="BJ1838" s="146">
        <v>1058</v>
      </c>
      <c r="BK1838" s="146">
        <f t="shared" si="326"/>
        <v>6.764800000000128</v>
      </c>
      <c r="BL1838" s="146">
        <f t="shared" si="327"/>
        <v>0.45377287856661108</v>
      </c>
      <c r="BM1838" s="146">
        <f t="shared" si="328"/>
        <v>6.8785532113346814E-4</v>
      </c>
      <c r="BN1838" s="146" t="str">
        <f t="shared" si="329"/>
        <v/>
      </c>
      <c r="BO1838" s="146" t="str">
        <f t="shared" si="325"/>
        <v/>
      </c>
    </row>
    <row r="1839" spans="3:67" ht="20.100000000000001" customHeight="1" x14ac:dyDescent="0.25">
      <c r="C1839" s="12"/>
      <c r="E1839" s="130"/>
      <c r="F1839" s="130"/>
      <c r="R1839" s="12"/>
      <c r="T1839" s="130"/>
      <c r="U1839" s="130"/>
      <c r="AE1839" s="146">
        <v>1082</v>
      </c>
      <c r="AF1839" s="146">
        <f t="shared" si="316"/>
        <v>0.32800000000000029</v>
      </c>
      <c r="AJ1839" s="146">
        <f t="shared" si="317"/>
        <v>0.37804935118100946</v>
      </c>
      <c r="AK1839" s="146">
        <f t="shared" si="318"/>
        <v>0.62854416868826313</v>
      </c>
      <c r="AL1839" s="146" t="str">
        <f t="shared" si="323"/>
        <v/>
      </c>
      <c r="AM1839" s="146">
        <f t="shared" si="324"/>
        <v>0.37804935118100946</v>
      </c>
      <c r="AN1839" s="146" t="str">
        <f t="shared" si="319"/>
        <v/>
      </c>
      <c r="AO1839" s="146">
        <f t="shared" si="320"/>
        <v>0</v>
      </c>
      <c r="AP1839" s="146" t="str">
        <f t="shared" si="321"/>
        <v/>
      </c>
      <c r="AQ1839" s="146" t="str">
        <f t="shared" si="322"/>
        <v/>
      </c>
      <c r="AY1839" s="155"/>
      <c r="AZ1839" s="150"/>
      <c r="BA1839" s="155"/>
      <c r="BB1839" s="162"/>
      <c r="BC1839" s="162"/>
      <c r="BD1839" s="162"/>
      <c r="BE1839" s="162"/>
      <c r="BF1839" s="156"/>
      <c r="BG1839" s="156"/>
      <c r="BH1839" s="156"/>
      <c r="BJ1839" s="146">
        <v>1059</v>
      </c>
      <c r="BK1839" s="146">
        <f t="shared" si="326"/>
        <v>6.7712000000001282</v>
      </c>
      <c r="BL1839" s="146">
        <f t="shared" si="327"/>
        <v>0.45308502324547761</v>
      </c>
      <c r="BM1839" s="146">
        <f t="shared" si="328"/>
        <v>6.872797923782592E-4</v>
      </c>
      <c r="BN1839" s="146" t="str">
        <f t="shared" si="329"/>
        <v/>
      </c>
      <c r="BO1839" s="146" t="str">
        <f t="shared" si="325"/>
        <v/>
      </c>
    </row>
    <row r="1840" spans="3:67" ht="20.100000000000001" customHeight="1" x14ac:dyDescent="0.25">
      <c r="C1840" s="12"/>
      <c r="E1840" s="130"/>
      <c r="F1840" s="130"/>
      <c r="R1840" s="12"/>
      <c r="T1840" s="130"/>
      <c r="U1840" s="130"/>
      <c r="AE1840" s="146">
        <v>1083</v>
      </c>
      <c r="AF1840" s="146">
        <f t="shared" si="316"/>
        <v>0.33199999999999985</v>
      </c>
      <c r="AJ1840" s="146">
        <f t="shared" si="317"/>
        <v>0.37755065524917625</v>
      </c>
      <c r="AK1840" s="146">
        <f t="shared" si="318"/>
        <v>0.63005537049663163</v>
      </c>
      <c r="AL1840" s="146" t="str">
        <f t="shared" si="323"/>
        <v/>
      </c>
      <c r="AM1840" s="146">
        <f t="shared" si="324"/>
        <v>0.37755065524917625</v>
      </c>
      <c r="AN1840" s="146" t="str">
        <f t="shared" si="319"/>
        <v/>
      </c>
      <c r="AO1840" s="146">
        <f t="shared" si="320"/>
        <v>0</v>
      </c>
      <c r="AP1840" s="146" t="str">
        <f t="shared" si="321"/>
        <v/>
      </c>
      <c r="AQ1840" s="146" t="str">
        <f t="shared" si="322"/>
        <v/>
      </c>
      <c r="AY1840" s="155"/>
      <c r="AZ1840" s="150"/>
      <c r="BA1840" s="155"/>
      <c r="BB1840" s="162"/>
      <c r="BC1840" s="162"/>
      <c r="BD1840" s="162"/>
      <c r="BE1840" s="162"/>
      <c r="BF1840" s="156"/>
      <c r="BG1840" s="156"/>
      <c r="BH1840" s="156"/>
      <c r="BJ1840" s="146">
        <v>1060</v>
      </c>
      <c r="BK1840" s="146">
        <f t="shared" si="326"/>
        <v>6.7776000000001284</v>
      </c>
      <c r="BL1840" s="146">
        <f t="shared" si="327"/>
        <v>0.45239774345309935</v>
      </c>
      <c r="BM1840" s="146">
        <f t="shared" si="328"/>
        <v>6.8670321292318981E-4</v>
      </c>
      <c r="BN1840" s="146" t="str">
        <f t="shared" si="329"/>
        <v/>
      </c>
      <c r="BO1840" s="146" t="str">
        <f t="shared" si="325"/>
        <v/>
      </c>
    </row>
    <row r="1841" spans="3:67" ht="20.100000000000001" customHeight="1" x14ac:dyDescent="0.25">
      <c r="C1841" s="12"/>
      <c r="E1841" s="130"/>
      <c r="F1841" s="130"/>
      <c r="R1841" s="12"/>
      <c r="T1841" s="130"/>
      <c r="U1841" s="130"/>
      <c r="AE1841" s="146">
        <v>1084</v>
      </c>
      <c r="AF1841" s="146">
        <f t="shared" si="316"/>
        <v>0.3360000000000003</v>
      </c>
      <c r="AJ1841" s="146">
        <f t="shared" si="317"/>
        <v>0.37704658436808808</v>
      </c>
      <c r="AK1841" s="146">
        <f t="shared" si="318"/>
        <v>0.63156456676364736</v>
      </c>
      <c r="AL1841" s="146" t="str">
        <f t="shared" si="323"/>
        <v/>
      </c>
      <c r="AM1841" s="146">
        <f t="shared" si="324"/>
        <v>0.37704658436808808</v>
      </c>
      <c r="AN1841" s="146" t="str">
        <f t="shared" si="319"/>
        <v/>
      </c>
      <c r="AO1841" s="146">
        <f t="shared" si="320"/>
        <v>0</v>
      </c>
      <c r="AP1841" s="146" t="str">
        <f t="shared" si="321"/>
        <v/>
      </c>
      <c r="AQ1841" s="146" t="str">
        <f t="shared" si="322"/>
        <v/>
      </c>
      <c r="AY1841" s="155"/>
      <c r="AZ1841" s="150"/>
      <c r="BA1841" s="155"/>
      <c r="BB1841" s="162"/>
      <c r="BC1841" s="162"/>
      <c r="BD1841" s="162"/>
      <c r="BE1841" s="162"/>
      <c r="BF1841" s="156"/>
      <c r="BG1841" s="156"/>
      <c r="BH1841" s="156"/>
      <c r="BJ1841" s="146">
        <v>1061</v>
      </c>
      <c r="BK1841" s="146">
        <f t="shared" si="326"/>
        <v>6.7840000000001286</v>
      </c>
      <c r="BL1841" s="146">
        <f t="shared" si="327"/>
        <v>0.45171104024017616</v>
      </c>
      <c r="BM1841" s="146">
        <f t="shared" si="328"/>
        <v>6.86125589110409E-4</v>
      </c>
      <c r="BN1841" s="146" t="str">
        <f t="shared" si="329"/>
        <v/>
      </c>
      <c r="BO1841" s="146" t="str">
        <f t="shared" si="325"/>
        <v/>
      </c>
    </row>
    <row r="1842" spans="3:67" ht="20.100000000000001" customHeight="1" x14ac:dyDescent="0.25">
      <c r="C1842" s="12"/>
      <c r="E1842" s="130"/>
      <c r="F1842" s="130"/>
      <c r="R1842" s="12"/>
      <c r="T1842" s="130"/>
      <c r="U1842" s="130"/>
      <c r="AE1842" s="146">
        <v>1085</v>
      </c>
      <c r="AF1842" s="146">
        <f t="shared" si="316"/>
        <v>0.33999999999999986</v>
      </c>
      <c r="AJ1842" s="146">
        <f t="shared" si="317"/>
        <v>0.37653716183325397</v>
      </c>
      <c r="AK1842" s="146">
        <f t="shared" si="318"/>
        <v>0.63307173603602807</v>
      </c>
      <c r="AL1842" s="146" t="str">
        <f t="shared" si="323"/>
        <v/>
      </c>
      <c r="AM1842" s="146">
        <f t="shared" si="324"/>
        <v>0.37653716183325397</v>
      </c>
      <c r="AN1842" s="146" t="str">
        <f t="shared" si="319"/>
        <v/>
      </c>
      <c r="AO1842" s="146">
        <f t="shared" si="320"/>
        <v>0</v>
      </c>
      <c r="AP1842" s="146" t="str">
        <f t="shared" si="321"/>
        <v/>
      </c>
      <c r="AQ1842" s="146" t="str">
        <f t="shared" si="322"/>
        <v/>
      </c>
      <c r="AY1842" s="155"/>
      <c r="AZ1842" s="150"/>
      <c r="BA1842" s="155"/>
      <c r="BB1842" s="162"/>
      <c r="BC1842" s="162"/>
      <c r="BD1842" s="162"/>
      <c r="BE1842" s="162"/>
      <c r="BF1842" s="156"/>
      <c r="BG1842" s="156"/>
      <c r="BH1842" s="156"/>
      <c r="BJ1842" s="146">
        <v>1062</v>
      </c>
      <c r="BK1842" s="146">
        <f t="shared" si="326"/>
        <v>6.7904000000001288</v>
      </c>
      <c r="BL1842" s="146">
        <f t="shared" si="327"/>
        <v>0.45102491465106576</v>
      </c>
      <c r="BM1842" s="146">
        <f t="shared" si="328"/>
        <v>6.8554692726829902E-4</v>
      </c>
      <c r="BN1842" s="146" t="str">
        <f t="shared" si="329"/>
        <v/>
      </c>
      <c r="BO1842" s="146" t="str">
        <f t="shared" si="325"/>
        <v/>
      </c>
    </row>
    <row r="1843" spans="3:67" ht="20.100000000000001" customHeight="1" x14ac:dyDescent="0.25">
      <c r="C1843" s="12"/>
      <c r="E1843" s="130"/>
      <c r="F1843" s="130"/>
      <c r="R1843" s="12"/>
      <c r="T1843" s="130"/>
      <c r="U1843" s="130"/>
      <c r="AE1843" s="146">
        <v>1086</v>
      </c>
      <c r="AF1843" s="146">
        <f t="shared" si="316"/>
        <v>0.34400000000000031</v>
      </c>
      <c r="AJ1843" s="146">
        <f t="shared" si="317"/>
        <v>0.37602241116559909</v>
      </c>
      <c r="AK1843" s="146">
        <f t="shared" si="318"/>
        <v>0.63457685695412636</v>
      </c>
      <c r="AL1843" s="146" t="str">
        <f t="shared" si="323"/>
        <v/>
      </c>
      <c r="AM1843" s="146">
        <f t="shared" si="324"/>
        <v>0.37602241116559909</v>
      </c>
      <c r="AN1843" s="146" t="str">
        <f t="shared" si="319"/>
        <v/>
      </c>
      <c r="AO1843" s="146">
        <f t="shared" si="320"/>
        <v>0</v>
      </c>
      <c r="AP1843" s="146" t="str">
        <f t="shared" si="321"/>
        <v/>
      </c>
      <c r="AQ1843" s="146" t="str">
        <f t="shared" si="322"/>
        <v/>
      </c>
      <c r="AY1843" s="155"/>
      <c r="AZ1843" s="150"/>
      <c r="BA1843" s="155"/>
      <c r="BB1843" s="162"/>
      <c r="BC1843" s="162"/>
      <c r="BD1843" s="162"/>
      <c r="BE1843" s="162"/>
      <c r="BF1843" s="156"/>
      <c r="BG1843" s="156"/>
      <c r="BH1843" s="156"/>
      <c r="BJ1843" s="146">
        <v>1063</v>
      </c>
      <c r="BK1843" s="146">
        <f t="shared" si="326"/>
        <v>6.796800000000129</v>
      </c>
      <c r="BL1843" s="146">
        <f t="shared" si="327"/>
        <v>0.45033936772379746</v>
      </c>
      <c r="BM1843" s="146">
        <f t="shared" si="328"/>
        <v>6.8496723371114232E-4</v>
      </c>
      <c r="BN1843" s="146" t="str">
        <f t="shared" si="329"/>
        <v/>
      </c>
      <c r="BO1843" s="146" t="str">
        <f t="shared" si="325"/>
        <v/>
      </c>
    </row>
    <row r="1844" spans="3:67" ht="20.100000000000001" customHeight="1" x14ac:dyDescent="0.25">
      <c r="C1844" s="12"/>
      <c r="E1844" s="130"/>
      <c r="F1844" s="130"/>
      <c r="R1844" s="12"/>
      <c r="T1844" s="130"/>
      <c r="U1844" s="130"/>
      <c r="AE1844" s="146">
        <v>1087</v>
      </c>
      <c r="AF1844" s="146">
        <f t="shared" si="316"/>
        <v>0.34799999999999986</v>
      </c>
      <c r="AJ1844" s="146">
        <f t="shared" si="317"/>
        <v>0.37550235610965654</v>
      </c>
      <c r="AK1844" s="146">
        <f t="shared" si="318"/>
        <v>0.63607990825282523</v>
      </c>
      <c r="AL1844" s="146" t="str">
        <f t="shared" si="323"/>
        <v/>
      </c>
      <c r="AM1844" s="146">
        <f t="shared" si="324"/>
        <v>0.37550235610965654</v>
      </c>
      <c r="AN1844" s="146" t="str">
        <f t="shared" si="319"/>
        <v/>
      </c>
      <c r="AO1844" s="146">
        <f t="shared" si="320"/>
        <v>0</v>
      </c>
      <c r="AP1844" s="146" t="str">
        <f t="shared" si="321"/>
        <v/>
      </c>
      <c r="AQ1844" s="146" t="str">
        <f t="shared" si="322"/>
        <v/>
      </c>
      <c r="AY1844" s="155"/>
      <c r="AZ1844" s="150"/>
      <c r="BA1844" s="155"/>
      <c r="BB1844" s="162"/>
      <c r="BC1844" s="162"/>
      <c r="BD1844" s="162"/>
      <c r="BE1844" s="162"/>
      <c r="BF1844" s="156"/>
      <c r="BG1844" s="156"/>
      <c r="BH1844" s="156"/>
      <c r="BJ1844" s="146">
        <v>1064</v>
      </c>
      <c r="BK1844" s="146">
        <f t="shared" si="326"/>
        <v>6.8032000000001291</v>
      </c>
      <c r="BL1844" s="146">
        <f t="shared" si="327"/>
        <v>0.44965440049008631</v>
      </c>
      <c r="BM1844" s="146">
        <f t="shared" si="328"/>
        <v>6.8438651474023171E-4</v>
      </c>
      <c r="BN1844" s="146" t="str">
        <f t="shared" si="329"/>
        <v/>
      </c>
      <c r="BO1844" s="146" t="str">
        <f t="shared" si="325"/>
        <v/>
      </c>
    </row>
    <row r="1845" spans="3:67" ht="20.100000000000001" customHeight="1" x14ac:dyDescent="0.25">
      <c r="C1845" s="12"/>
      <c r="E1845" s="130"/>
      <c r="F1845" s="130"/>
      <c r="R1845" s="12"/>
      <c r="T1845" s="130"/>
      <c r="U1845" s="130"/>
      <c r="AE1845" s="146">
        <v>1088</v>
      </c>
      <c r="AF1845" s="146">
        <f t="shared" ref="AF1845:AF1908" si="330">AF$751+(AE1845*AF$754)</f>
        <v>0.35200000000000031</v>
      </c>
      <c r="AJ1845" s="146">
        <f t="shared" ref="AJ1845:AJ1908" si="331">_xlfn.NORM.DIST(AF1845,AF$748,AF$749,0)</f>
        <v>0.37497702063174232</v>
      </c>
      <c r="AK1845" s="146">
        <f t="shared" ref="AK1845:AK1908" si="332">_xlfn.NORM.DIST(AF1845,AF$748,AF$749,1)</f>
        <v>0.63758086876243125</v>
      </c>
      <c r="AL1845" s="146" t="str">
        <f t="shared" si="323"/>
        <v/>
      </c>
      <c r="AM1845" s="146">
        <f t="shared" si="324"/>
        <v>0.37497702063174232</v>
      </c>
      <c r="AN1845" s="146" t="str">
        <f t="shared" ref="AN1845:AN1908" si="333">IF(AJ1845=MAX(AJ$757:AJ$2757),AJ1845,"")</f>
        <v/>
      </c>
      <c r="AO1845" s="146">
        <f t="shared" ref="AO1845:AO1908" si="334">_xlfn.NORM.DIST(AE1845,AM$749,AM$750,0)</f>
        <v>0</v>
      </c>
      <c r="AP1845" s="146" t="str">
        <f t="shared" ref="AP1845:AP1908" si="335">IF(AO1845=MAX(AO$757:AO$2757),AJ1845,"")</f>
        <v/>
      </c>
      <c r="AQ1845" s="146" t="str">
        <f t="shared" ref="AQ1845:AQ1908" si="336">IF(AP1845=MIN(AP$757:AP$2757),AP1845,"")</f>
        <v/>
      </c>
      <c r="AY1845" s="155"/>
      <c r="AZ1845" s="150"/>
      <c r="BA1845" s="155"/>
      <c r="BB1845" s="162"/>
      <c r="BC1845" s="162"/>
      <c r="BD1845" s="162"/>
      <c r="BE1845" s="162"/>
      <c r="BF1845" s="156"/>
      <c r="BG1845" s="156"/>
      <c r="BH1845" s="156"/>
      <c r="BJ1845" s="146">
        <v>1065</v>
      </c>
      <c r="BK1845" s="146">
        <f t="shared" si="326"/>
        <v>6.8096000000001293</v>
      </c>
      <c r="BL1845" s="146">
        <f t="shared" si="327"/>
        <v>0.44897001397534608</v>
      </c>
      <c r="BM1845" s="146">
        <f t="shared" si="328"/>
        <v>6.8380477664098382E-4</v>
      </c>
      <c r="BN1845" s="146" t="str">
        <f t="shared" si="329"/>
        <v/>
      </c>
      <c r="BO1845" s="146" t="str">
        <f t="shared" si="325"/>
        <v/>
      </c>
    </row>
    <row r="1846" spans="3:67" ht="20.100000000000001" customHeight="1" x14ac:dyDescent="0.25">
      <c r="C1846" s="12"/>
      <c r="E1846" s="130"/>
      <c r="F1846" s="130"/>
      <c r="R1846" s="12"/>
      <c r="T1846" s="130"/>
      <c r="U1846" s="130"/>
      <c r="AE1846" s="146">
        <v>1089</v>
      </c>
      <c r="AF1846" s="146">
        <f t="shared" si="330"/>
        <v>0.35599999999999987</v>
      </c>
      <c r="AJ1846" s="146">
        <f t="shared" si="331"/>
        <v>0.37444642891811658</v>
      </c>
      <c r="AK1846" s="146">
        <f t="shared" si="332"/>
        <v>0.63907971740955527</v>
      </c>
      <c r="AL1846" s="146" t="str">
        <f t="shared" ref="AL1846:AL1909" si="337">IF(OR(AK1846&lt;$AM$753,AK1846&gt;$AM$754),AJ1846,"")</f>
        <v/>
      </c>
      <c r="AM1846" s="146">
        <f t="shared" ref="AM1846:AM1909" si="338">IF(AND(AK1846&gt;$AM$753,AK1846&lt;$AM$754),AJ1846,"")</f>
        <v>0.37444642891811658</v>
      </c>
      <c r="AN1846" s="146" t="str">
        <f t="shared" si="333"/>
        <v/>
      </c>
      <c r="AO1846" s="146">
        <f t="shared" si="334"/>
        <v>0</v>
      </c>
      <c r="AP1846" s="146" t="str">
        <f t="shared" si="335"/>
        <v/>
      </c>
      <c r="AQ1846" s="146" t="str">
        <f t="shared" si="336"/>
        <v/>
      </c>
      <c r="AY1846" s="155"/>
      <c r="AZ1846" s="150"/>
      <c r="BA1846" s="155"/>
      <c r="BB1846" s="162"/>
      <c r="BC1846" s="162"/>
      <c r="BD1846" s="162"/>
      <c r="BE1846" s="162"/>
      <c r="BF1846" s="156"/>
      <c r="BG1846" s="156"/>
      <c r="BH1846" s="156"/>
      <c r="BJ1846" s="146">
        <v>1066</v>
      </c>
      <c r="BK1846" s="146">
        <f t="shared" si="326"/>
        <v>6.8160000000001295</v>
      </c>
      <c r="BL1846" s="146">
        <f t="shared" si="327"/>
        <v>0.4482862091987051</v>
      </c>
      <c r="BM1846" s="146">
        <f t="shared" si="328"/>
        <v>6.8322202568738E-4</v>
      </c>
      <c r="BN1846" s="146" t="str">
        <f t="shared" si="329"/>
        <v/>
      </c>
      <c r="BO1846" s="146" t="str">
        <f t="shared" si="325"/>
        <v/>
      </c>
    </row>
    <row r="1847" spans="3:67" ht="20.100000000000001" customHeight="1" x14ac:dyDescent="0.25">
      <c r="C1847" s="12"/>
      <c r="E1847" s="130"/>
      <c r="F1847" s="130"/>
      <c r="R1847" s="12"/>
      <c r="T1847" s="130"/>
      <c r="U1847" s="130"/>
      <c r="AE1847" s="146">
        <v>1090</v>
      </c>
      <c r="AF1847" s="146">
        <f t="shared" si="330"/>
        <v>0.36000000000000032</v>
      </c>
      <c r="AJ1847" s="146">
        <f t="shared" si="331"/>
        <v>0.37391060537312837</v>
      </c>
      <c r="AK1847" s="146">
        <f t="shared" si="332"/>
        <v>0.6405764332179914</v>
      </c>
      <c r="AL1847" s="146" t="str">
        <f t="shared" si="337"/>
        <v/>
      </c>
      <c r="AM1847" s="146">
        <f t="shared" si="338"/>
        <v>0.37391060537312837</v>
      </c>
      <c r="AN1847" s="146" t="str">
        <f t="shared" si="333"/>
        <v/>
      </c>
      <c r="AO1847" s="146">
        <f t="shared" si="334"/>
        <v>0</v>
      </c>
      <c r="AP1847" s="146" t="str">
        <f t="shared" si="335"/>
        <v/>
      </c>
      <c r="AQ1847" s="146" t="str">
        <f t="shared" si="336"/>
        <v/>
      </c>
      <c r="AY1847" s="155"/>
      <c r="AZ1847" s="150"/>
      <c r="BA1847" s="155"/>
      <c r="BB1847" s="162"/>
      <c r="BC1847" s="162"/>
      <c r="BD1847" s="162"/>
      <c r="BE1847" s="162"/>
      <c r="BF1847" s="156"/>
      <c r="BG1847" s="156"/>
      <c r="BH1847" s="156"/>
      <c r="BJ1847" s="146">
        <v>1067</v>
      </c>
      <c r="BK1847" s="146">
        <f t="shared" si="326"/>
        <v>6.8224000000001297</v>
      </c>
      <c r="BL1847" s="146">
        <f t="shared" si="327"/>
        <v>0.44760298717301772</v>
      </c>
      <c r="BM1847" s="146">
        <f t="shared" si="328"/>
        <v>6.8263826813841355E-4</v>
      </c>
      <c r="BN1847" s="146" t="str">
        <f t="shared" si="329"/>
        <v/>
      </c>
      <c r="BO1847" s="146" t="str">
        <f t="shared" si="325"/>
        <v/>
      </c>
    </row>
    <row r="1848" spans="3:67" ht="20.100000000000001" customHeight="1" x14ac:dyDescent="0.25">
      <c r="C1848" s="12"/>
      <c r="E1848" s="130"/>
      <c r="F1848" s="130"/>
      <c r="R1848" s="12"/>
      <c r="T1848" s="130"/>
      <c r="U1848" s="130"/>
      <c r="AE1848" s="146">
        <v>1091</v>
      </c>
      <c r="AF1848" s="146">
        <f t="shared" si="330"/>
        <v>0.36399999999999988</v>
      </c>
      <c r="AJ1848" s="146">
        <f t="shared" si="331"/>
        <v>0.37336957461734704</v>
      </c>
      <c r="AK1848" s="146">
        <f t="shared" si="332"/>
        <v>0.642070995309583</v>
      </c>
      <c r="AL1848" s="146" t="str">
        <f t="shared" si="337"/>
        <v/>
      </c>
      <c r="AM1848" s="146">
        <f t="shared" si="338"/>
        <v>0.37336957461734704</v>
      </c>
      <c r="AN1848" s="146" t="str">
        <f t="shared" si="333"/>
        <v/>
      </c>
      <c r="AO1848" s="146">
        <f t="shared" si="334"/>
        <v>0</v>
      </c>
      <c r="AP1848" s="146" t="str">
        <f t="shared" si="335"/>
        <v/>
      </c>
      <c r="AQ1848" s="146" t="str">
        <f t="shared" si="336"/>
        <v/>
      </c>
      <c r="AY1848" s="155"/>
      <c r="AZ1848" s="150"/>
      <c r="BA1848" s="155"/>
      <c r="BB1848" s="162"/>
      <c r="BC1848" s="162"/>
      <c r="BD1848" s="162"/>
      <c r="BE1848" s="162"/>
      <c r="BF1848" s="156"/>
      <c r="BG1848" s="156"/>
      <c r="BH1848" s="156"/>
      <c r="BJ1848" s="146">
        <v>1068</v>
      </c>
      <c r="BK1848" s="146">
        <f t="shared" si="326"/>
        <v>6.8288000000001299</v>
      </c>
      <c r="BL1848" s="146">
        <f t="shared" si="327"/>
        <v>0.44692034890487931</v>
      </c>
      <c r="BM1848" s="146">
        <f t="shared" si="328"/>
        <v>6.8205351023864491E-4</v>
      </c>
      <c r="BN1848" s="146" t="str">
        <f t="shared" si="329"/>
        <v/>
      </c>
      <c r="BO1848" s="146" t="str">
        <f t="shared" si="325"/>
        <v/>
      </c>
    </row>
    <row r="1849" spans="3:67" ht="20.100000000000001" customHeight="1" x14ac:dyDescent="0.25">
      <c r="C1849" s="12"/>
      <c r="E1849" s="130"/>
      <c r="F1849" s="130"/>
      <c r="R1849" s="12"/>
      <c r="T1849" s="130"/>
      <c r="U1849" s="130"/>
      <c r="AE1849" s="146">
        <v>1092</v>
      </c>
      <c r="AF1849" s="146">
        <f t="shared" si="330"/>
        <v>0.36800000000000033</v>
      </c>
      <c r="AJ1849" s="146">
        <f t="shared" si="331"/>
        <v>0.37282336148567763</v>
      </c>
      <c r="AK1849" s="146">
        <f t="shared" si="332"/>
        <v>0.64356338290508619</v>
      </c>
      <c r="AL1849" s="146" t="str">
        <f t="shared" si="337"/>
        <v/>
      </c>
      <c r="AM1849" s="146">
        <f t="shared" si="338"/>
        <v>0.37282336148567763</v>
      </c>
      <c r="AN1849" s="146" t="str">
        <f t="shared" si="333"/>
        <v/>
      </c>
      <c r="AO1849" s="146">
        <f t="shared" si="334"/>
        <v>0</v>
      </c>
      <c r="AP1849" s="146" t="str">
        <f t="shared" si="335"/>
        <v/>
      </c>
      <c r="AQ1849" s="146" t="str">
        <f t="shared" si="336"/>
        <v/>
      </c>
      <c r="AY1849" s="155"/>
      <c r="AZ1849" s="150"/>
      <c r="BA1849" s="155"/>
      <c r="BB1849" s="162"/>
      <c r="BC1849" s="162"/>
      <c r="BD1849" s="162"/>
      <c r="BE1849" s="162"/>
      <c r="BF1849" s="156"/>
      <c r="BG1849" s="156"/>
      <c r="BH1849" s="156"/>
      <c r="BJ1849" s="146">
        <v>1069</v>
      </c>
      <c r="BK1849" s="146">
        <f t="shared" si="326"/>
        <v>6.8352000000001301</v>
      </c>
      <c r="BL1849" s="146">
        <f t="shared" si="327"/>
        <v>0.44623829539464066</v>
      </c>
      <c r="BM1849" s="146">
        <f t="shared" si="328"/>
        <v>6.8146775821953387E-4</v>
      </c>
      <c r="BN1849" s="146" t="str">
        <f t="shared" si="329"/>
        <v/>
      </c>
      <c r="BO1849" s="146" t="str">
        <f t="shared" si="325"/>
        <v/>
      </c>
    </row>
    <row r="1850" spans="3:67" ht="20.100000000000001" customHeight="1" x14ac:dyDescent="0.25">
      <c r="C1850" s="12"/>
      <c r="E1850" s="130"/>
      <c r="F1850" s="130"/>
      <c r="R1850" s="12"/>
      <c r="T1850" s="130"/>
      <c r="U1850" s="130"/>
      <c r="AE1850" s="146">
        <v>1093</v>
      </c>
      <c r="AF1850" s="146">
        <f t="shared" si="330"/>
        <v>0.37199999999999989</v>
      </c>
      <c r="AJ1850" s="146">
        <f t="shared" si="331"/>
        <v>0.37227199102546293</v>
      </c>
      <c r="AK1850" s="146">
        <f t="shared" si="332"/>
        <v>0.64505357532502106</v>
      </c>
      <c r="AL1850" s="146" t="str">
        <f t="shared" si="337"/>
        <v/>
      </c>
      <c r="AM1850" s="146">
        <f t="shared" si="338"/>
        <v>0.37227199102546293</v>
      </c>
      <c r="AN1850" s="146" t="str">
        <f t="shared" si="333"/>
        <v/>
      </c>
      <c r="AO1850" s="146">
        <f t="shared" si="334"/>
        <v>0</v>
      </c>
      <c r="AP1850" s="146" t="str">
        <f t="shared" si="335"/>
        <v/>
      </c>
      <c r="AQ1850" s="146" t="str">
        <f t="shared" si="336"/>
        <v/>
      </c>
      <c r="AY1850" s="155"/>
      <c r="AZ1850" s="150"/>
      <c r="BA1850" s="155"/>
      <c r="BB1850" s="162"/>
      <c r="BC1850" s="162"/>
      <c r="BD1850" s="162"/>
      <c r="BE1850" s="162"/>
      <c r="BF1850" s="156"/>
      <c r="BG1850" s="156"/>
      <c r="BH1850" s="156"/>
      <c r="BJ1850" s="146">
        <v>1070</v>
      </c>
      <c r="BK1850" s="146">
        <f t="shared" si="326"/>
        <v>6.8416000000001302</v>
      </c>
      <c r="BL1850" s="146">
        <f t="shared" si="327"/>
        <v>0.44555682763642113</v>
      </c>
      <c r="BM1850" s="146">
        <f t="shared" si="328"/>
        <v>6.8088101829844039E-4</v>
      </c>
      <c r="BN1850" s="146" t="str">
        <f t="shared" si="329"/>
        <v/>
      </c>
      <c r="BO1850" s="146" t="str">
        <f t="shared" si="325"/>
        <v/>
      </c>
    </row>
    <row r="1851" spans="3:67" ht="20.100000000000001" customHeight="1" x14ac:dyDescent="0.25">
      <c r="C1851" s="12"/>
      <c r="E1851" s="130"/>
      <c r="F1851" s="130"/>
      <c r="R1851" s="12"/>
      <c r="T1851" s="130"/>
      <c r="U1851" s="130"/>
      <c r="AE1851" s="146">
        <v>1094</v>
      </c>
      <c r="AF1851" s="146">
        <f t="shared" si="330"/>
        <v>0.37600000000000033</v>
      </c>
      <c r="AJ1851" s="146">
        <f t="shared" si="331"/>
        <v>0.37171548849457031</v>
      </c>
      <c r="AK1851" s="146">
        <f t="shared" si="332"/>
        <v>0.64654155199051977</v>
      </c>
      <c r="AL1851" s="146" t="str">
        <f t="shared" si="337"/>
        <v/>
      </c>
      <c r="AM1851" s="146">
        <f t="shared" si="338"/>
        <v>0.37171548849457031</v>
      </c>
      <c r="AN1851" s="146" t="str">
        <f t="shared" si="333"/>
        <v/>
      </c>
      <c r="AO1851" s="146">
        <f t="shared" si="334"/>
        <v>0</v>
      </c>
      <c r="AP1851" s="146" t="str">
        <f t="shared" si="335"/>
        <v/>
      </c>
      <c r="AQ1851" s="146" t="str">
        <f t="shared" si="336"/>
        <v/>
      </c>
      <c r="AY1851" s="155"/>
      <c r="AZ1851" s="150"/>
      <c r="BA1851" s="155"/>
      <c r="BB1851" s="162"/>
      <c r="BC1851" s="162"/>
      <c r="BD1851" s="162"/>
      <c r="BE1851" s="162"/>
      <c r="BF1851" s="156"/>
      <c r="BG1851" s="156"/>
      <c r="BH1851" s="156"/>
      <c r="BJ1851" s="146">
        <v>1071</v>
      </c>
      <c r="BK1851" s="146">
        <f t="shared" si="326"/>
        <v>6.8480000000001304</v>
      </c>
      <c r="BL1851" s="146">
        <f t="shared" si="327"/>
        <v>0.44487594661812269</v>
      </c>
      <c r="BM1851" s="146">
        <f t="shared" si="328"/>
        <v>6.802932966801789E-4</v>
      </c>
      <c r="BN1851" s="146" t="str">
        <f t="shared" si="329"/>
        <v/>
      </c>
      <c r="BO1851" s="146" t="str">
        <f t="shared" si="325"/>
        <v/>
      </c>
    </row>
    <row r="1852" spans="3:67" ht="20.100000000000001" customHeight="1" x14ac:dyDescent="0.25">
      <c r="C1852" s="12"/>
      <c r="E1852" s="130"/>
      <c r="F1852" s="130"/>
      <c r="R1852" s="12"/>
      <c r="T1852" s="130"/>
      <c r="U1852" s="130"/>
      <c r="AE1852" s="146">
        <v>1095</v>
      </c>
      <c r="AF1852" s="146">
        <f t="shared" si="330"/>
        <v>0.37999999999999989</v>
      </c>
      <c r="AJ1852" s="146">
        <f t="shared" si="331"/>
        <v>0.37115387935946603</v>
      </c>
      <c r="AK1852" s="146">
        <f t="shared" si="332"/>
        <v>0.64802729242416279</v>
      </c>
      <c r="AL1852" s="146" t="str">
        <f t="shared" si="337"/>
        <v/>
      </c>
      <c r="AM1852" s="146">
        <f t="shared" si="338"/>
        <v>0.37115387935946603</v>
      </c>
      <c r="AN1852" s="146" t="str">
        <f t="shared" si="333"/>
        <v/>
      </c>
      <c r="AO1852" s="146">
        <f t="shared" si="334"/>
        <v>0</v>
      </c>
      <c r="AP1852" s="146" t="str">
        <f t="shared" si="335"/>
        <v/>
      </c>
      <c r="AQ1852" s="146" t="str">
        <f t="shared" si="336"/>
        <v/>
      </c>
      <c r="AY1852" s="155"/>
      <c r="AZ1852" s="150"/>
      <c r="BA1852" s="155"/>
      <c r="BB1852" s="162"/>
      <c r="BC1852" s="162"/>
      <c r="BD1852" s="162"/>
      <c r="BE1852" s="162"/>
      <c r="BF1852" s="156"/>
      <c r="BG1852" s="156"/>
      <c r="BH1852" s="156"/>
      <c r="BJ1852" s="146">
        <v>1072</v>
      </c>
      <c r="BK1852" s="146">
        <f t="shared" si="326"/>
        <v>6.8544000000001306</v>
      </c>
      <c r="BL1852" s="146">
        <f t="shared" si="327"/>
        <v>0.44419565332144251</v>
      </c>
      <c r="BM1852" s="146">
        <f t="shared" si="328"/>
        <v>6.7970459955224438E-4</v>
      </c>
      <c r="BN1852" s="146" t="str">
        <f t="shared" si="329"/>
        <v/>
      </c>
      <c r="BO1852" s="146" t="str">
        <f t="shared" si="325"/>
        <v/>
      </c>
    </row>
    <row r="1853" spans="3:67" ht="20.100000000000001" customHeight="1" x14ac:dyDescent="0.25">
      <c r="C1853" s="12"/>
      <c r="E1853" s="130"/>
      <c r="F1853" s="130"/>
      <c r="R1853" s="12"/>
      <c r="T1853" s="130"/>
      <c r="U1853" s="130"/>
      <c r="AE1853" s="146">
        <v>1096</v>
      </c>
      <c r="AF1853" s="146">
        <f t="shared" si="330"/>
        <v>0.38400000000000034</v>
      </c>
      <c r="AJ1853" s="146">
        <f t="shared" si="331"/>
        <v>0.3705871892932735</v>
      </c>
      <c r="AK1853" s="146">
        <f t="shared" si="332"/>
        <v>0.64951077625081155</v>
      </c>
      <c r="AL1853" s="146" t="str">
        <f t="shared" si="337"/>
        <v/>
      </c>
      <c r="AM1853" s="146">
        <f t="shared" si="338"/>
        <v>0.3705871892932735</v>
      </c>
      <c r="AN1853" s="146" t="str">
        <f t="shared" si="333"/>
        <v/>
      </c>
      <c r="AO1853" s="146">
        <f t="shared" si="334"/>
        <v>0</v>
      </c>
      <c r="AP1853" s="146" t="str">
        <f t="shared" si="335"/>
        <v/>
      </c>
      <c r="AQ1853" s="146" t="str">
        <f t="shared" si="336"/>
        <v/>
      </c>
      <c r="AY1853" s="155"/>
      <c r="AZ1853" s="150"/>
      <c r="BA1853" s="155"/>
      <c r="BB1853" s="162"/>
      <c r="BC1853" s="162"/>
      <c r="BD1853" s="162"/>
      <c r="BE1853" s="162"/>
      <c r="BF1853" s="156"/>
      <c r="BG1853" s="156"/>
      <c r="BH1853" s="156"/>
      <c r="BJ1853" s="146">
        <v>1073</v>
      </c>
      <c r="BK1853" s="146">
        <f t="shared" si="326"/>
        <v>6.8608000000001308</v>
      </c>
      <c r="BL1853" s="146">
        <f t="shared" si="327"/>
        <v>0.44351594872189026</v>
      </c>
      <c r="BM1853" s="146">
        <f t="shared" si="328"/>
        <v>6.7911493309147364E-4</v>
      </c>
      <c r="BN1853" s="146" t="str">
        <f t="shared" si="329"/>
        <v/>
      </c>
      <c r="BO1853" s="146" t="str">
        <f t="shared" si="325"/>
        <v/>
      </c>
    </row>
    <row r="1854" spans="3:67" ht="20.100000000000001" customHeight="1" x14ac:dyDescent="0.25">
      <c r="C1854" s="12"/>
      <c r="E1854" s="130"/>
      <c r="F1854" s="130"/>
      <c r="R1854" s="12"/>
      <c r="T1854" s="130"/>
      <c r="U1854" s="130"/>
      <c r="AE1854" s="146">
        <v>1097</v>
      </c>
      <c r="AF1854" s="146">
        <f t="shared" si="330"/>
        <v>0.3879999999999999</v>
      </c>
      <c r="AJ1854" s="146">
        <f t="shared" si="331"/>
        <v>0.3700154441738206</v>
      </c>
      <c r="AK1854" s="146">
        <f t="shared" si="332"/>
        <v>0.65099198319842899</v>
      </c>
      <c r="AL1854" s="146" t="str">
        <f t="shared" si="337"/>
        <v/>
      </c>
      <c r="AM1854" s="146">
        <f t="shared" si="338"/>
        <v>0.3700154441738206</v>
      </c>
      <c r="AN1854" s="146" t="str">
        <f t="shared" si="333"/>
        <v/>
      </c>
      <c r="AO1854" s="146">
        <f t="shared" si="334"/>
        <v>0</v>
      </c>
      <c r="AP1854" s="146" t="str">
        <f t="shared" si="335"/>
        <v/>
      </c>
      <c r="AQ1854" s="146" t="str">
        <f t="shared" si="336"/>
        <v/>
      </c>
      <c r="AY1854" s="155"/>
      <c r="AZ1854" s="150"/>
      <c r="BA1854" s="155"/>
      <c r="BB1854" s="162"/>
      <c r="BC1854" s="162"/>
      <c r="BD1854" s="162"/>
      <c r="BE1854" s="162"/>
      <c r="BF1854" s="156"/>
      <c r="BG1854" s="156"/>
      <c r="BH1854" s="156"/>
      <c r="BJ1854" s="146">
        <v>1074</v>
      </c>
      <c r="BK1854" s="146">
        <f t="shared" si="326"/>
        <v>6.867200000000131</v>
      </c>
      <c r="BL1854" s="146">
        <f t="shared" si="327"/>
        <v>0.44283683378879879</v>
      </c>
      <c r="BM1854" s="146">
        <f t="shared" si="328"/>
        <v>6.7852430345949344E-4</v>
      </c>
      <c r="BN1854" s="146" t="str">
        <f t="shared" si="329"/>
        <v/>
      </c>
      <c r="BO1854" s="146" t="str">
        <f t="shared" si="325"/>
        <v/>
      </c>
    </row>
    <row r="1855" spans="3:67" ht="20.100000000000001" customHeight="1" x14ac:dyDescent="0.25">
      <c r="C1855" s="12"/>
      <c r="E1855" s="130"/>
      <c r="F1855" s="130"/>
      <c r="R1855" s="12"/>
      <c r="T1855" s="130"/>
      <c r="U1855" s="130"/>
      <c r="AE1855" s="146">
        <v>1098</v>
      </c>
      <c r="AF1855" s="146">
        <f t="shared" si="330"/>
        <v>0.39200000000000035</v>
      </c>
      <c r="AJ1855" s="146">
        <f t="shared" si="331"/>
        <v>0.36943867008167103</v>
      </c>
      <c r="AK1855" s="146">
        <f t="shared" si="332"/>
        <v>0.65247089309889628</v>
      </c>
      <c r="AL1855" s="146" t="str">
        <f t="shared" si="337"/>
        <v/>
      </c>
      <c r="AM1855" s="146">
        <f t="shared" si="338"/>
        <v>0.36943867008167103</v>
      </c>
      <c r="AN1855" s="146" t="str">
        <f t="shared" si="333"/>
        <v/>
      </c>
      <c r="AO1855" s="146">
        <f t="shared" si="334"/>
        <v>0</v>
      </c>
      <c r="AP1855" s="146" t="str">
        <f t="shared" si="335"/>
        <v/>
      </c>
      <c r="AQ1855" s="146" t="str">
        <f t="shared" si="336"/>
        <v/>
      </c>
      <c r="AY1855" s="155"/>
      <c r="AZ1855" s="150"/>
      <c r="BA1855" s="155"/>
      <c r="BB1855" s="162"/>
      <c r="BC1855" s="162"/>
      <c r="BD1855" s="162"/>
      <c r="BE1855" s="162"/>
      <c r="BF1855" s="156"/>
      <c r="BG1855" s="156"/>
      <c r="BH1855" s="156"/>
      <c r="BJ1855" s="146">
        <v>1075</v>
      </c>
      <c r="BK1855" s="146">
        <f t="shared" si="326"/>
        <v>6.8736000000001312</v>
      </c>
      <c r="BL1855" s="146">
        <f t="shared" si="327"/>
        <v>0.4421583094853393</v>
      </c>
      <c r="BM1855" s="146">
        <f t="shared" si="328"/>
        <v>6.7793271680349765E-4</v>
      </c>
      <c r="BN1855" s="146" t="str">
        <f t="shared" si="329"/>
        <v/>
      </c>
      <c r="BO1855" s="146" t="str">
        <f t="shared" si="325"/>
        <v/>
      </c>
    </row>
    <row r="1856" spans="3:67" ht="20.100000000000001" customHeight="1" x14ac:dyDescent="0.25">
      <c r="C1856" s="12"/>
      <c r="E1856" s="130"/>
      <c r="F1856" s="130"/>
      <c r="R1856" s="12"/>
      <c r="T1856" s="130"/>
      <c r="U1856" s="130"/>
      <c r="AE1856" s="146">
        <v>1099</v>
      </c>
      <c r="AF1856" s="146">
        <f t="shared" si="330"/>
        <v>0.39599999999999991</v>
      </c>
      <c r="AJ1856" s="146">
        <f t="shared" si="331"/>
        <v>0.36885689329814475</v>
      </c>
      <c r="AK1856" s="146">
        <f t="shared" si="332"/>
        <v>0.65394748588881835</v>
      </c>
      <c r="AL1856" s="146" t="str">
        <f t="shared" si="337"/>
        <v/>
      </c>
      <c r="AM1856" s="146">
        <f t="shared" si="338"/>
        <v>0.36885689329814475</v>
      </c>
      <c r="AN1856" s="146" t="str">
        <f t="shared" si="333"/>
        <v/>
      </c>
      <c r="AO1856" s="146">
        <f t="shared" si="334"/>
        <v>0</v>
      </c>
      <c r="AP1856" s="146" t="str">
        <f t="shared" si="335"/>
        <v/>
      </c>
      <c r="AQ1856" s="146" t="str">
        <f t="shared" si="336"/>
        <v/>
      </c>
      <c r="AY1856" s="155"/>
      <c r="AZ1856" s="150"/>
      <c r="BA1856" s="155"/>
      <c r="BB1856" s="162"/>
      <c r="BC1856" s="162"/>
      <c r="BD1856" s="162"/>
      <c r="BE1856" s="162"/>
      <c r="BF1856" s="156"/>
      <c r="BG1856" s="156"/>
      <c r="BH1856" s="156"/>
      <c r="BJ1856" s="146">
        <v>1076</v>
      </c>
      <c r="BK1856" s="146">
        <f t="shared" si="326"/>
        <v>6.8800000000001313</v>
      </c>
      <c r="BL1856" s="146">
        <f t="shared" si="327"/>
        <v>0.4414803767685358</v>
      </c>
      <c r="BM1856" s="146">
        <f t="shared" si="328"/>
        <v>6.7734017925802359E-4</v>
      </c>
      <c r="BN1856" s="146" t="str">
        <f t="shared" si="329"/>
        <v/>
      </c>
      <c r="BO1856" s="146" t="str">
        <f t="shared" si="325"/>
        <v/>
      </c>
    </row>
    <row r="1857" spans="3:67" ht="20.100000000000001" customHeight="1" x14ac:dyDescent="0.25">
      <c r="C1857" s="12"/>
      <c r="E1857" s="130"/>
      <c r="F1857" s="130"/>
      <c r="R1857" s="12"/>
      <c r="T1857" s="130"/>
      <c r="U1857" s="130"/>
      <c r="AE1857" s="146">
        <v>1100</v>
      </c>
      <c r="AF1857" s="146">
        <f t="shared" si="330"/>
        <v>0.40000000000000036</v>
      </c>
      <c r="AJ1857" s="146">
        <f t="shared" si="331"/>
        <v>0.36827014030332328</v>
      </c>
      <c r="AK1857" s="146">
        <f t="shared" si="332"/>
        <v>0.65542174161032429</v>
      </c>
      <c r="AL1857" s="146" t="str">
        <f t="shared" si="337"/>
        <v/>
      </c>
      <c r="AM1857" s="146">
        <f t="shared" si="338"/>
        <v>0.36827014030332328</v>
      </c>
      <c r="AN1857" s="146" t="str">
        <f t="shared" si="333"/>
        <v/>
      </c>
      <c r="AO1857" s="146">
        <f t="shared" si="334"/>
        <v>0</v>
      </c>
      <c r="AP1857" s="146" t="str">
        <f t="shared" si="335"/>
        <v/>
      </c>
      <c r="AQ1857" s="146" t="str">
        <f t="shared" si="336"/>
        <v/>
      </c>
      <c r="AY1857" s="155"/>
      <c r="AZ1857" s="150"/>
      <c r="BA1857" s="155"/>
      <c r="BB1857" s="162"/>
      <c r="BC1857" s="162"/>
      <c r="BD1857" s="162"/>
      <c r="BE1857" s="162"/>
      <c r="BF1857" s="156"/>
      <c r="BG1857" s="156"/>
      <c r="BH1857" s="156"/>
      <c r="BJ1857" s="146">
        <v>1077</v>
      </c>
      <c r="BK1857" s="146">
        <f t="shared" si="326"/>
        <v>6.8864000000001315</v>
      </c>
      <c r="BL1857" s="146">
        <f t="shared" si="327"/>
        <v>0.44080303658927777</v>
      </c>
      <c r="BM1857" s="146">
        <f t="shared" si="328"/>
        <v>6.7674669694262057E-4</v>
      </c>
      <c r="BN1857" s="146" t="str">
        <f t="shared" si="329"/>
        <v/>
      </c>
      <c r="BO1857" s="146" t="str">
        <f t="shared" si="325"/>
        <v/>
      </c>
    </row>
    <row r="1858" spans="3:67" ht="20.100000000000001" customHeight="1" x14ac:dyDescent="0.25">
      <c r="C1858" s="12"/>
      <c r="E1858" s="130"/>
      <c r="F1858" s="130"/>
      <c r="R1858" s="12"/>
      <c r="T1858" s="130"/>
      <c r="U1858" s="130"/>
      <c r="AE1858" s="146">
        <v>1101</v>
      </c>
      <c r="AF1858" s="146">
        <f t="shared" si="330"/>
        <v>0.40399999999999991</v>
      </c>
      <c r="AJ1858" s="146">
        <f t="shared" si="331"/>
        <v>0.36767843777404446</v>
      </c>
      <c r="AK1858" s="146">
        <f t="shared" si="332"/>
        <v>0.65689364041185694</v>
      </c>
      <c r="AL1858" s="146" t="str">
        <f t="shared" si="337"/>
        <v/>
      </c>
      <c r="AM1858" s="146">
        <f t="shared" si="338"/>
        <v>0.36767843777404446</v>
      </c>
      <c r="AN1858" s="146" t="str">
        <f t="shared" si="333"/>
        <v/>
      </c>
      <c r="AO1858" s="146">
        <f t="shared" si="334"/>
        <v>0</v>
      </c>
      <c r="AP1858" s="146" t="str">
        <f t="shared" si="335"/>
        <v/>
      </c>
      <c r="AQ1858" s="146" t="str">
        <f t="shared" si="336"/>
        <v/>
      </c>
      <c r="AY1858" s="155"/>
      <c r="AZ1858" s="150"/>
      <c r="BA1858" s="155"/>
      <c r="BB1858" s="162"/>
      <c r="BC1858" s="162"/>
      <c r="BD1858" s="162"/>
      <c r="BE1858" s="162"/>
      <c r="BF1858" s="156"/>
      <c r="BG1858" s="156"/>
      <c r="BH1858" s="156"/>
      <c r="BJ1858" s="146">
        <v>1078</v>
      </c>
      <c r="BK1858" s="146">
        <f t="shared" si="326"/>
        <v>6.8928000000001317</v>
      </c>
      <c r="BL1858" s="146">
        <f t="shared" si="327"/>
        <v>0.44012628989233515</v>
      </c>
      <c r="BM1858" s="146">
        <f t="shared" si="328"/>
        <v>6.7615227596340421E-4</v>
      </c>
      <c r="BN1858" s="146" t="str">
        <f t="shared" si="329"/>
        <v/>
      </c>
      <c r="BO1858" s="146" t="str">
        <f t="shared" si="325"/>
        <v/>
      </c>
    </row>
    <row r="1859" spans="3:67" ht="20.100000000000001" customHeight="1" x14ac:dyDescent="0.25">
      <c r="C1859" s="12"/>
      <c r="E1859" s="130"/>
      <c r="F1859" s="130"/>
      <c r="R1859" s="12"/>
      <c r="T1859" s="130"/>
      <c r="U1859" s="130"/>
      <c r="AE1859" s="146">
        <v>1102</v>
      </c>
      <c r="AF1859" s="146">
        <f t="shared" si="330"/>
        <v>0.40800000000000036</v>
      </c>
      <c r="AJ1859" s="146">
        <f t="shared" si="331"/>
        <v>0.36708181258188249</v>
      </c>
      <c r="AK1859" s="146">
        <f t="shared" si="332"/>
        <v>0.65836316254895766</v>
      </c>
      <c r="AL1859" s="146" t="str">
        <f t="shared" si="337"/>
        <v/>
      </c>
      <c r="AM1859" s="146">
        <f t="shared" si="338"/>
        <v>0.36708181258188249</v>
      </c>
      <c r="AN1859" s="146" t="str">
        <f t="shared" si="333"/>
        <v/>
      </c>
      <c r="AO1859" s="146">
        <f t="shared" si="334"/>
        <v>0</v>
      </c>
      <c r="AP1859" s="146" t="str">
        <f t="shared" si="335"/>
        <v/>
      </c>
      <c r="AQ1859" s="146" t="str">
        <f t="shared" si="336"/>
        <v/>
      </c>
      <c r="AY1859" s="155"/>
      <c r="AZ1859" s="150"/>
      <c r="BA1859" s="155"/>
      <c r="BB1859" s="162"/>
      <c r="BC1859" s="162"/>
      <c r="BD1859" s="162"/>
      <c r="BE1859" s="162"/>
      <c r="BF1859" s="156"/>
      <c r="BG1859" s="156"/>
      <c r="BH1859" s="156"/>
      <c r="BJ1859" s="146">
        <v>1079</v>
      </c>
      <c r="BK1859" s="146">
        <f t="shared" si="326"/>
        <v>6.8992000000001319</v>
      </c>
      <c r="BL1859" s="146">
        <f t="shared" si="327"/>
        <v>0.43945013761637175</v>
      </c>
      <c r="BM1859" s="146">
        <f t="shared" si="328"/>
        <v>6.7555692241172416E-4</v>
      </c>
      <c r="BN1859" s="146" t="str">
        <f t="shared" si="329"/>
        <v/>
      </c>
      <c r="BO1859" s="146" t="str">
        <f t="shared" si="325"/>
        <v/>
      </c>
    </row>
    <row r="1860" spans="3:67" ht="20.100000000000001" customHeight="1" x14ac:dyDescent="0.25">
      <c r="C1860" s="12"/>
      <c r="E1860" s="130"/>
      <c r="F1860" s="130"/>
      <c r="R1860" s="12"/>
      <c r="T1860" s="130"/>
      <c r="U1860" s="130"/>
      <c r="AE1860" s="146">
        <v>1103</v>
      </c>
      <c r="AF1860" s="146">
        <f t="shared" si="330"/>
        <v>0.41199999999999992</v>
      </c>
      <c r="AJ1860" s="146">
        <f t="shared" si="331"/>
        <v>0.36648029179111752</v>
      </c>
      <c r="AK1860" s="146">
        <f t="shared" si="332"/>
        <v>0.65983028838503877</v>
      </c>
      <c r="AL1860" s="146" t="str">
        <f t="shared" si="337"/>
        <v/>
      </c>
      <c r="AM1860" s="146">
        <f t="shared" si="338"/>
        <v>0.36648029179111752</v>
      </c>
      <c r="AN1860" s="146" t="str">
        <f t="shared" si="333"/>
        <v/>
      </c>
      <c r="AO1860" s="146">
        <f t="shared" si="334"/>
        <v>0</v>
      </c>
      <c r="AP1860" s="146" t="str">
        <f t="shared" si="335"/>
        <v/>
      </c>
      <c r="AQ1860" s="146" t="str">
        <f t="shared" si="336"/>
        <v/>
      </c>
      <c r="AY1860" s="155"/>
      <c r="AZ1860" s="150"/>
      <c r="BA1860" s="155"/>
      <c r="BB1860" s="162"/>
      <c r="BC1860" s="162"/>
      <c r="BD1860" s="162"/>
      <c r="BE1860" s="162"/>
      <c r="BF1860" s="156"/>
      <c r="BG1860" s="156"/>
      <c r="BH1860" s="156"/>
      <c r="BJ1860" s="146">
        <v>1080</v>
      </c>
      <c r="BK1860" s="146">
        <f t="shared" si="326"/>
        <v>6.9056000000001321</v>
      </c>
      <c r="BL1860" s="146">
        <f t="shared" si="327"/>
        <v>0.43877458069396003</v>
      </c>
      <c r="BM1860" s="146">
        <f t="shared" si="328"/>
        <v>6.7496064236627351E-4</v>
      </c>
      <c r="BN1860" s="146" t="str">
        <f t="shared" si="329"/>
        <v/>
      </c>
      <c r="BO1860" s="146" t="str">
        <f t="shared" si="325"/>
        <v/>
      </c>
    </row>
    <row r="1861" spans="3:67" ht="20.100000000000001" customHeight="1" x14ac:dyDescent="0.25">
      <c r="C1861" s="12"/>
      <c r="E1861" s="130"/>
      <c r="F1861" s="130"/>
      <c r="R1861" s="12"/>
      <c r="T1861" s="130"/>
      <c r="U1861" s="130"/>
      <c r="AE1861" s="146">
        <v>1104</v>
      </c>
      <c r="AF1861" s="146">
        <f t="shared" si="330"/>
        <v>0.41600000000000037</v>
      </c>
      <c r="AJ1861" s="146">
        <f t="shared" si="331"/>
        <v>0.36587390265669156</v>
      </c>
      <c r="AK1861" s="146">
        <f t="shared" si="332"/>
        <v>0.66129499839215333</v>
      </c>
      <c r="AL1861" s="146" t="str">
        <f t="shared" si="337"/>
        <v/>
      </c>
      <c r="AM1861" s="146">
        <f t="shared" si="338"/>
        <v>0.36587390265669156</v>
      </c>
      <c r="AN1861" s="146" t="str">
        <f t="shared" si="333"/>
        <v/>
      </c>
      <c r="AO1861" s="146">
        <f t="shared" si="334"/>
        <v>0</v>
      </c>
      <c r="AP1861" s="146" t="str">
        <f t="shared" si="335"/>
        <v/>
      </c>
      <c r="AQ1861" s="146" t="str">
        <f t="shared" si="336"/>
        <v/>
      </c>
      <c r="AY1861" s="155"/>
      <c r="AZ1861" s="150"/>
      <c r="BA1861" s="155"/>
      <c r="BB1861" s="162"/>
      <c r="BC1861" s="162"/>
      <c r="BD1861" s="162"/>
      <c r="BE1861" s="162"/>
      <c r="BF1861" s="156"/>
      <c r="BG1861" s="156"/>
      <c r="BH1861" s="156"/>
      <c r="BJ1861" s="146">
        <v>1081</v>
      </c>
      <c r="BK1861" s="146">
        <f t="shared" si="326"/>
        <v>6.9120000000001323</v>
      </c>
      <c r="BL1861" s="146">
        <f t="shared" si="327"/>
        <v>0.43809962005159375</v>
      </c>
      <c r="BM1861" s="146">
        <f t="shared" si="328"/>
        <v>6.7436344189020225E-4</v>
      </c>
      <c r="BN1861" s="146" t="str">
        <f t="shared" si="329"/>
        <v/>
      </c>
      <c r="BO1861" s="146" t="str">
        <f t="shared" si="325"/>
        <v/>
      </c>
    </row>
    <row r="1862" spans="3:67" ht="20.100000000000001" customHeight="1" x14ac:dyDescent="0.25">
      <c r="C1862" s="12"/>
      <c r="E1862" s="130"/>
      <c r="F1862" s="130"/>
      <c r="R1862" s="12"/>
      <c r="T1862" s="130"/>
      <c r="U1862" s="130"/>
      <c r="AE1862" s="146">
        <v>1105</v>
      </c>
      <c r="AF1862" s="146">
        <f t="shared" si="330"/>
        <v>0.41999999999999993</v>
      </c>
      <c r="AJ1862" s="146">
        <f t="shared" si="331"/>
        <v>0.36526267262215389</v>
      </c>
      <c r="AK1862" s="146">
        <f t="shared" si="332"/>
        <v>0.66275727315175048</v>
      </c>
      <c r="AL1862" s="146" t="str">
        <f t="shared" si="337"/>
        <v/>
      </c>
      <c r="AM1862" s="146">
        <f t="shared" si="338"/>
        <v>0.36526267262215389</v>
      </c>
      <c r="AN1862" s="146" t="str">
        <f t="shared" si="333"/>
        <v/>
      </c>
      <c r="AO1862" s="146">
        <f t="shared" si="334"/>
        <v>0</v>
      </c>
      <c r="AP1862" s="146" t="str">
        <f t="shared" si="335"/>
        <v/>
      </c>
      <c r="AQ1862" s="146" t="str">
        <f t="shared" si="336"/>
        <v/>
      </c>
      <c r="AY1862" s="155"/>
      <c r="AZ1862" s="150"/>
      <c r="BA1862" s="155"/>
      <c r="BB1862" s="162"/>
      <c r="BC1862" s="162"/>
      <c r="BD1862" s="162"/>
      <c r="BE1862" s="162"/>
      <c r="BF1862" s="156"/>
      <c r="BG1862" s="156"/>
      <c r="BH1862" s="156"/>
      <c r="BJ1862" s="146">
        <v>1082</v>
      </c>
      <c r="BK1862" s="146">
        <f t="shared" si="326"/>
        <v>6.9184000000001324</v>
      </c>
      <c r="BL1862" s="146">
        <f t="shared" si="327"/>
        <v>0.43742525660970355</v>
      </c>
      <c r="BM1862" s="146">
        <f t="shared" si="328"/>
        <v>6.7376532703400382E-4</v>
      </c>
      <c r="BN1862" s="146" t="str">
        <f t="shared" si="329"/>
        <v/>
      </c>
      <c r="BO1862" s="146" t="str">
        <f t="shared" si="325"/>
        <v/>
      </c>
    </row>
    <row r="1863" spans="3:67" ht="20.100000000000001" customHeight="1" x14ac:dyDescent="0.25">
      <c r="C1863" s="12"/>
      <c r="E1863" s="130"/>
      <c r="F1863" s="130"/>
      <c r="R1863" s="12"/>
      <c r="T1863" s="130"/>
      <c r="U1863" s="130"/>
      <c r="AE1863" s="146">
        <v>1106</v>
      </c>
      <c r="AF1863" s="146">
        <f t="shared" si="330"/>
        <v>0.42400000000000038</v>
      </c>
      <c r="AJ1863" s="146">
        <f t="shared" si="331"/>
        <v>0.36464662931759328</v>
      </c>
      <c r="AK1863" s="146">
        <f t="shared" si="332"/>
        <v>0.664217093355429</v>
      </c>
      <c r="AL1863" s="146" t="str">
        <f t="shared" si="337"/>
        <v/>
      </c>
      <c r="AM1863" s="146">
        <f t="shared" si="338"/>
        <v>0.36464662931759328</v>
      </c>
      <c r="AN1863" s="146" t="str">
        <f t="shared" si="333"/>
        <v/>
      </c>
      <c r="AO1863" s="146">
        <f t="shared" si="334"/>
        <v>0</v>
      </c>
      <c r="AP1863" s="146" t="str">
        <f t="shared" si="335"/>
        <v/>
      </c>
      <c r="AQ1863" s="146" t="str">
        <f t="shared" si="336"/>
        <v/>
      </c>
      <c r="AY1863" s="155"/>
      <c r="AZ1863" s="150"/>
      <c r="BA1863" s="155"/>
      <c r="BB1863" s="162"/>
      <c r="BC1863" s="162"/>
      <c r="BD1863" s="162"/>
      <c r="BE1863" s="162"/>
      <c r="BF1863" s="156"/>
      <c r="BG1863" s="156"/>
      <c r="BH1863" s="156"/>
      <c r="BJ1863" s="146">
        <v>1083</v>
      </c>
      <c r="BK1863" s="146">
        <f t="shared" si="326"/>
        <v>6.9248000000001326</v>
      </c>
      <c r="BL1863" s="146">
        <f t="shared" si="327"/>
        <v>0.43675149128266955</v>
      </c>
      <c r="BM1863" s="146">
        <f t="shared" si="328"/>
        <v>6.7316630383373877E-4</v>
      </c>
      <c r="BN1863" s="146" t="str">
        <f t="shared" si="329"/>
        <v/>
      </c>
      <c r="BO1863" s="146" t="str">
        <f t="shared" si="325"/>
        <v/>
      </c>
    </row>
    <row r="1864" spans="3:67" ht="20.100000000000001" customHeight="1" x14ac:dyDescent="0.25">
      <c r="C1864" s="12"/>
      <c r="E1864" s="130"/>
      <c r="F1864" s="130"/>
      <c r="R1864" s="12"/>
      <c r="T1864" s="130"/>
      <c r="U1864" s="130"/>
      <c r="AE1864" s="146">
        <v>1107</v>
      </c>
      <c r="AF1864" s="146">
        <f t="shared" si="330"/>
        <v>0.42799999999999994</v>
      </c>
      <c r="AJ1864" s="146">
        <f t="shared" si="331"/>
        <v>0.3640258005575604</v>
      </c>
      <c r="AK1864" s="146">
        <f t="shared" si="332"/>
        <v>0.66567443980567587</v>
      </c>
      <c r="AL1864" s="146" t="str">
        <f t="shared" si="337"/>
        <v/>
      </c>
      <c r="AM1864" s="146">
        <f t="shared" si="338"/>
        <v>0.3640258005575604</v>
      </c>
      <c r="AN1864" s="146" t="str">
        <f t="shared" si="333"/>
        <v/>
      </c>
      <c r="AO1864" s="146">
        <f t="shared" si="334"/>
        <v>0</v>
      </c>
      <c r="AP1864" s="146" t="str">
        <f t="shared" si="335"/>
        <v/>
      </c>
      <c r="AQ1864" s="146" t="str">
        <f t="shared" si="336"/>
        <v/>
      </c>
      <c r="AY1864" s="155"/>
      <c r="AZ1864" s="150"/>
      <c r="BA1864" s="155"/>
      <c r="BB1864" s="162"/>
      <c r="BC1864" s="162"/>
      <c r="BD1864" s="162"/>
      <c r="BE1864" s="162"/>
      <c r="BF1864" s="156"/>
      <c r="BG1864" s="156"/>
      <c r="BH1864" s="156"/>
      <c r="BJ1864" s="146">
        <v>1084</v>
      </c>
      <c r="BK1864" s="146">
        <f t="shared" si="326"/>
        <v>6.9312000000001328</v>
      </c>
      <c r="BL1864" s="146">
        <f t="shared" si="327"/>
        <v>0.43607832497883581</v>
      </c>
      <c r="BM1864" s="146">
        <f t="shared" si="328"/>
        <v>6.7256637831036858E-4</v>
      </c>
      <c r="BN1864" s="146" t="str">
        <f t="shared" si="329"/>
        <v/>
      </c>
      <c r="BO1864" s="146" t="str">
        <f t="shared" si="325"/>
        <v/>
      </c>
    </row>
    <row r="1865" spans="3:67" ht="20.100000000000001" customHeight="1" x14ac:dyDescent="0.25">
      <c r="C1865" s="12"/>
      <c r="E1865" s="130"/>
      <c r="F1865" s="130"/>
      <c r="R1865" s="12"/>
      <c r="T1865" s="130"/>
      <c r="U1865" s="130"/>
      <c r="AE1865" s="146">
        <v>1108</v>
      </c>
      <c r="AF1865" s="146">
        <f t="shared" si="330"/>
        <v>0.43200000000000038</v>
      </c>
      <c r="AJ1865" s="146">
        <f t="shared" si="331"/>
        <v>0.36340021433897718</v>
      </c>
      <c r="AK1865" s="146">
        <f t="shared" si="332"/>
        <v>0.66712929341660332</v>
      </c>
      <c r="AL1865" s="146" t="str">
        <f t="shared" si="337"/>
        <v/>
      </c>
      <c r="AM1865" s="146">
        <f t="shared" si="338"/>
        <v>0.36340021433897718</v>
      </c>
      <c r="AN1865" s="146" t="str">
        <f t="shared" si="333"/>
        <v/>
      </c>
      <c r="AO1865" s="146">
        <f t="shared" si="334"/>
        <v>0</v>
      </c>
      <c r="AP1865" s="146" t="str">
        <f t="shared" si="335"/>
        <v/>
      </c>
      <c r="AQ1865" s="146" t="str">
        <f t="shared" si="336"/>
        <v/>
      </c>
      <c r="AY1865" s="155"/>
      <c r="AZ1865" s="150"/>
      <c r="BA1865" s="155"/>
      <c r="BB1865" s="162"/>
      <c r="BC1865" s="162"/>
      <c r="BD1865" s="162"/>
      <c r="BE1865" s="162"/>
      <c r="BF1865" s="156"/>
      <c r="BG1865" s="156"/>
      <c r="BH1865" s="156"/>
      <c r="BJ1865" s="146">
        <v>1085</v>
      </c>
      <c r="BK1865" s="146">
        <f t="shared" si="326"/>
        <v>6.937600000000133</v>
      </c>
      <c r="BL1865" s="146">
        <f t="shared" si="327"/>
        <v>0.43540575860052544</v>
      </c>
      <c r="BM1865" s="146">
        <f t="shared" si="328"/>
        <v>6.7196555647264233E-4</v>
      </c>
      <c r="BN1865" s="146" t="str">
        <f t="shared" si="329"/>
        <v/>
      </c>
      <c r="BO1865" s="146" t="str">
        <f t="shared" si="325"/>
        <v/>
      </c>
    </row>
    <row r="1866" spans="3:67" ht="20.100000000000001" customHeight="1" x14ac:dyDescent="0.25">
      <c r="C1866" s="12"/>
      <c r="E1866" s="130"/>
      <c r="F1866" s="130"/>
      <c r="R1866" s="12"/>
      <c r="T1866" s="130"/>
      <c r="U1866" s="130"/>
      <c r="AE1866" s="146">
        <v>1109</v>
      </c>
      <c r="AF1866" s="146">
        <f t="shared" si="330"/>
        <v>0.43599999999999994</v>
      </c>
      <c r="AJ1866" s="146">
        <f t="shared" si="331"/>
        <v>0.36276989883903699</v>
      </c>
      <c r="AK1866" s="146">
        <f t="shared" si="332"/>
        <v>0.66858163521467129</v>
      </c>
      <c r="AL1866" s="146" t="str">
        <f t="shared" si="337"/>
        <v/>
      </c>
      <c r="AM1866" s="146">
        <f t="shared" si="338"/>
        <v>0.36276989883903699</v>
      </c>
      <c r="AN1866" s="146" t="str">
        <f t="shared" si="333"/>
        <v/>
      </c>
      <c r="AO1866" s="146">
        <f t="shared" si="334"/>
        <v>0</v>
      </c>
      <c r="AP1866" s="146" t="str">
        <f t="shared" si="335"/>
        <v/>
      </c>
      <c r="AQ1866" s="146" t="str">
        <f t="shared" si="336"/>
        <v/>
      </c>
      <c r="AY1866" s="155"/>
      <c r="AZ1866" s="150"/>
      <c r="BA1866" s="155"/>
      <c r="BB1866" s="162"/>
      <c r="BC1866" s="162"/>
      <c r="BD1866" s="162"/>
      <c r="BE1866" s="162"/>
      <c r="BF1866" s="156"/>
      <c r="BG1866" s="156"/>
      <c r="BH1866" s="156"/>
      <c r="BJ1866" s="146">
        <v>1086</v>
      </c>
      <c r="BK1866" s="146">
        <f t="shared" si="326"/>
        <v>6.9440000000001332</v>
      </c>
      <c r="BL1866" s="146">
        <f t="shared" si="327"/>
        <v>0.4347337930440528</v>
      </c>
      <c r="BM1866" s="146">
        <f t="shared" si="328"/>
        <v>6.713638443145431E-4</v>
      </c>
      <c r="BN1866" s="146" t="str">
        <f t="shared" si="329"/>
        <v/>
      </c>
      <c r="BO1866" s="146" t="str">
        <f t="shared" si="325"/>
        <v/>
      </c>
    </row>
    <row r="1867" spans="3:67" ht="20.100000000000001" customHeight="1" x14ac:dyDescent="0.25">
      <c r="C1867" s="12"/>
      <c r="E1867" s="130"/>
      <c r="F1867" s="130"/>
      <c r="R1867" s="12"/>
      <c r="T1867" s="130"/>
      <c r="U1867" s="130"/>
      <c r="AE1867" s="146">
        <v>1110</v>
      </c>
      <c r="AF1867" s="146">
        <f t="shared" si="330"/>
        <v>0.44000000000000039</v>
      </c>
      <c r="AJ1867" s="146">
        <f t="shared" si="331"/>
        <v>0.36213488241309216</v>
      </c>
      <c r="AK1867" s="146">
        <f t="shared" si="332"/>
        <v>0.67003144633940648</v>
      </c>
      <c r="AL1867" s="146" t="str">
        <f t="shared" si="337"/>
        <v/>
      </c>
      <c r="AM1867" s="146">
        <f t="shared" si="338"/>
        <v>0.36213488241309216</v>
      </c>
      <c r="AN1867" s="146" t="str">
        <f t="shared" si="333"/>
        <v/>
      </c>
      <c r="AO1867" s="146">
        <f t="shared" si="334"/>
        <v>0</v>
      </c>
      <c r="AP1867" s="146" t="str">
        <f t="shared" si="335"/>
        <v/>
      </c>
      <c r="AQ1867" s="146" t="str">
        <f t="shared" si="336"/>
        <v/>
      </c>
      <c r="AY1867" s="155"/>
      <c r="AZ1867" s="150"/>
      <c r="BA1867" s="155"/>
      <c r="BB1867" s="162"/>
      <c r="BC1867" s="162"/>
      <c r="BD1867" s="162"/>
      <c r="BE1867" s="162"/>
      <c r="BF1867" s="156"/>
      <c r="BG1867" s="156"/>
      <c r="BH1867" s="156"/>
      <c r="BJ1867" s="146">
        <v>1087</v>
      </c>
      <c r="BK1867" s="146">
        <f t="shared" si="326"/>
        <v>6.9504000000001334</v>
      </c>
      <c r="BL1867" s="146">
        <f t="shared" si="327"/>
        <v>0.43406242919973825</v>
      </c>
      <c r="BM1867" s="146">
        <f t="shared" si="328"/>
        <v>6.7076124781517699E-4</v>
      </c>
      <c r="BN1867" s="146" t="str">
        <f t="shared" si="329"/>
        <v/>
      </c>
      <c r="BO1867" s="146" t="str">
        <f t="shared" si="325"/>
        <v/>
      </c>
    </row>
    <row r="1868" spans="3:67" ht="20.100000000000001" customHeight="1" x14ac:dyDescent="0.25">
      <c r="C1868" s="12"/>
      <c r="E1868" s="130"/>
      <c r="F1868" s="130"/>
      <c r="R1868" s="12"/>
      <c r="T1868" s="130"/>
      <c r="U1868" s="130"/>
      <c r="AE1868" s="146">
        <v>1111</v>
      </c>
      <c r="AF1868" s="146">
        <f t="shared" si="330"/>
        <v>0.44399999999999995</v>
      </c>
      <c r="AJ1868" s="146">
        <f t="shared" si="331"/>
        <v>0.36149519359253279</v>
      </c>
      <c r="AK1868" s="146">
        <f t="shared" si="332"/>
        <v>0.67147870804410881</v>
      </c>
      <c r="AL1868" s="146" t="str">
        <f t="shared" si="337"/>
        <v/>
      </c>
      <c r="AM1868" s="146">
        <f t="shared" si="338"/>
        <v>0.36149519359253279</v>
      </c>
      <c r="AN1868" s="146" t="str">
        <f t="shared" si="333"/>
        <v/>
      </c>
      <c r="AO1868" s="146">
        <f t="shared" si="334"/>
        <v>0</v>
      </c>
      <c r="AP1868" s="146" t="str">
        <f t="shared" si="335"/>
        <v/>
      </c>
      <c r="AQ1868" s="146" t="str">
        <f t="shared" si="336"/>
        <v/>
      </c>
      <c r="AY1868" s="155"/>
      <c r="AZ1868" s="150"/>
      <c r="BA1868" s="155"/>
      <c r="BB1868" s="162"/>
      <c r="BC1868" s="162"/>
      <c r="BD1868" s="162"/>
      <c r="BE1868" s="162"/>
      <c r="BF1868" s="156"/>
      <c r="BG1868" s="156"/>
      <c r="BH1868" s="156"/>
      <c r="BJ1868" s="146">
        <v>1088</v>
      </c>
      <c r="BK1868" s="146">
        <f t="shared" si="326"/>
        <v>6.9568000000001335</v>
      </c>
      <c r="BL1868" s="146">
        <f t="shared" si="327"/>
        <v>0.43339166795192308</v>
      </c>
      <c r="BM1868" s="146">
        <f t="shared" si="328"/>
        <v>6.7015777294054946E-4</v>
      </c>
      <c r="BN1868" s="146" t="str">
        <f t="shared" si="329"/>
        <v/>
      </c>
      <c r="BO1868" s="146" t="str">
        <f t="shared" si="325"/>
        <v/>
      </c>
    </row>
    <row r="1869" spans="3:67" ht="20.100000000000001" customHeight="1" x14ac:dyDescent="0.25">
      <c r="C1869" s="12"/>
      <c r="E1869" s="130"/>
      <c r="F1869" s="130"/>
      <c r="R1869" s="12"/>
      <c r="T1869" s="130"/>
      <c r="U1869" s="130"/>
      <c r="AE1869" s="146">
        <v>1112</v>
      </c>
      <c r="AF1869" s="146">
        <f t="shared" si="330"/>
        <v>0.4480000000000004</v>
      </c>
      <c r="AJ1869" s="146">
        <f t="shared" si="331"/>
        <v>0.36085086108265318</v>
      </c>
      <c r="AK1869" s="146">
        <f t="shared" si="332"/>
        <v>0.67292340169655329</v>
      </c>
      <c r="AL1869" s="146" t="str">
        <f t="shared" si="337"/>
        <v/>
      </c>
      <c r="AM1869" s="146">
        <f t="shared" si="338"/>
        <v>0.36085086108265318</v>
      </c>
      <c r="AN1869" s="146" t="str">
        <f t="shared" si="333"/>
        <v/>
      </c>
      <c r="AO1869" s="146">
        <f t="shared" si="334"/>
        <v>0</v>
      </c>
      <c r="AP1869" s="146" t="str">
        <f t="shared" si="335"/>
        <v/>
      </c>
      <c r="AQ1869" s="146" t="str">
        <f t="shared" si="336"/>
        <v/>
      </c>
      <c r="AY1869" s="155"/>
      <c r="AZ1869" s="150"/>
      <c r="BA1869" s="155"/>
      <c r="BB1869" s="162"/>
      <c r="BC1869" s="162"/>
      <c r="BD1869" s="162"/>
      <c r="BE1869" s="162"/>
      <c r="BF1869" s="156"/>
      <c r="BG1869" s="156"/>
      <c r="BH1869" s="156"/>
      <c r="BJ1869" s="146">
        <v>1089</v>
      </c>
      <c r="BK1869" s="146">
        <f t="shared" si="326"/>
        <v>6.9632000000001337</v>
      </c>
      <c r="BL1869" s="146">
        <f t="shared" si="327"/>
        <v>0.43272151017898253</v>
      </c>
      <c r="BM1869" s="146">
        <f t="shared" si="328"/>
        <v>6.6955342564301024E-4</v>
      </c>
      <c r="BN1869" s="146" t="str">
        <f t="shared" si="329"/>
        <v/>
      </c>
      <c r="BO1869" s="146" t="str">
        <f t="shared" ref="BO1869:BO1932" si="339">IF($BL1869&lt;(1-$BH$793),$BM1869,"")</f>
        <v/>
      </c>
    </row>
    <row r="1870" spans="3:67" ht="20.100000000000001" customHeight="1" x14ac:dyDescent="0.25">
      <c r="C1870" s="12"/>
      <c r="E1870" s="130"/>
      <c r="F1870" s="130"/>
      <c r="R1870" s="12"/>
      <c r="T1870" s="130"/>
      <c r="U1870" s="130"/>
      <c r="AE1870" s="146">
        <v>1113</v>
      </c>
      <c r="AF1870" s="146">
        <f t="shared" si="330"/>
        <v>0.45199999999999996</v>
      </c>
      <c r="AJ1870" s="146">
        <f t="shared" si="331"/>
        <v>0.3602019137605102</v>
      </c>
      <c r="AK1870" s="146">
        <f t="shared" si="332"/>
        <v>0.67436550877967938</v>
      </c>
      <c r="AL1870" s="146" t="str">
        <f t="shared" si="337"/>
        <v/>
      </c>
      <c r="AM1870" s="146">
        <f t="shared" si="338"/>
        <v>0.3602019137605102</v>
      </c>
      <c r="AN1870" s="146" t="str">
        <f t="shared" si="333"/>
        <v/>
      </c>
      <c r="AO1870" s="146">
        <f t="shared" si="334"/>
        <v>0</v>
      </c>
      <c r="AP1870" s="146" t="str">
        <f t="shared" si="335"/>
        <v/>
      </c>
      <c r="AQ1870" s="146" t="str">
        <f t="shared" si="336"/>
        <v/>
      </c>
      <c r="AY1870" s="155"/>
      <c r="AZ1870" s="150"/>
      <c r="BA1870" s="155"/>
      <c r="BB1870" s="162"/>
      <c r="BC1870" s="162"/>
      <c r="BD1870" s="162"/>
      <c r="BE1870" s="162"/>
      <c r="BF1870" s="156"/>
      <c r="BG1870" s="156"/>
      <c r="BH1870" s="156"/>
      <c r="BJ1870" s="146">
        <v>1090</v>
      </c>
      <c r="BK1870" s="146">
        <f t="shared" ref="BK1870:BK1933" si="340">BK1869+$BN$778</f>
        <v>6.9696000000001339</v>
      </c>
      <c r="BL1870" s="146">
        <f t="shared" ref="BL1870:BL1933" si="341">_xlfn.CHISQ.DIST.RT(BK1870,7)</f>
        <v>0.43205195675333952</v>
      </c>
      <c r="BM1870" s="146">
        <f t="shared" ref="BM1870:BM1933" si="342">BL1870-BL1871</f>
        <v>6.6894821185892184E-4</v>
      </c>
      <c r="BN1870" s="146" t="str">
        <f t="shared" ref="BN1870:BN1933" si="343">IF(BL1870&lt;(1-$BH$785),BM1870,"")</f>
        <v/>
      </c>
      <c r="BO1870" s="146" t="str">
        <f t="shared" si="339"/>
        <v/>
      </c>
    </row>
    <row r="1871" spans="3:67" ht="20.100000000000001" customHeight="1" x14ac:dyDescent="0.25">
      <c r="C1871" s="12"/>
      <c r="E1871" s="130"/>
      <c r="F1871" s="130"/>
      <c r="R1871" s="12"/>
      <c r="T1871" s="130"/>
      <c r="U1871" s="130"/>
      <c r="AE1871" s="146">
        <v>1114</v>
      </c>
      <c r="AF1871" s="146">
        <f t="shared" si="330"/>
        <v>0.45600000000000041</v>
      </c>
      <c r="AJ1871" s="146">
        <f t="shared" si="331"/>
        <v>0.35954838067276951</v>
      </c>
      <c r="AK1871" s="146">
        <f t="shared" si="332"/>
        <v>0.67580501089227585</v>
      </c>
      <c r="AL1871" s="146" t="str">
        <f t="shared" si="337"/>
        <v/>
      </c>
      <c r="AM1871" s="146">
        <f t="shared" si="338"/>
        <v>0.35954838067276951</v>
      </c>
      <c r="AN1871" s="146" t="str">
        <f t="shared" si="333"/>
        <v/>
      </c>
      <c r="AO1871" s="146">
        <f t="shared" si="334"/>
        <v>0</v>
      </c>
      <c r="AP1871" s="146" t="str">
        <f t="shared" si="335"/>
        <v/>
      </c>
      <c r="AQ1871" s="146" t="str">
        <f t="shared" si="336"/>
        <v/>
      </c>
      <c r="AY1871" s="155"/>
      <c r="AZ1871" s="150"/>
      <c r="BA1871" s="155"/>
      <c r="BB1871" s="162"/>
      <c r="BC1871" s="162"/>
      <c r="BD1871" s="162"/>
      <c r="BE1871" s="162"/>
      <c r="BF1871" s="156"/>
      <c r="BG1871" s="156"/>
      <c r="BH1871" s="156"/>
      <c r="BJ1871" s="146">
        <v>1091</v>
      </c>
      <c r="BK1871" s="146">
        <f t="shared" si="340"/>
        <v>6.9760000000001341</v>
      </c>
      <c r="BL1871" s="146">
        <f t="shared" si="341"/>
        <v>0.43138300854148059</v>
      </c>
      <c r="BM1871" s="146">
        <f t="shared" si="342"/>
        <v>6.6834213751298943E-4</v>
      </c>
      <c r="BN1871" s="146" t="str">
        <f t="shared" si="343"/>
        <v/>
      </c>
      <c r="BO1871" s="146" t="str">
        <f t="shared" si="339"/>
        <v/>
      </c>
    </row>
    <row r="1872" spans="3:67" ht="20.100000000000001" customHeight="1" x14ac:dyDescent="0.25">
      <c r="C1872" s="12"/>
      <c r="E1872" s="130"/>
      <c r="F1872" s="130"/>
      <c r="R1872" s="12"/>
      <c r="T1872" s="130"/>
      <c r="U1872" s="130"/>
      <c r="AE1872" s="146">
        <v>1115</v>
      </c>
      <c r="AF1872" s="146">
        <f t="shared" si="330"/>
        <v>0.45999999999999996</v>
      </c>
      <c r="AJ1872" s="146">
        <f t="shared" si="331"/>
        <v>0.35889029103354464</v>
      </c>
      <c r="AK1872" s="146">
        <f t="shared" si="332"/>
        <v>0.67724188974965227</v>
      </c>
      <c r="AL1872" s="146" t="str">
        <f t="shared" si="337"/>
        <v/>
      </c>
      <c r="AM1872" s="146">
        <f t="shared" si="338"/>
        <v>0.35889029103354464</v>
      </c>
      <c r="AN1872" s="146" t="str">
        <f t="shared" si="333"/>
        <v/>
      </c>
      <c r="AO1872" s="146">
        <f t="shared" si="334"/>
        <v>0</v>
      </c>
      <c r="AP1872" s="146" t="str">
        <f t="shared" si="335"/>
        <v/>
      </c>
      <c r="AQ1872" s="146" t="str">
        <f t="shared" si="336"/>
        <v/>
      </c>
      <c r="AY1872" s="155"/>
      <c r="AZ1872" s="150"/>
      <c r="BA1872" s="155"/>
      <c r="BB1872" s="162"/>
      <c r="BC1872" s="162"/>
      <c r="BD1872" s="162"/>
      <c r="BE1872" s="162"/>
      <c r="BF1872" s="156"/>
      <c r="BG1872" s="156"/>
      <c r="BH1872" s="156"/>
      <c r="BJ1872" s="146">
        <v>1092</v>
      </c>
      <c r="BK1872" s="146">
        <f t="shared" si="340"/>
        <v>6.9824000000001343</v>
      </c>
      <c r="BL1872" s="146">
        <f t="shared" si="341"/>
        <v>0.43071466640396761</v>
      </c>
      <c r="BM1872" s="146">
        <f t="shared" si="342"/>
        <v>6.6773520851426404E-4</v>
      </c>
      <c r="BN1872" s="146" t="str">
        <f t="shared" si="343"/>
        <v/>
      </c>
      <c r="BO1872" s="146" t="str">
        <f t="shared" si="339"/>
        <v/>
      </c>
    </row>
    <row r="1873" spans="3:67" ht="20.100000000000001" customHeight="1" x14ac:dyDescent="0.25">
      <c r="C1873" s="12"/>
      <c r="E1873" s="130"/>
      <c r="F1873" s="130"/>
      <c r="R1873" s="12"/>
      <c r="T1873" s="130"/>
      <c r="U1873" s="130"/>
      <c r="AE1873" s="146">
        <v>1116</v>
      </c>
      <c r="AF1873" s="146">
        <f t="shared" si="330"/>
        <v>0.46400000000000041</v>
      </c>
      <c r="AJ1873" s="146">
        <f t="shared" si="331"/>
        <v>0.35822767422222368</v>
      </c>
      <c r="AK1873" s="146">
        <f t="shared" si="332"/>
        <v>0.67867612718430759</v>
      </c>
      <c r="AL1873" s="146" t="str">
        <f t="shared" si="337"/>
        <v/>
      </c>
      <c r="AM1873" s="146">
        <f t="shared" si="338"/>
        <v>0.35822767422222368</v>
      </c>
      <c r="AN1873" s="146" t="str">
        <f t="shared" si="333"/>
        <v/>
      </c>
      <c r="AO1873" s="146">
        <f t="shared" si="334"/>
        <v>0</v>
      </c>
      <c r="AP1873" s="146" t="str">
        <f t="shared" si="335"/>
        <v/>
      </c>
      <c r="AQ1873" s="146" t="str">
        <f t="shared" si="336"/>
        <v/>
      </c>
      <c r="AY1873" s="155"/>
      <c r="AZ1873" s="150"/>
      <c r="BA1873" s="155"/>
      <c r="BB1873" s="162"/>
      <c r="BC1873" s="162"/>
      <c r="BD1873" s="162"/>
      <c r="BE1873" s="162"/>
      <c r="BF1873" s="156"/>
      <c r="BG1873" s="156"/>
      <c r="BH1873" s="156"/>
      <c r="BJ1873" s="146">
        <v>1093</v>
      </c>
      <c r="BK1873" s="146">
        <f t="shared" si="340"/>
        <v>6.9888000000001345</v>
      </c>
      <c r="BL1873" s="146">
        <f t="shared" si="341"/>
        <v>0.43004693119545334</v>
      </c>
      <c r="BM1873" s="146">
        <f t="shared" si="342"/>
        <v>6.6712743075914016E-4</v>
      </c>
      <c r="BN1873" s="146" t="str">
        <f t="shared" si="343"/>
        <v/>
      </c>
      <c r="BO1873" s="146" t="str">
        <f t="shared" si="339"/>
        <v/>
      </c>
    </row>
    <row r="1874" spans="3:67" ht="20.100000000000001" customHeight="1" x14ac:dyDescent="0.25">
      <c r="C1874" s="12"/>
      <c r="E1874" s="130"/>
      <c r="F1874" s="130"/>
      <c r="R1874" s="12"/>
      <c r="T1874" s="130"/>
      <c r="U1874" s="130"/>
      <c r="AE1874" s="146">
        <v>1117</v>
      </c>
      <c r="AF1874" s="146">
        <f t="shared" si="330"/>
        <v>0.46799999999999997</v>
      </c>
      <c r="AJ1874" s="146">
        <f t="shared" si="331"/>
        <v>0.35756055978128964</v>
      </c>
      <c r="AK1874" s="146">
        <f t="shared" si="332"/>
        <v>0.68010770514658347</v>
      </c>
      <c r="AL1874" s="146" t="str">
        <f t="shared" si="337"/>
        <v/>
      </c>
      <c r="AM1874" s="146">
        <f t="shared" si="338"/>
        <v>0.35756055978128964</v>
      </c>
      <c r="AN1874" s="146" t="str">
        <f t="shared" si="333"/>
        <v/>
      </c>
      <c r="AO1874" s="146">
        <f t="shared" si="334"/>
        <v>0</v>
      </c>
      <c r="AP1874" s="146" t="str">
        <f t="shared" si="335"/>
        <v/>
      </c>
      <c r="AQ1874" s="146" t="str">
        <f t="shared" si="336"/>
        <v/>
      </c>
      <c r="AY1874" s="155"/>
      <c r="AZ1874" s="150"/>
      <c r="BA1874" s="155"/>
      <c r="BB1874" s="162"/>
      <c r="BC1874" s="162"/>
      <c r="BD1874" s="162"/>
      <c r="BE1874" s="162"/>
      <c r="BF1874" s="156"/>
      <c r="BG1874" s="156"/>
      <c r="BH1874" s="156"/>
      <c r="BJ1874" s="146">
        <v>1094</v>
      </c>
      <c r="BK1874" s="146">
        <f t="shared" si="340"/>
        <v>6.9952000000001346</v>
      </c>
      <c r="BL1874" s="146">
        <f t="shared" si="341"/>
        <v>0.4293798037646942</v>
      </c>
      <c r="BM1874" s="146">
        <f t="shared" si="342"/>
        <v>6.665188101272479E-4</v>
      </c>
      <c r="BN1874" s="146" t="str">
        <f t="shared" si="343"/>
        <v/>
      </c>
      <c r="BO1874" s="146" t="str">
        <f t="shared" si="339"/>
        <v/>
      </c>
    </row>
    <row r="1875" spans="3:67" ht="20.100000000000001" customHeight="1" x14ac:dyDescent="0.25">
      <c r="C1875" s="12"/>
      <c r="E1875" s="130"/>
      <c r="F1875" s="130"/>
      <c r="R1875" s="12"/>
      <c r="T1875" s="130"/>
      <c r="U1875" s="130"/>
      <c r="AE1875" s="146">
        <v>1118</v>
      </c>
      <c r="AF1875" s="146">
        <f t="shared" si="330"/>
        <v>0.47200000000000042</v>
      </c>
      <c r="AJ1875" s="146">
        <f t="shared" si="331"/>
        <v>0.35688897741412928</v>
      </c>
      <c r="AK1875" s="146">
        <f t="shared" si="332"/>
        <v>0.68153660570531582</v>
      </c>
      <c r="AL1875" s="146" t="str">
        <f t="shared" si="337"/>
        <v/>
      </c>
      <c r="AM1875" s="146">
        <f t="shared" si="338"/>
        <v>0.35688897741412928</v>
      </c>
      <c r="AN1875" s="146" t="str">
        <f t="shared" si="333"/>
        <v/>
      </c>
      <c r="AO1875" s="146">
        <f t="shared" si="334"/>
        <v>0</v>
      </c>
      <c r="AP1875" s="146" t="str">
        <f t="shared" si="335"/>
        <v/>
      </c>
      <c r="AQ1875" s="146" t="str">
        <f t="shared" si="336"/>
        <v/>
      </c>
      <c r="AY1875" s="155"/>
      <c r="AZ1875" s="150"/>
      <c r="BA1875" s="155"/>
      <c r="BB1875" s="162"/>
      <c r="BC1875" s="162"/>
      <c r="BD1875" s="162"/>
      <c r="BE1875" s="162"/>
      <c r="BF1875" s="156"/>
      <c r="BG1875" s="156"/>
      <c r="BH1875" s="156"/>
      <c r="BJ1875" s="146">
        <v>1095</v>
      </c>
      <c r="BK1875" s="146">
        <f t="shared" si="340"/>
        <v>7.0016000000001348</v>
      </c>
      <c r="BL1875" s="146">
        <f t="shared" si="341"/>
        <v>0.42871328495456695</v>
      </c>
      <c r="BM1875" s="146">
        <f t="shared" si="342"/>
        <v>6.6590935248750371E-4</v>
      </c>
      <c r="BN1875" s="146" t="str">
        <f t="shared" si="343"/>
        <v/>
      </c>
      <c r="BO1875" s="146" t="str">
        <f t="shared" si="339"/>
        <v/>
      </c>
    </row>
    <row r="1876" spans="3:67" ht="20.100000000000001" customHeight="1" x14ac:dyDescent="0.25">
      <c r="C1876" s="12"/>
      <c r="E1876" s="130"/>
      <c r="F1876" s="130"/>
      <c r="R1876" s="12"/>
      <c r="T1876" s="130"/>
      <c r="U1876" s="130"/>
      <c r="AE1876" s="146">
        <v>1119</v>
      </c>
      <c r="AF1876" s="146">
        <f t="shared" si="330"/>
        <v>0.47599999999999998</v>
      </c>
      <c r="AJ1876" s="146">
        <f t="shared" si="331"/>
        <v>0.35621295698283506</v>
      </c>
      <c r="AK1876" s="146">
        <f t="shared" si="332"/>
        <v>0.68296281104847067</v>
      </c>
      <c r="AL1876" s="146" t="str">
        <f t="shared" si="337"/>
        <v/>
      </c>
      <c r="AM1876" s="146">
        <f t="shared" si="338"/>
        <v>0.35621295698283506</v>
      </c>
      <c r="AN1876" s="146" t="str">
        <f t="shared" si="333"/>
        <v/>
      </c>
      <c r="AO1876" s="146">
        <f t="shared" si="334"/>
        <v>0</v>
      </c>
      <c r="AP1876" s="146" t="str">
        <f t="shared" si="335"/>
        <v/>
      </c>
      <c r="AQ1876" s="146" t="str">
        <f t="shared" si="336"/>
        <v/>
      </c>
      <c r="AY1876" s="155"/>
      <c r="AZ1876" s="150"/>
      <c r="BA1876" s="155"/>
      <c r="BB1876" s="162"/>
      <c r="BC1876" s="162"/>
      <c r="BD1876" s="162"/>
      <c r="BE1876" s="162"/>
      <c r="BF1876" s="156"/>
      <c r="BG1876" s="156"/>
      <c r="BH1876" s="156"/>
      <c r="BJ1876" s="146">
        <v>1096</v>
      </c>
      <c r="BK1876" s="146">
        <f t="shared" si="340"/>
        <v>7.008000000000135</v>
      </c>
      <c r="BL1876" s="146">
        <f t="shared" si="341"/>
        <v>0.42804737560207945</v>
      </c>
      <c r="BM1876" s="146">
        <f t="shared" si="342"/>
        <v>6.652990636920042E-4</v>
      </c>
      <c r="BN1876" s="146" t="str">
        <f t="shared" si="343"/>
        <v/>
      </c>
      <c r="BO1876" s="146" t="str">
        <f t="shared" si="339"/>
        <v/>
      </c>
    </row>
    <row r="1877" spans="3:67" ht="20.100000000000001" customHeight="1" x14ac:dyDescent="0.25">
      <c r="C1877" s="12"/>
      <c r="E1877" s="130"/>
      <c r="F1877" s="130"/>
      <c r="R1877" s="12"/>
      <c r="T1877" s="130"/>
      <c r="U1877" s="130"/>
      <c r="AE1877" s="146">
        <v>1120</v>
      </c>
      <c r="AF1877" s="146">
        <f t="shared" si="330"/>
        <v>0.48000000000000043</v>
      </c>
      <c r="AJ1877" s="146">
        <f t="shared" si="331"/>
        <v>0.35553252850599704</v>
      </c>
      <c r="AK1877" s="146">
        <f t="shared" si="332"/>
        <v>0.6843863034837776</v>
      </c>
      <c r="AL1877" s="146" t="str">
        <f t="shared" si="337"/>
        <v/>
      </c>
      <c r="AM1877" s="146">
        <f t="shared" si="338"/>
        <v>0.35553252850599704</v>
      </c>
      <c r="AN1877" s="146" t="str">
        <f t="shared" si="333"/>
        <v/>
      </c>
      <c r="AO1877" s="146">
        <f t="shared" si="334"/>
        <v>0</v>
      </c>
      <c r="AP1877" s="146" t="str">
        <f t="shared" si="335"/>
        <v/>
      </c>
      <c r="AQ1877" s="146" t="str">
        <f t="shared" si="336"/>
        <v/>
      </c>
      <c r="AY1877" s="155"/>
      <c r="AZ1877" s="150"/>
      <c r="BA1877" s="155"/>
      <c r="BB1877" s="162"/>
      <c r="BC1877" s="162"/>
      <c r="BD1877" s="162"/>
      <c r="BE1877" s="162"/>
      <c r="BF1877" s="156"/>
      <c r="BG1877" s="156"/>
      <c r="BH1877" s="156"/>
      <c r="BJ1877" s="146">
        <v>1097</v>
      </c>
      <c r="BK1877" s="146">
        <f t="shared" si="340"/>
        <v>7.0144000000001352</v>
      </c>
      <c r="BL1877" s="146">
        <f t="shared" si="341"/>
        <v>0.42738207653838745</v>
      </c>
      <c r="BM1877" s="146">
        <f t="shared" si="342"/>
        <v>6.6468794958124411E-4</v>
      </c>
      <c r="BN1877" s="146" t="str">
        <f t="shared" si="343"/>
        <v/>
      </c>
      <c r="BO1877" s="146" t="str">
        <f t="shared" si="339"/>
        <v/>
      </c>
    </row>
    <row r="1878" spans="3:67" ht="20.100000000000001" customHeight="1" x14ac:dyDescent="0.25">
      <c r="C1878" s="12"/>
      <c r="E1878" s="130"/>
      <c r="F1878" s="130"/>
      <c r="R1878" s="12"/>
      <c r="T1878" s="130"/>
      <c r="U1878" s="130"/>
      <c r="AE1878" s="146">
        <v>1121</v>
      </c>
      <c r="AF1878" s="146">
        <f t="shared" si="330"/>
        <v>0.48399999999999999</v>
      </c>
      <c r="AJ1878" s="146">
        <f t="shared" si="331"/>
        <v>0.35484772215648769</v>
      </c>
      <c r="AK1878" s="146">
        <f t="shared" si="332"/>
        <v>0.68580706543934833</v>
      </c>
      <c r="AL1878" s="146" t="str">
        <f t="shared" si="337"/>
        <v/>
      </c>
      <c r="AM1878" s="146">
        <f t="shared" si="338"/>
        <v>0.35484772215648769</v>
      </c>
      <c r="AN1878" s="146" t="str">
        <f t="shared" si="333"/>
        <v/>
      </c>
      <c r="AO1878" s="146">
        <f t="shared" si="334"/>
        <v>0</v>
      </c>
      <c r="AP1878" s="146" t="str">
        <f t="shared" si="335"/>
        <v/>
      </c>
      <c r="AQ1878" s="146" t="str">
        <f t="shared" si="336"/>
        <v/>
      </c>
      <c r="AY1878" s="155"/>
      <c r="AZ1878" s="150"/>
      <c r="BA1878" s="155"/>
      <c r="BB1878" s="162"/>
      <c r="BC1878" s="162"/>
      <c r="BD1878" s="162"/>
      <c r="BE1878" s="162"/>
      <c r="BF1878" s="156"/>
      <c r="BG1878" s="156"/>
      <c r="BH1878" s="156"/>
      <c r="BJ1878" s="146">
        <v>1098</v>
      </c>
      <c r="BK1878" s="146">
        <f t="shared" si="340"/>
        <v>7.0208000000001354</v>
      </c>
      <c r="BL1878" s="146">
        <f t="shared" si="341"/>
        <v>0.4267173885888062</v>
      </c>
      <c r="BM1878" s="146">
        <f t="shared" si="342"/>
        <v>6.6407601597862076E-4</v>
      </c>
      <c r="BN1878" s="146" t="str">
        <f t="shared" si="343"/>
        <v/>
      </c>
      <c r="BO1878" s="146" t="str">
        <f t="shared" si="339"/>
        <v/>
      </c>
    </row>
    <row r="1879" spans="3:67" ht="20.100000000000001" customHeight="1" x14ac:dyDescent="0.25">
      <c r="C1879" s="12"/>
      <c r="E1879" s="130"/>
      <c r="F1879" s="130"/>
      <c r="R1879" s="12"/>
      <c r="T1879" s="130"/>
      <c r="U1879" s="130"/>
      <c r="AE1879" s="146">
        <v>1122</v>
      </c>
      <c r="AF1879" s="146">
        <f t="shared" si="330"/>
        <v>0.48800000000000043</v>
      </c>
      <c r="AJ1879" s="146">
        <f t="shared" si="331"/>
        <v>0.35415856825923742</v>
      </c>
      <c r="AK1879" s="146">
        <f t="shared" si="332"/>
        <v>0.68722507946429245</v>
      </c>
      <c r="AL1879" s="146" t="str">
        <f t="shared" si="337"/>
        <v/>
      </c>
      <c r="AM1879" s="146">
        <f t="shared" si="338"/>
        <v>0.35415856825923742</v>
      </c>
      <c r="AN1879" s="146" t="str">
        <f t="shared" si="333"/>
        <v/>
      </c>
      <c r="AO1879" s="146">
        <f t="shared" si="334"/>
        <v>0</v>
      </c>
      <c r="AP1879" s="146" t="str">
        <f t="shared" si="335"/>
        <v/>
      </c>
      <c r="AQ1879" s="146" t="str">
        <f t="shared" si="336"/>
        <v/>
      </c>
      <c r="AY1879" s="155"/>
      <c r="AZ1879" s="150"/>
      <c r="BA1879" s="155"/>
      <c r="BB1879" s="162"/>
      <c r="BC1879" s="162"/>
      <c r="BD1879" s="162"/>
      <c r="BE1879" s="162"/>
      <c r="BF1879" s="156"/>
      <c r="BG1879" s="156"/>
      <c r="BH1879" s="156"/>
      <c r="BJ1879" s="146">
        <v>1099</v>
      </c>
      <c r="BK1879" s="146">
        <f t="shared" si="340"/>
        <v>7.0272000000001356</v>
      </c>
      <c r="BL1879" s="146">
        <f t="shared" si="341"/>
        <v>0.42605331257282758</v>
      </c>
      <c r="BM1879" s="146">
        <f t="shared" si="342"/>
        <v>6.6346326869659578E-4</v>
      </c>
      <c r="BN1879" s="146" t="str">
        <f t="shared" si="343"/>
        <v/>
      </c>
      <c r="BO1879" s="146" t="str">
        <f t="shared" si="339"/>
        <v/>
      </c>
    </row>
    <row r="1880" spans="3:67" ht="20.100000000000001" customHeight="1" x14ac:dyDescent="0.25">
      <c r="C1880" s="12"/>
      <c r="E1880" s="130"/>
      <c r="F1880" s="130"/>
      <c r="R1880" s="12"/>
      <c r="T1880" s="130"/>
      <c r="U1880" s="130"/>
      <c r="AE1880" s="146">
        <v>1123</v>
      </c>
      <c r="AF1880" s="146">
        <f t="shared" si="330"/>
        <v>0.49199999999999999</v>
      </c>
      <c r="AJ1880" s="146">
        <f t="shared" si="331"/>
        <v>0.35346509728900333</v>
      </c>
      <c r="AK1880" s="146">
        <f t="shared" si="332"/>
        <v>0.68864032822931842</v>
      </c>
      <c r="AL1880" s="146" t="str">
        <f t="shared" si="337"/>
        <v/>
      </c>
      <c r="AM1880" s="146">
        <f t="shared" si="338"/>
        <v>0.35346509728900333</v>
      </c>
      <c r="AN1880" s="146" t="str">
        <f t="shared" si="333"/>
        <v/>
      </c>
      <c r="AO1880" s="146">
        <f t="shared" si="334"/>
        <v>0</v>
      </c>
      <c r="AP1880" s="146" t="str">
        <f t="shared" si="335"/>
        <v/>
      </c>
      <c r="AQ1880" s="146" t="str">
        <f t="shared" si="336"/>
        <v/>
      </c>
      <c r="AY1880" s="155"/>
      <c r="AZ1880" s="150"/>
      <c r="BA1880" s="155"/>
      <c r="BB1880" s="162"/>
      <c r="BC1880" s="162"/>
      <c r="BD1880" s="162"/>
      <c r="BE1880" s="162"/>
      <c r="BF1880" s="156"/>
      <c r="BG1880" s="156"/>
      <c r="BH1880" s="156"/>
      <c r="BJ1880" s="146">
        <v>1100</v>
      </c>
      <c r="BK1880" s="146">
        <f t="shared" si="340"/>
        <v>7.0336000000001357</v>
      </c>
      <c r="BL1880" s="146">
        <f t="shared" si="341"/>
        <v>0.42538984930413098</v>
      </c>
      <c r="BM1880" s="146">
        <f t="shared" si="342"/>
        <v>6.628497135308109E-4</v>
      </c>
      <c r="BN1880" s="146" t="str">
        <f t="shared" si="343"/>
        <v/>
      </c>
      <c r="BO1880" s="146" t="str">
        <f t="shared" si="339"/>
        <v/>
      </c>
    </row>
    <row r="1881" spans="3:67" ht="20.100000000000001" customHeight="1" x14ac:dyDescent="0.25">
      <c r="C1881" s="12"/>
      <c r="E1881" s="130"/>
      <c r="F1881" s="130"/>
      <c r="R1881" s="12"/>
      <c r="T1881" s="130"/>
      <c r="U1881" s="130"/>
      <c r="AE1881" s="146">
        <v>1124</v>
      </c>
      <c r="AF1881" s="146">
        <f t="shared" si="330"/>
        <v>0.49600000000000044</v>
      </c>
      <c r="AJ1881" s="146">
        <f t="shared" si="331"/>
        <v>0.35276733986812925</v>
      </c>
      <c r="AK1881" s="146">
        <f t="shared" si="332"/>
        <v>0.69005279452733048</v>
      </c>
      <c r="AL1881" s="146" t="str">
        <f t="shared" si="337"/>
        <v/>
      </c>
      <c r="AM1881" s="146">
        <f t="shared" si="338"/>
        <v>0.35276733986812925</v>
      </c>
      <c r="AN1881" s="146" t="str">
        <f t="shared" si="333"/>
        <v/>
      </c>
      <c r="AO1881" s="146">
        <f t="shared" si="334"/>
        <v>0</v>
      </c>
      <c r="AP1881" s="146" t="str">
        <f t="shared" si="335"/>
        <v/>
      </c>
      <c r="AQ1881" s="146" t="str">
        <f t="shared" si="336"/>
        <v/>
      </c>
      <c r="AY1881" s="155"/>
      <c r="AZ1881" s="150"/>
      <c r="BA1881" s="155"/>
      <c r="BB1881" s="162"/>
      <c r="BC1881" s="162"/>
      <c r="BD1881" s="162"/>
      <c r="BE1881" s="162"/>
      <c r="BF1881" s="156"/>
      <c r="BG1881" s="156"/>
      <c r="BH1881" s="156"/>
      <c r="BJ1881" s="146">
        <v>1101</v>
      </c>
      <c r="BK1881" s="146">
        <f t="shared" si="340"/>
        <v>7.0400000000001359</v>
      </c>
      <c r="BL1881" s="146">
        <f t="shared" si="341"/>
        <v>0.42472699959060017</v>
      </c>
      <c r="BM1881" s="146">
        <f t="shared" si="342"/>
        <v>6.6223535626475094E-4</v>
      </c>
      <c r="BN1881" s="146" t="str">
        <f t="shared" si="343"/>
        <v/>
      </c>
      <c r="BO1881" s="146" t="str">
        <f t="shared" si="339"/>
        <v/>
      </c>
    </row>
    <row r="1882" spans="3:67" ht="20.100000000000001" customHeight="1" x14ac:dyDescent="0.25">
      <c r="C1882" s="12"/>
      <c r="E1882" s="130"/>
      <c r="F1882" s="130"/>
      <c r="R1882" s="12"/>
      <c r="T1882" s="130"/>
      <c r="U1882" s="130"/>
      <c r="AE1882" s="146">
        <v>1125</v>
      </c>
      <c r="AF1882" s="146">
        <f t="shared" si="330"/>
        <v>0.5</v>
      </c>
      <c r="AJ1882" s="146">
        <f t="shared" si="331"/>
        <v>0.35206532676429952</v>
      </c>
      <c r="AK1882" s="146">
        <f t="shared" si="332"/>
        <v>0.69146246127401312</v>
      </c>
      <c r="AL1882" s="146" t="str">
        <f t="shared" si="337"/>
        <v/>
      </c>
      <c r="AM1882" s="146">
        <f t="shared" si="338"/>
        <v>0.35206532676429952</v>
      </c>
      <c r="AN1882" s="146" t="str">
        <f t="shared" si="333"/>
        <v/>
      </c>
      <c r="AO1882" s="146">
        <f t="shared" si="334"/>
        <v>0</v>
      </c>
      <c r="AP1882" s="146" t="str">
        <f t="shared" si="335"/>
        <v/>
      </c>
      <c r="AQ1882" s="146" t="str">
        <f t="shared" si="336"/>
        <v/>
      </c>
      <c r="AY1882" s="155"/>
      <c r="AZ1882" s="150"/>
      <c r="BA1882" s="155"/>
      <c r="BB1882" s="162"/>
      <c r="BC1882" s="162"/>
      <c r="BD1882" s="162"/>
      <c r="BE1882" s="162"/>
      <c r="BF1882" s="156"/>
      <c r="BG1882" s="156"/>
      <c r="BH1882" s="156"/>
      <c r="BJ1882" s="146">
        <v>1102</v>
      </c>
      <c r="BK1882" s="146">
        <f t="shared" si="340"/>
        <v>7.0464000000001361</v>
      </c>
      <c r="BL1882" s="146">
        <f t="shared" si="341"/>
        <v>0.42406476423433542</v>
      </c>
      <c r="BM1882" s="146">
        <f t="shared" si="342"/>
        <v>6.6162020266691268E-4</v>
      </c>
      <c r="BN1882" s="146" t="str">
        <f t="shared" si="343"/>
        <v/>
      </c>
      <c r="BO1882" s="146" t="str">
        <f t="shared" si="339"/>
        <v/>
      </c>
    </row>
    <row r="1883" spans="3:67" ht="20.100000000000001" customHeight="1" x14ac:dyDescent="0.25">
      <c r="C1883" s="12"/>
      <c r="E1883" s="130"/>
      <c r="F1883" s="130"/>
      <c r="R1883" s="12"/>
      <c r="T1883" s="130"/>
      <c r="U1883" s="130"/>
      <c r="AE1883" s="146">
        <v>1126</v>
      </c>
      <c r="AF1883" s="146">
        <f t="shared" si="330"/>
        <v>0.50400000000000045</v>
      </c>
      <c r="AJ1883" s="146">
        <f t="shared" si="331"/>
        <v>0.35135908888828388</v>
      </c>
      <c r="AK1883" s="146">
        <f t="shared" si="332"/>
        <v>0.69286931150840914</v>
      </c>
      <c r="AL1883" s="146" t="str">
        <f t="shared" si="337"/>
        <v/>
      </c>
      <c r="AM1883" s="146">
        <f t="shared" si="338"/>
        <v>0.35135908888828388</v>
      </c>
      <c r="AN1883" s="146" t="str">
        <f t="shared" si="333"/>
        <v/>
      </c>
      <c r="AO1883" s="146">
        <f t="shared" si="334"/>
        <v>0</v>
      </c>
      <c r="AP1883" s="146" t="str">
        <f t="shared" si="335"/>
        <v/>
      </c>
      <c r="AQ1883" s="146" t="str">
        <f t="shared" si="336"/>
        <v/>
      </c>
      <c r="AY1883" s="155"/>
      <c r="AZ1883" s="150"/>
      <c r="BA1883" s="155"/>
      <c r="BB1883" s="162"/>
      <c r="BC1883" s="162"/>
      <c r="BD1883" s="162"/>
      <c r="BE1883" s="162"/>
      <c r="BF1883" s="156"/>
      <c r="BG1883" s="156"/>
      <c r="BH1883" s="156"/>
      <c r="BJ1883" s="146">
        <v>1103</v>
      </c>
      <c r="BK1883" s="146">
        <f t="shared" si="340"/>
        <v>7.0528000000001363</v>
      </c>
      <c r="BL1883" s="146">
        <f t="shared" si="341"/>
        <v>0.42340314403166851</v>
      </c>
      <c r="BM1883" s="146">
        <f t="shared" si="342"/>
        <v>6.6100425849163758E-4</v>
      </c>
      <c r="BN1883" s="146" t="str">
        <f t="shared" si="343"/>
        <v/>
      </c>
      <c r="BO1883" s="146" t="str">
        <f t="shared" si="339"/>
        <v/>
      </c>
    </row>
    <row r="1884" spans="3:67" ht="20.100000000000001" customHeight="1" x14ac:dyDescent="0.25">
      <c r="C1884" s="12"/>
      <c r="E1884" s="130"/>
      <c r="F1884" s="130"/>
      <c r="R1884" s="12"/>
      <c r="T1884" s="130"/>
      <c r="U1884" s="130"/>
      <c r="AE1884" s="146">
        <v>1127</v>
      </c>
      <c r="AF1884" s="146">
        <f t="shared" si="330"/>
        <v>0.50800000000000001</v>
      </c>
      <c r="AJ1884" s="146">
        <f t="shared" si="331"/>
        <v>0.35064865729167793</v>
      </c>
      <c r="AK1884" s="146">
        <f t="shared" si="332"/>
        <v>0.69427332839348577</v>
      </c>
      <c r="AL1884" s="146" t="str">
        <f t="shared" si="337"/>
        <v/>
      </c>
      <c r="AM1884" s="146">
        <f t="shared" si="338"/>
        <v>0.35064865729167793</v>
      </c>
      <c r="AN1884" s="146" t="str">
        <f t="shared" si="333"/>
        <v/>
      </c>
      <c r="AO1884" s="146">
        <f t="shared" si="334"/>
        <v>0</v>
      </c>
      <c r="AP1884" s="146" t="str">
        <f t="shared" si="335"/>
        <v/>
      </c>
      <c r="AQ1884" s="146" t="str">
        <f t="shared" si="336"/>
        <v/>
      </c>
      <c r="AY1884" s="155"/>
      <c r="AZ1884" s="150"/>
      <c r="BA1884" s="155"/>
      <c r="BB1884" s="162"/>
      <c r="BC1884" s="162"/>
      <c r="BD1884" s="162"/>
      <c r="BE1884" s="162"/>
      <c r="BF1884" s="156"/>
      <c r="BG1884" s="156"/>
      <c r="BH1884" s="156"/>
      <c r="BJ1884" s="146">
        <v>1104</v>
      </c>
      <c r="BK1884" s="146">
        <f t="shared" si="340"/>
        <v>7.0592000000001365</v>
      </c>
      <c r="BL1884" s="146">
        <f t="shared" si="341"/>
        <v>0.42274213977317687</v>
      </c>
      <c r="BM1884" s="146">
        <f t="shared" si="342"/>
        <v>6.6038752947944479E-4</v>
      </c>
      <c r="BN1884" s="146" t="str">
        <f t="shared" si="343"/>
        <v/>
      </c>
      <c r="BO1884" s="146" t="str">
        <f t="shared" si="339"/>
        <v/>
      </c>
    </row>
    <row r="1885" spans="3:67" ht="20.100000000000001" customHeight="1" x14ac:dyDescent="0.25">
      <c r="C1885" s="12"/>
      <c r="E1885" s="130"/>
      <c r="F1885" s="130"/>
      <c r="R1885" s="12"/>
      <c r="T1885" s="130"/>
      <c r="U1885" s="130"/>
      <c r="AE1885" s="146">
        <v>1128</v>
      </c>
      <c r="AF1885" s="146">
        <f t="shared" si="330"/>
        <v>0.51200000000000045</v>
      </c>
      <c r="AJ1885" s="146">
        <f t="shared" si="331"/>
        <v>0.34993406316463366</v>
      </c>
      <c r="AK1885" s="146">
        <f t="shared" si="332"/>
        <v>0.69567449521669589</v>
      </c>
      <c r="AL1885" s="146" t="str">
        <f t="shared" si="337"/>
        <v/>
      </c>
      <c r="AM1885" s="146">
        <f t="shared" si="338"/>
        <v>0.34993406316463366</v>
      </c>
      <c r="AN1885" s="146" t="str">
        <f t="shared" si="333"/>
        <v/>
      </c>
      <c r="AO1885" s="146">
        <f t="shared" si="334"/>
        <v>0</v>
      </c>
      <c r="AP1885" s="146" t="str">
        <f t="shared" si="335"/>
        <v/>
      </c>
      <c r="AQ1885" s="146" t="str">
        <f t="shared" si="336"/>
        <v/>
      </c>
      <c r="AY1885" s="155"/>
      <c r="AZ1885" s="150"/>
      <c r="BA1885" s="155"/>
      <c r="BB1885" s="162"/>
      <c r="BC1885" s="162"/>
      <c r="BD1885" s="162"/>
      <c r="BE1885" s="162"/>
      <c r="BF1885" s="156"/>
      <c r="BG1885" s="156"/>
      <c r="BH1885" s="156"/>
      <c r="BJ1885" s="146">
        <v>1105</v>
      </c>
      <c r="BK1885" s="146">
        <f t="shared" si="340"/>
        <v>7.0656000000001367</v>
      </c>
      <c r="BL1885" s="146">
        <f t="shared" si="341"/>
        <v>0.42208175224369743</v>
      </c>
      <c r="BM1885" s="146">
        <f t="shared" si="342"/>
        <v>6.5977002135730878E-4</v>
      </c>
      <c r="BN1885" s="146" t="str">
        <f t="shared" si="343"/>
        <v/>
      </c>
      <c r="BO1885" s="146" t="str">
        <f t="shared" si="339"/>
        <v/>
      </c>
    </row>
    <row r="1886" spans="3:67" ht="20.100000000000001" customHeight="1" x14ac:dyDescent="0.25">
      <c r="C1886" s="12"/>
      <c r="E1886" s="130"/>
      <c r="F1886" s="130"/>
      <c r="R1886" s="12"/>
      <c r="T1886" s="130"/>
      <c r="U1886" s="130"/>
      <c r="AE1886" s="146">
        <v>1129</v>
      </c>
      <c r="AF1886" s="146">
        <f t="shared" si="330"/>
        <v>0.51600000000000001</v>
      </c>
      <c r="AJ1886" s="146">
        <f t="shared" si="331"/>
        <v>0.34921533783358666</v>
      </c>
      <c r="AK1886" s="146">
        <f t="shared" si="332"/>
        <v>0.69707279539052491</v>
      </c>
      <c r="AL1886" s="146" t="str">
        <f t="shared" si="337"/>
        <v/>
      </c>
      <c r="AM1886" s="146">
        <f t="shared" si="338"/>
        <v>0.34921533783358666</v>
      </c>
      <c r="AN1886" s="146" t="str">
        <f t="shared" si="333"/>
        <v/>
      </c>
      <c r="AO1886" s="146">
        <f t="shared" si="334"/>
        <v>0</v>
      </c>
      <c r="AP1886" s="146" t="str">
        <f t="shared" si="335"/>
        <v/>
      </c>
      <c r="AQ1886" s="146" t="str">
        <f t="shared" si="336"/>
        <v/>
      </c>
      <c r="AY1886" s="155"/>
      <c r="AZ1886" s="150"/>
      <c r="BA1886" s="155"/>
      <c r="BB1886" s="162"/>
      <c r="BC1886" s="162"/>
      <c r="BD1886" s="162"/>
      <c r="BE1886" s="162"/>
      <c r="BF1886" s="156"/>
      <c r="BG1886" s="156"/>
      <c r="BH1886" s="156"/>
      <c r="BJ1886" s="146">
        <v>1106</v>
      </c>
      <c r="BK1886" s="146">
        <f t="shared" si="340"/>
        <v>7.0720000000001368</v>
      </c>
      <c r="BL1886" s="146">
        <f t="shared" si="341"/>
        <v>0.42142198222234012</v>
      </c>
      <c r="BM1886" s="146">
        <f t="shared" si="342"/>
        <v>6.5915173983616127E-4</v>
      </c>
      <c r="BN1886" s="146" t="str">
        <f t="shared" si="343"/>
        <v/>
      </c>
      <c r="BO1886" s="146" t="str">
        <f t="shared" si="339"/>
        <v/>
      </c>
    </row>
    <row r="1887" spans="3:67" ht="20.100000000000001" customHeight="1" x14ac:dyDescent="0.25">
      <c r="C1887" s="12"/>
      <c r="E1887" s="130"/>
      <c r="F1887" s="130"/>
      <c r="R1887" s="12"/>
      <c r="T1887" s="130"/>
      <c r="U1887" s="130"/>
      <c r="AE1887" s="146">
        <v>1130</v>
      </c>
      <c r="AF1887" s="146">
        <f t="shared" si="330"/>
        <v>0.52000000000000046</v>
      </c>
      <c r="AJ1887" s="146">
        <f t="shared" si="331"/>
        <v>0.34849251275897447</v>
      </c>
      <c r="AK1887" s="146">
        <f t="shared" si="332"/>
        <v>0.69846821245303392</v>
      </c>
      <c r="AL1887" s="146" t="str">
        <f t="shared" si="337"/>
        <v/>
      </c>
      <c r="AM1887" s="146">
        <f t="shared" si="338"/>
        <v>0.34849251275897447</v>
      </c>
      <c r="AN1887" s="146" t="str">
        <f t="shared" si="333"/>
        <v/>
      </c>
      <c r="AO1887" s="146">
        <f t="shared" si="334"/>
        <v>0</v>
      </c>
      <c r="AP1887" s="146" t="str">
        <f t="shared" si="335"/>
        <v/>
      </c>
      <c r="AQ1887" s="146" t="str">
        <f t="shared" si="336"/>
        <v/>
      </c>
      <c r="AY1887" s="155"/>
      <c r="AZ1887" s="150"/>
      <c r="BA1887" s="155"/>
      <c r="BB1887" s="162"/>
      <c r="BC1887" s="162"/>
      <c r="BD1887" s="162"/>
      <c r="BE1887" s="162"/>
      <c r="BF1887" s="156"/>
      <c r="BG1887" s="156"/>
      <c r="BH1887" s="156"/>
      <c r="BJ1887" s="146">
        <v>1107</v>
      </c>
      <c r="BK1887" s="146">
        <f t="shared" si="340"/>
        <v>7.078400000000137</v>
      </c>
      <c r="BL1887" s="146">
        <f t="shared" si="341"/>
        <v>0.42076283048250396</v>
      </c>
      <c r="BM1887" s="146">
        <f t="shared" si="342"/>
        <v>6.5853269061466602E-4</v>
      </c>
      <c r="BN1887" s="146" t="str">
        <f t="shared" si="343"/>
        <v/>
      </c>
      <c r="BO1887" s="146" t="str">
        <f t="shared" si="339"/>
        <v/>
      </c>
    </row>
    <row r="1888" spans="3:67" ht="20.100000000000001" customHeight="1" x14ac:dyDescent="0.25">
      <c r="C1888" s="12"/>
      <c r="E1888" s="130"/>
      <c r="F1888" s="130"/>
      <c r="R1888" s="12"/>
      <c r="T1888" s="130"/>
      <c r="U1888" s="130"/>
      <c r="AE1888" s="146">
        <v>1131</v>
      </c>
      <c r="AF1888" s="146">
        <f t="shared" si="330"/>
        <v>0.52400000000000002</v>
      </c>
      <c r="AJ1888" s="146">
        <f t="shared" si="331"/>
        <v>0.34776561953295076</v>
      </c>
      <c r="AK1888" s="146">
        <f t="shared" si="332"/>
        <v>0.699860730068389</v>
      </c>
      <c r="AL1888" s="146" t="str">
        <f t="shared" si="337"/>
        <v/>
      </c>
      <c r="AM1888" s="146">
        <f t="shared" si="338"/>
        <v>0.34776561953295076</v>
      </c>
      <c r="AN1888" s="146" t="str">
        <f t="shared" si="333"/>
        <v/>
      </c>
      <c r="AO1888" s="146">
        <f t="shared" si="334"/>
        <v>0</v>
      </c>
      <c r="AP1888" s="146" t="str">
        <f t="shared" si="335"/>
        <v/>
      </c>
      <c r="AQ1888" s="146" t="str">
        <f t="shared" si="336"/>
        <v/>
      </c>
      <c r="AY1888" s="155"/>
      <c r="AZ1888" s="150"/>
      <c r="BA1888" s="155"/>
      <c r="BB1888" s="162"/>
      <c r="BC1888" s="162"/>
      <c r="BD1888" s="162"/>
      <c r="BE1888" s="162"/>
      <c r="BF1888" s="156"/>
      <c r="BG1888" s="156"/>
      <c r="BH1888" s="156"/>
      <c r="BJ1888" s="146">
        <v>1108</v>
      </c>
      <c r="BK1888" s="146">
        <f t="shared" si="340"/>
        <v>7.0848000000001372</v>
      </c>
      <c r="BL1888" s="146">
        <f t="shared" si="341"/>
        <v>0.42010429779188929</v>
      </c>
      <c r="BM1888" s="146">
        <f t="shared" si="342"/>
        <v>6.5791287937722043E-4</v>
      </c>
      <c r="BN1888" s="146" t="str">
        <f t="shared" si="343"/>
        <v/>
      </c>
      <c r="BO1888" s="146" t="str">
        <f t="shared" si="339"/>
        <v/>
      </c>
    </row>
    <row r="1889" spans="3:67" ht="20.100000000000001" customHeight="1" x14ac:dyDescent="0.25">
      <c r="C1889" s="12"/>
      <c r="E1889" s="130"/>
      <c r="F1889" s="130"/>
      <c r="R1889" s="12"/>
      <c r="T1889" s="130"/>
      <c r="U1889" s="130"/>
      <c r="AE1889" s="146">
        <v>1132</v>
      </c>
      <c r="AF1889" s="146">
        <f t="shared" si="330"/>
        <v>0.52800000000000047</v>
      </c>
      <c r="AJ1889" s="146">
        <f t="shared" si="331"/>
        <v>0.34703468987709224</v>
      </c>
      <c r="AK1889" s="146">
        <f t="shared" si="332"/>
        <v>0.70125033202738551</v>
      </c>
      <c r="AL1889" s="146" t="str">
        <f t="shared" si="337"/>
        <v/>
      </c>
      <c r="AM1889" s="146">
        <f t="shared" si="338"/>
        <v>0.34703468987709224</v>
      </c>
      <c r="AN1889" s="146" t="str">
        <f t="shared" si="333"/>
        <v/>
      </c>
      <c r="AO1889" s="146">
        <f t="shared" si="334"/>
        <v>0</v>
      </c>
      <c r="AP1889" s="146" t="str">
        <f t="shared" si="335"/>
        <v/>
      </c>
      <c r="AQ1889" s="146" t="str">
        <f t="shared" si="336"/>
        <v/>
      </c>
      <c r="AY1889" s="155"/>
      <c r="AZ1889" s="150"/>
      <c r="BA1889" s="155"/>
      <c r="BB1889" s="162"/>
      <c r="BC1889" s="162"/>
      <c r="BD1889" s="162"/>
      <c r="BE1889" s="162"/>
      <c r="BF1889" s="156"/>
      <c r="BG1889" s="156"/>
      <c r="BH1889" s="156"/>
      <c r="BJ1889" s="146">
        <v>1109</v>
      </c>
      <c r="BK1889" s="146">
        <f t="shared" si="340"/>
        <v>7.0912000000001374</v>
      </c>
      <c r="BL1889" s="146">
        <f t="shared" si="341"/>
        <v>0.41944638491251207</v>
      </c>
      <c r="BM1889" s="146">
        <f t="shared" si="342"/>
        <v>6.5729231179367797E-4</v>
      </c>
      <c r="BN1889" s="146" t="str">
        <f t="shared" si="343"/>
        <v/>
      </c>
      <c r="BO1889" s="146" t="str">
        <f t="shared" si="339"/>
        <v/>
      </c>
    </row>
    <row r="1890" spans="3:67" ht="20.100000000000001" customHeight="1" x14ac:dyDescent="0.25">
      <c r="C1890" s="12"/>
      <c r="E1890" s="130"/>
      <c r="F1890" s="130"/>
      <c r="R1890" s="12"/>
      <c r="T1890" s="130"/>
      <c r="U1890" s="130"/>
      <c r="AE1890" s="146">
        <v>1133</v>
      </c>
      <c r="AF1890" s="146">
        <f t="shared" si="330"/>
        <v>0.53200000000000003</v>
      </c>
      <c r="AJ1890" s="146">
        <f t="shared" si="331"/>
        <v>0.3462997556401014</v>
      </c>
      <c r="AK1890" s="146">
        <f t="shared" si="332"/>
        <v>0.70263700224795878</v>
      </c>
      <c r="AL1890" s="146" t="str">
        <f t="shared" si="337"/>
        <v/>
      </c>
      <c r="AM1890" s="146">
        <f t="shared" si="338"/>
        <v>0.3462997556401014</v>
      </c>
      <c r="AN1890" s="146" t="str">
        <f t="shared" si="333"/>
        <v/>
      </c>
      <c r="AO1890" s="146">
        <f t="shared" si="334"/>
        <v>0</v>
      </c>
      <c r="AP1890" s="146" t="str">
        <f t="shared" si="335"/>
        <v/>
      </c>
      <c r="AQ1890" s="146" t="str">
        <f t="shared" si="336"/>
        <v/>
      </c>
      <c r="AY1890" s="155"/>
      <c r="AZ1890" s="150"/>
      <c r="BA1890" s="155"/>
      <c r="BB1890" s="162"/>
      <c r="BC1890" s="162"/>
      <c r="BD1890" s="162"/>
      <c r="BE1890" s="162"/>
      <c r="BF1890" s="156"/>
      <c r="BG1890" s="156"/>
      <c r="BH1890" s="156"/>
      <c r="BJ1890" s="146">
        <v>1110</v>
      </c>
      <c r="BK1890" s="146">
        <f t="shared" si="340"/>
        <v>7.0976000000001376</v>
      </c>
      <c r="BL1890" s="146">
        <f t="shared" si="341"/>
        <v>0.41878909260071839</v>
      </c>
      <c r="BM1890" s="146">
        <f t="shared" si="342"/>
        <v>6.5667099351862657E-4</v>
      </c>
      <c r="BN1890" s="146" t="str">
        <f t="shared" si="343"/>
        <v/>
      </c>
      <c r="BO1890" s="146" t="str">
        <f t="shared" si="339"/>
        <v/>
      </c>
    </row>
    <row r="1891" spans="3:67" ht="20.100000000000001" customHeight="1" x14ac:dyDescent="0.25">
      <c r="C1891" s="12"/>
      <c r="E1891" s="130"/>
      <c r="F1891" s="130"/>
      <c r="R1891" s="12"/>
      <c r="T1891" s="130"/>
      <c r="U1891" s="130"/>
      <c r="AE1891" s="146">
        <v>1134</v>
      </c>
      <c r="AF1891" s="146">
        <f t="shared" si="330"/>
        <v>0.53600000000000048</v>
      </c>
      <c r="AJ1891" s="146">
        <f t="shared" si="331"/>
        <v>0.34556084879550236</v>
      </c>
      <c r="AK1891" s="146">
        <f t="shared" si="332"/>
        <v>0.70402072477569078</v>
      </c>
      <c r="AL1891" s="146" t="str">
        <f t="shared" si="337"/>
        <v/>
      </c>
      <c r="AM1891" s="146">
        <f t="shared" si="338"/>
        <v>0.34556084879550236</v>
      </c>
      <c r="AN1891" s="146" t="str">
        <f t="shared" si="333"/>
        <v/>
      </c>
      <c r="AO1891" s="146">
        <f t="shared" si="334"/>
        <v>0</v>
      </c>
      <c r="AP1891" s="146" t="str">
        <f t="shared" si="335"/>
        <v/>
      </c>
      <c r="AQ1891" s="146" t="str">
        <f t="shared" si="336"/>
        <v/>
      </c>
      <c r="AY1891" s="155"/>
      <c r="AZ1891" s="150"/>
      <c r="BA1891" s="155"/>
      <c r="BB1891" s="162"/>
      <c r="BC1891" s="162"/>
      <c r="BD1891" s="162"/>
      <c r="BE1891" s="162"/>
      <c r="BF1891" s="156"/>
      <c r="BG1891" s="156"/>
      <c r="BH1891" s="156"/>
      <c r="BJ1891" s="146">
        <v>1111</v>
      </c>
      <c r="BK1891" s="146">
        <f t="shared" si="340"/>
        <v>7.1040000000001378</v>
      </c>
      <c r="BL1891" s="146">
        <f t="shared" si="341"/>
        <v>0.41813242160719977</v>
      </c>
      <c r="BM1891" s="146">
        <f t="shared" si="342"/>
        <v>6.5604893019483024E-4</v>
      </c>
      <c r="BN1891" s="146" t="str">
        <f t="shared" si="343"/>
        <v/>
      </c>
      <c r="BO1891" s="146" t="str">
        <f t="shared" si="339"/>
        <v/>
      </c>
    </row>
    <row r="1892" spans="3:67" ht="20.100000000000001" customHeight="1" x14ac:dyDescent="0.25">
      <c r="C1892" s="12"/>
      <c r="E1892" s="130"/>
      <c r="F1892" s="130"/>
      <c r="R1892" s="12"/>
      <c r="T1892" s="130"/>
      <c r="U1892" s="130"/>
      <c r="AE1892" s="146">
        <v>1135</v>
      </c>
      <c r="AF1892" s="146">
        <f t="shared" si="330"/>
        <v>0.54</v>
      </c>
      <c r="AJ1892" s="146">
        <f t="shared" si="331"/>
        <v>0.34481800143933333</v>
      </c>
      <c r="AK1892" s="146">
        <f t="shared" si="332"/>
        <v>0.70540148378430201</v>
      </c>
      <c r="AL1892" s="146" t="str">
        <f t="shared" si="337"/>
        <v/>
      </c>
      <c r="AM1892" s="146">
        <f t="shared" si="338"/>
        <v>0.34481800143933333</v>
      </c>
      <c r="AN1892" s="146" t="str">
        <f t="shared" si="333"/>
        <v/>
      </c>
      <c r="AO1892" s="146">
        <f t="shared" si="334"/>
        <v>0</v>
      </c>
      <c r="AP1892" s="146" t="str">
        <f t="shared" si="335"/>
        <v/>
      </c>
      <c r="AQ1892" s="146" t="str">
        <f t="shared" si="336"/>
        <v/>
      </c>
      <c r="AY1892" s="155"/>
      <c r="AZ1892" s="150"/>
      <c r="BA1892" s="155"/>
      <c r="BB1892" s="162"/>
      <c r="BC1892" s="162"/>
      <c r="BD1892" s="162"/>
      <c r="BE1892" s="162"/>
      <c r="BF1892" s="156"/>
      <c r="BG1892" s="156"/>
      <c r="BH1892" s="156"/>
      <c r="BJ1892" s="146">
        <v>1112</v>
      </c>
      <c r="BK1892" s="146">
        <f t="shared" si="340"/>
        <v>7.1104000000001379</v>
      </c>
      <c r="BL1892" s="146">
        <f t="shared" si="341"/>
        <v>0.41747637267700494</v>
      </c>
      <c r="BM1892" s="146">
        <f t="shared" si="342"/>
        <v>6.5542612744928785E-4</v>
      </c>
      <c r="BN1892" s="146" t="str">
        <f t="shared" si="343"/>
        <v/>
      </c>
      <c r="BO1892" s="146" t="str">
        <f t="shared" si="339"/>
        <v/>
      </c>
    </row>
    <row r="1893" spans="3:67" ht="20.100000000000001" customHeight="1" x14ac:dyDescent="0.25">
      <c r="C1893" s="12"/>
      <c r="E1893" s="130"/>
      <c r="F1893" s="130"/>
      <c r="R1893" s="12"/>
      <c r="T1893" s="130"/>
      <c r="U1893" s="130"/>
      <c r="AE1893" s="146">
        <v>1136</v>
      </c>
      <c r="AF1893" s="146">
        <f t="shared" si="330"/>
        <v>0.54400000000000048</v>
      </c>
      <c r="AJ1893" s="146">
        <f t="shared" si="331"/>
        <v>0.34407124578783227</v>
      </c>
      <c r="AK1893" s="146">
        <f t="shared" si="332"/>
        <v>0.70677926357613974</v>
      </c>
      <c r="AL1893" s="146" t="str">
        <f t="shared" si="337"/>
        <v/>
      </c>
      <c r="AM1893" s="146">
        <f t="shared" si="338"/>
        <v>0.34407124578783227</v>
      </c>
      <c r="AN1893" s="146" t="str">
        <f t="shared" si="333"/>
        <v/>
      </c>
      <c r="AO1893" s="146">
        <f t="shared" si="334"/>
        <v>0</v>
      </c>
      <c r="AP1893" s="146" t="str">
        <f t="shared" si="335"/>
        <v/>
      </c>
      <c r="AQ1893" s="146" t="str">
        <f t="shared" si="336"/>
        <v/>
      </c>
      <c r="AY1893" s="155"/>
      <c r="AZ1893" s="150"/>
      <c r="BA1893" s="155"/>
      <c r="BB1893" s="162"/>
      <c r="BC1893" s="162"/>
      <c r="BD1893" s="162"/>
      <c r="BE1893" s="162"/>
      <c r="BF1893" s="156"/>
      <c r="BG1893" s="156"/>
      <c r="BH1893" s="156"/>
      <c r="BJ1893" s="146">
        <v>1113</v>
      </c>
      <c r="BK1893" s="146">
        <f t="shared" si="340"/>
        <v>7.1168000000001381</v>
      </c>
      <c r="BL1893" s="146">
        <f t="shared" si="341"/>
        <v>0.41682094654955565</v>
      </c>
      <c r="BM1893" s="146">
        <f t="shared" si="342"/>
        <v>6.548025908956201E-4</v>
      </c>
      <c r="BN1893" s="146" t="str">
        <f t="shared" si="343"/>
        <v/>
      </c>
      <c r="BO1893" s="146" t="str">
        <f t="shared" si="339"/>
        <v/>
      </c>
    </row>
    <row r="1894" spans="3:67" ht="20.100000000000001" customHeight="1" x14ac:dyDescent="0.25">
      <c r="C1894" s="12"/>
      <c r="E1894" s="130"/>
      <c r="F1894" s="130"/>
      <c r="R1894" s="12"/>
      <c r="T1894" s="130"/>
      <c r="U1894" s="130"/>
      <c r="AE1894" s="146">
        <v>1137</v>
      </c>
      <c r="AF1894" s="146">
        <f t="shared" si="330"/>
        <v>0.54800000000000004</v>
      </c>
      <c r="AJ1894" s="146">
        <f t="shared" si="331"/>
        <v>0.34332061417511983</v>
      </c>
      <c r="AK1894" s="146">
        <f t="shared" si="332"/>
        <v>0.7081540485826513</v>
      </c>
      <c r="AL1894" s="146" t="str">
        <f t="shared" si="337"/>
        <v/>
      </c>
      <c r="AM1894" s="146">
        <f t="shared" si="338"/>
        <v>0.34332061417511983</v>
      </c>
      <c r="AN1894" s="146" t="str">
        <f t="shared" si="333"/>
        <v/>
      </c>
      <c r="AO1894" s="146">
        <f t="shared" si="334"/>
        <v>0</v>
      </c>
      <c r="AP1894" s="146" t="str">
        <f t="shared" si="335"/>
        <v/>
      </c>
      <c r="AQ1894" s="146" t="str">
        <f t="shared" si="336"/>
        <v/>
      </c>
      <c r="AY1894" s="155"/>
      <c r="AZ1894" s="150"/>
      <c r="BA1894" s="155"/>
      <c r="BB1894" s="162"/>
      <c r="BC1894" s="162"/>
      <c r="BD1894" s="162"/>
      <c r="BE1894" s="162"/>
      <c r="BF1894" s="156"/>
      <c r="BG1894" s="156"/>
      <c r="BH1894" s="156"/>
      <c r="BJ1894" s="146">
        <v>1114</v>
      </c>
      <c r="BK1894" s="146">
        <f t="shared" si="340"/>
        <v>7.1232000000001383</v>
      </c>
      <c r="BL1894" s="146">
        <f t="shared" si="341"/>
        <v>0.41616614395866003</v>
      </c>
      <c r="BM1894" s="146">
        <f t="shared" si="342"/>
        <v>6.5417832613251514E-4</v>
      </c>
      <c r="BN1894" s="146" t="str">
        <f t="shared" si="343"/>
        <v/>
      </c>
      <c r="BO1894" s="146" t="str">
        <f t="shared" si="339"/>
        <v/>
      </c>
    </row>
    <row r="1895" spans="3:67" ht="20.100000000000001" customHeight="1" x14ac:dyDescent="0.25">
      <c r="C1895" s="12"/>
      <c r="E1895" s="130"/>
      <c r="F1895" s="130"/>
      <c r="R1895" s="12"/>
      <c r="T1895" s="130"/>
      <c r="U1895" s="130"/>
      <c r="AE1895" s="146">
        <v>1138</v>
      </c>
      <c r="AF1895" s="146">
        <f t="shared" si="330"/>
        <v>0.55200000000000049</v>
      </c>
      <c r="AJ1895" s="146">
        <f t="shared" si="331"/>
        <v>0.34256613905087613</v>
      </c>
      <c r="AK1895" s="146">
        <f t="shared" si="332"/>
        <v>0.70952582336485359</v>
      </c>
      <c r="AL1895" s="146" t="str">
        <f t="shared" si="337"/>
        <v/>
      </c>
      <c r="AM1895" s="146">
        <f t="shared" si="338"/>
        <v>0.34256613905087613</v>
      </c>
      <c r="AN1895" s="146" t="str">
        <f t="shared" si="333"/>
        <v/>
      </c>
      <c r="AO1895" s="146">
        <f t="shared" si="334"/>
        <v>0</v>
      </c>
      <c r="AP1895" s="146" t="str">
        <f t="shared" si="335"/>
        <v/>
      </c>
      <c r="AQ1895" s="146" t="str">
        <f t="shared" si="336"/>
        <v/>
      </c>
      <c r="AY1895" s="155"/>
      <c r="AZ1895" s="150"/>
      <c r="BA1895" s="155"/>
      <c r="BB1895" s="162"/>
      <c r="BC1895" s="162"/>
      <c r="BD1895" s="162"/>
      <c r="BE1895" s="162"/>
      <c r="BF1895" s="156"/>
      <c r="BG1895" s="156"/>
      <c r="BH1895" s="156"/>
      <c r="BJ1895" s="146">
        <v>1115</v>
      </c>
      <c r="BK1895" s="146">
        <f t="shared" si="340"/>
        <v>7.1296000000001385</v>
      </c>
      <c r="BL1895" s="146">
        <f t="shared" si="341"/>
        <v>0.41551196563252751</v>
      </c>
      <c r="BM1895" s="146">
        <f t="shared" si="342"/>
        <v>6.5355333874578259E-4</v>
      </c>
      <c r="BN1895" s="146" t="str">
        <f t="shared" si="343"/>
        <v/>
      </c>
      <c r="BO1895" s="146" t="str">
        <f t="shared" si="339"/>
        <v/>
      </c>
    </row>
    <row r="1896" spans="3:67" ht="20.100000000000001" customHeight="1" x14ac:dyDescent="0.25">
      <c r="C1896" s="12"/>
      <c r="E1896" s="130"/>
      <c r="F1896" s="130"/>
      <c r="R1896" s="12"/>
      <c r="T1896" s="130"/>
      <c r="U1896" s="130"/>
      <c r="AE1896" s="146">
        <v>1139</v>
      </c>
      <c r="AF1896" s="146">
        <f t="shared" si="330"/>
        <v>0.55600000000000005</v>
      </c>
      <c r="AJ1896" s="146">
        <f t="shared" si="331"/>
        <v>0.34180785297801497</v>
      </c>
      <c r="AK1896" s="146">
        <f t="shared" si="332"/>
        <v>0.71089457261378852</v>
      </c>
      <c r="AL1896" s="146" t="str">
        <f t="shared" si="337"/>
        <v/>
      </c>
      <c r="AM1896" s="146">
        <f t="shared" si="338"/>
        <v>0.34180785297801497</v>
      </c>
      <c r="AN1896" s="146" t="str">
        <f t="shared" si="333"/>
        <v/>
      </c>
      <c r="AO1896" s="146">
        <f t="shared" si="334"/>
        <v>0</v>
      </c>
      <c r="AP1896" s="146" t="str">
        <f t="shared" si="335"/>
        <v/>
      </c>
      <c r="AQ1896" s="146" t="str">
        <f t="shared" si="336"/>
        <v/>
      </c>
      <c r="AY1896" s="155"/>
      <c r="AZ1896" s="150"/>
      <c r="BA1896" s="155"/>
      <c r="BB1896" s="162"/>
      <c r="BC1896" s="162"/>
      <c r="BD1896" s="162"/>
      <c r="BE1896" s="162"/>
      <c r="BF1896" s="156"/>
      <c r="BG1896" s="156"/>
      <c r="BH1896" s="156"/>
      <c r="BJ1896" s="146">
        <v>1116</v>
      </c>
      <c r="BK1896" s="146">
        <f t="shared" si="340"/>
        <v>7.1360000000001387</v>
      </c>
      <c r="BL1896" s="146">
        <f t="shared" si="341"/>
        <v>0.41485841229378173</v>
      </c>
      <c r="BM1896" s="146">
        <f t="shared" si="342"/>
        <v>6.5292763430585543E-4</v>
      </c>
      <c r="BN1896" s="146" t="str">
        <f t="shared" si="343"/>
        <v/>
      </c>
      <c r="BO1896" s="146" t="str">
        <f t="shared" si="339"/>
        <v/>
      </c>
    </row>
    <row r="1897" spans="3:67" ht="20.100000000000001" customHeight="1" x14ac:dyDescent="0.25">
      <c r="C1897" s="12"/>
      <c r="E1897" s="130"/>
      <c r="F1897" s="130"/>
      <c r="R1897" s="12"/>
      <c r="T1897" s="130"/>
      <c r="U1897" s="130"/>
      <c r="AE1897" s="146">
        <v>1140</v>
      </c>
      <c r="AF1897" s="146">
        <f t="shared" si="330"/>
        <v>0.5600000000000005</v>
      </c>
      <c r="AJ1897" s="146">
        <f t="shared" si="331"/>
        <v>0.34104578863035245</v>
      </c>
      <c r="AK1897" s="146">
        <f t="shared" si="332"/>
        <v>0.71226028115097306</v>
      </c>
      <c r="AL1897" s="146" t="str">
        <f t="shared" si="337"/>
        <v/>
      </c>
      <c r="AM1897" s="146">
        <f t="shared" si="338"/>
        <v>0.34104578863035245</v>
      </c>
      <c r="AN1897" s="146" t="str">
        <f t="shared" si="333"/>
        <v/>
      </c>
      <c r="AO1897" s="146">
        <f t="shared" si="334"/>
        <v>0</v>
      </c>
      <c r="AP1897" s="146" t="str">
        <f t="shared" si="335"/>
        <v/>
      </c>
      <c r="AQ1897" s="146" t="str">
        <f t="shared" si="336"/>
        <v/>
      </c>
      <c r="AY1897" s="155"/>
      <c r="AZ1897" s="150"/>
      <c r="BA1897" s="155"/>
      <c r="BB1897" s="162"/>
      <c r="BC1897" s="162"/>
      <c r="BD1897" s="162"/>
      <c r="BE1897" s="162"/>
      <c r="BF1897" s="156"/>
      <c r="BG1897" s="156"/>
      <c r="BH1897" s="156"/>
      <c r="BJ1897" s="146">
        <v>1117</v>
      </c>
      <c r="BK1897" s="146">
        <f t="shared" si="340"/>
        <v>7.1424000000001389</v>
      </c>
      <c r="BL1897" s="146">
        <f t="shared" si="341"/>
        <v>0.41420548465947588</v>
      </c>
      <c r="BM1897" s="146">
        <f t="shared" si="342"/>
        <v>6.5230121837017707E-4</v>
      </c>
      <c r="BN1897" s="146" t="str">
        <f t="shared" si="343"/>
        <v/>
      </c>
      <c r="BO1897" s="146" t="str">
        <f t="shared" si="339"/>
        <v/>
      </c>
    </row>
    <row r="1898" spans="3:67" ht="20.100000000000001" customHeight="1" x14ac:dyDescent="0.25">
      <c r="C1898" s="12"/>
      <c r="E1898" s="130"/>
      <c r="F1898" s="130"/>
      <c r="R1898" s="12"/>
      <c r="T1898" s="130"/>
      <c r="U1898" s="130"/>
      <c r="AE1898" s="146">
        <v>1141</v>
      </c>
      <c r="AF1898" s="146">
        <f t="shared" si="330"/>
        <v>0.56400000000000006</v>
      </c>
      <c r="AJ1898" s="146">
        <f t="shared" si="331"/>
        <v>0.34027997879027366</v>
      </c>
      <c r="AK1898" s="146">
        <f t="shared" si="332"/>
        <v>0.71362293392883669</v>
      </c>
      <c r="AL1898" s="146" t="str">
        <f t="shared" si="337"/>
        <v/>
      </c>
      <c r="AM1898" s="146">
        <f t="shared" si="338"/>
        <v>0.34027997879027366</v>
      </c>
      <c r="AN1898" s="146" t="str">
        <f t="shared" si="333"/>
        <v/>
      </c>
      <c r="AO1898" s="146">
        <f t="shared" si="334"/>
        <v>0</v>
      </c>
      <c r="AP1898" s="146" t="str">
        <f t="shared" si="335"/>
        <v/>
      </c>
      <c r="AQ1898" s="146" t="str">
        <f t="shared" si="336"/>
        <v/>
      </c>
      <c r="AY1898" s="155"/>
      <c r="AZ1898" s="150"/>
      <c r="BA1898" s="155"/>
      <c r="BB1898" s="162"/>
      <c r="BC1898" s="162"/>
      <c r="BD1898" s="162"/>
      <c r="BE1898" s="162"/>
      <c r="BF1898" s="156"/>
      <c r="BG1898" s="156"/>
      <c r="BH1898" s="156"/>
      <c r="BJ1898" s="146">
        <v>1118</v>
      </c>
      <c r="BK1898" s="146">
        <f t="shared" si="340"/>
        <v>7.148800000000139</v>
      </c>
      <c r="BL1898" s="146">
        <f t="shared" si="341"/>
        <v>0.4135531834411057</v>
      </c>
      <c r="BM1898" s="146">
        <f t="shared" si="342"/>
        <v>6.5167409648059227E-4</v>
      </c>
      <c r="BN1898" s="146" t="str">
        <f t="shared" si="343"/>
        <v/>
      </c>
      <c r="BO1898" s="146" t="str">
        <f t="shared" si="339"/>
        <v/>
      </c>
    </row>
    <row r="1899" spans="3:67" ht="20.100000000000001" customHeight="1" x14ac:dyDescent="0.25">
      <c r="C1899" s="12"/>
      <c r="E1899" s="130"/>
      <c r="F1899" s="130"/>
      <c r="R1899" s="12"/>
      <c r="T1899" s="130"/>
      <c r="U1899" s="130"/>
      <c r="AE1899" s="146">
        <v>1142</v>
      </c>
      <c r="AF1899" s="146">
        <f t="shared" si="330"/>
        <v>0.5680000000000005</v>
      </c>
      <c r="AJ1899" s="146">
        <f t="shared" si="331"/>
        <v>0.33951045634639365</v>
      </c>
      <c r="AK1899" s="146">
        <f t="shared" si="332"/>
        <v>0.71498251603115237</v>
      </c>
      <c r="AL1899" s="146" t="str">
        <f t="shared" si="337"/>
        <v/>
      </c>
      <c r="AM1899" s="146">
        <f t="shared" si="338"/>
        <v>0.33951045634639365</v>
      </c>
      <c r="AN1899" s="146" t="str">
        <f t="shared" si="333"/>
        <v/>
      </c>
      <c r="AO1899" s="146">
        <f t="shared" si="334"/>
        <v>0</v>
      </c>
      <c r="AP1899" s="146" t="str">
        <f t="shared" si="335"/>
        <v/>
      </c>
      <c r="AQ1899" s="146" t="str">
        <f t="shared" si="336"/>
        <v/>
      </c>
      <c r="AY1899" s="155"/>
      <c r="AZ1899" s="150"/>
      <c r="BA1899" s="155"/>
      <c r="BB1899" s="162"/>
      <c r="BC1899" s="162"/>
      <c r="BD1899" s="162"/>
      <c r="BE1899" s="162"/>
      <c r="BF1899" s="156"/>
      <c r="BG1899" s="156"/>
      <c r="BH1899" s="156"/>
      <c r="BJ1899" s="146">
        <v>1119</v>
      </c>
      <c r="BK1899" s="146">
        <f t="shared" si="340"/>
        <v>7.1552000000001392</v>
      </c>
      <c r="BL1899" s="146">
        <f t="shared" si="341"/>
        <v>0.41290150934462511</v>
      </c>
      <c r="BM1899" s="146">
        <f t="shared" si="342"/>
        <v>6.5104627416612271E-4</v>
      </c>
      <c r="BN1899" s="146" t="str">
        <f t="shared" si="343"/>
        <v/>
      </c>
      <c r="BO1899" s="146" t="str">
        <f t="shared" si="339"/>
        <v/>
      </c>
    </row>
    <row r="1900" spans="3:67" ht="20.100000000000001" customHeight="1" x14ac:dyDescent="0.25">
      <c r="C1900" s="12"/>
      <c r="E1900" s="130"/>
      <c r="F1900" s="130"/>
      <c r="R1900" s="12"/>
      <c r="T1900" s="130"/>
      <c r="U1900" s="130"/>
      <c r="AE1900" s="146">
        <v>1143</v>
      </c>
      <c r="AF1900" s="146">
        <f t="shared" si="330"/>
        <v>0.57200000000000006</v>
      </c>
      <c r="AJ1900" s="146">
        <f t="shared" si="331"/>
        <v>0.33873725429121798</v>
      </c>
      <c r="AK1900" s="146">
        <f t="shared" si="332"/>
        <v>0.71633901267345501</v>
      </c>
      <c r="AL1900" s="146" t="str">
        <f t="shared" si="337"/>
        <v/>
      </c>
      <c r="AM1900" s="146">
        <f t="shared" si="338"/>
        <v>0.33873725429121798</v>
      </c>
      <c r="AN1900" s="146" t="str">
        <f t="shared" si="333"/>
        <v/>
      </c>
      <c r="AO1900" s="146">
        <f t="shared" si="334"/>
        <v>0</v>
      </c>
      <c r="AP1900" s="146" t="str">
        <f t="shared" si="335"/>
        <v/>
      </c>
      <c r="AQ1900" s="146" t="str">
        <f t="shared" si="336"/>
        <v/>
      </c>
      <c r="AY1900" s="155"/>
      <c r="AZ1900" s="150"/>
      <c r="BA1900" s="155"/>
      <c r="BB1900" s="162"/>
      <c r="BC1900" s="162"/>
      <c r="BD1900" s="162"/>
      <c r="BE1900" s="162"/>
      <c r="BF1900" s="156"/>
      <c r="BG1900" s="156"/>
      <c r="BH1900" s="156"/>
      <c r="BJ1900" s="146">
        <v>1120</v>
      </c>
      <c r="BK1900" s="146">
        <f t="shared" si="340"/>
        <v>7.1616000000001394</v>
      </c>
      <c r="BL1900" s="146">
        <f t="shared" si="341"/>
        <v>0.41225046307045898</v>
      </c>
      <c r="BM1900" s="146">
        <f t="shared" si="342"/>
        <v>6.5041775694207882E-4</v>
      </c>
      <c r="BN1900" s="146" t="str">
        <f t="shared" si="343"/>
        <v/>
      </c>
      <c r="BO1900" s="146" t="str">
        <f t="shared" si="339"/>
        <v/>
      </c>
    </row>
    <row r="1901" spans="3:67" ht="20.100000000000001" customHeight="1" x14ac:dyDescent="0.25">
      <c r="C1901" s="12"/>
      <c r="E1901" s="130"/>
      <c r="F1901" s="130"/>
      <c r="R1901" s="12"/>
      <c r="T1901" s="130"/>
      <c r="U1901" s="130"/>
      <c r="AE1901" s="146">
        <v>1144</v>
      </c>
      <c r="AF1901" s="146">
        <f t="shared" si="330"/>
        <v>0.57600000000000051</v>
      </c>
      <c r="AJ1901" s="146">
        <f t="shared" si="331"/>
        <v>0.33796040571879699</v>
      </c>
      <c r="AK1901" s="146">
        <f t="shared" si="332"/>
        <v>0.71769240920345467</v>
      </c>
      <c r="AL1901" s="146" t="str">
        <f t="shared" si="337"/>
        <v/>
      </c>
      <c r="AM1901" s="146">
        <f t="shared" si="338"/>
        <v>0.33796040571879699</v>
      </c>
      <c r="AN1901" s="146" t="str">
        <f t="shared" si="333"/>
        <v/>
      </c>
      <c r="AO1901" s="146">
        <f t="shared" si="334"/>
        <v>0</v>
      </c>
      <c r="AP1901" s="146" t="str">
        <f t="shared" si="335"/>
        <v/>
      </c>
      <c r="AQ1901" s="146" t="str">
        <f t="shared" si="336"/>
        <v/>
      </c>
      <c r="AY1901" s="155"/>
      <c r="AZ1901" s="150"/>
      <c r="BA1901" s="155"/>
      <c r="BB1901" s="162"/>
      <c r="BC1901" s="162"/>
      <c r="BD1901" s="162"/>
      <c r="BE1901" s="162"/>
      <c r="BF1901" s="156"/>
      <c r="BG1901" s="156"/>
      <c r="BH1901" s="156"/>
      <c r="BJ1901" s="146">
        <v>1121</v>
      </c>
      <c r="BK1901" s="146">
        <f t="shared" si="340"/>
        <v>7.1680000000001396</v>
      </c>
      <c r="BL1901" s="146">
        <f t="shared" si="341"/>
        <v>0.4116000453135169</v>
      </c>
      <c r="BM1901" s="146">
        <f t="shared" si="342"/>
        <v>6.4978855030750626E-4</v>
      </c>
      <c r="BN1901" s="146" t="str">
        <f t="shared" si="343"/>
        <v/>
      </c>
      <c r="BO1901" s="146" t="str">
        <f t="shared" si="339"/>
        <v/>
      </c>
    </row>
    <row r="1902" spans="3:67" ht="20.100000000000001" customHeight="1" x14ac:dyDescent="0.25">
      <c r="C1902" s="12"/>
      <c r="E1902" s="130"/>
      <c r="F1902" s="130"/>
      <c r="R1902" s="12"/>
      <c r="T1902" s="130"/>
      <c r="U1902" s="130"/>
      <c r="AE1902" s="146">
        <v>1145</v>
      </c>
      <c r="AF1902" s="146">
        <f t="shared" si="330"/>
        <v>0.58000000000000007</v>
      </c>
      <c r="AJ1902" s="146">
        <f t="shared" si="331"/>
        <v>0.33717994382238053</v>
      </c>
      <c r="AK1902" s="146">
        <f t="shared" si="332"/>
        <v>0.7190426911014357</v>
      </c>
      <c r="AL1902" s="146" t="str">
        <f t="shared" si="337"/>
        <v/>
      </c>
      <c r="AM1902" s="146">
        <f t="shared" si="338"/>
        <v>0.33717994382238053</v>
      </c>
      <c r="AN1902" s="146" t="str">
        <f t="shared" si="333"/>
        <v/>
      </c>
      <c r="AO1902" s="146">
        <f t="shared" si="334"/>
        <v>0</v>
      </c>
      <c r="AP1902" s="146" t="str">
        <f t="shared" si="335"/>
        <v/>
      </c>
      <c r="AQ1902" s="146" t="str">
        <f t="shared" si="336"/>
        <v/>
      </c>
      <c r="AY1902" s="155"/>
      <c r="AZ1902" s="150"/>
      <c r="BA1902" s="155"/>
      <c r="BB1902" s="162"/>
      <c r="BC1902" s="162"/>
      <c r="BD1902" s="162"/>
      <c r="BE1902" s="162"/>
      <c r="BF1902" s="156"/>
      <c r="BG1902" s="156"/>
      <c r="BH1902" s="156"/>
      <c r="BJ1902" s="146">
        <v>1122</v>
      </c>
      <c r="BK1902" s="146">
        <f t="shared" si="340"/>
        <v>7.1744000000001398</v>
      </c>
      <c r="BL1902" s="146">
        <f t="shared" si="341"/>
        <v>0.4109502567632094</v>
      </c>
      <c r="BM1902" s="146">
        <f t="shared" si="342"/>
        <v>6.4915865974951581E-4</v>
      </c>
      <c r="BN1902" s="146" t="str">
        <f t="shared" si="343"/>
        <v/>
      </c>
      <c r="BO1902" s="146" t="str">
        <f t="shared" si="339"/>
        <v/>
      </c>
    </row>
    <row r="1903" spans="3:67" ht="20.100000000000001" customHeight="1" x14ac:dyDescent="0.25">
      <c r="C1903" s="12"/>
      <c r="E1903" s="130"/>
      <c r="F1903" s="130"/>
      <c r="R1903" s="12"/>
      <c r="T1903" s="130"/>
      <c r="U1903" s="130"/>
      <c r="AE1903" s="146">
        <v>1146</v>
      </c>
      <c r="AF1903" s="146">
        <f t="shared" si="330"/>
        <v>0.58400000000000052</v>
      </c>
      <c r="AJ1903" s="146">
        <f t="shared" si="331"/>
        <v>0.3363959018920672</v>
      </c>
      <c r="AK1903" s="146">
        <f t="shared" si="332"/>
        <v>0.72038984398065098</v>
      </c>
      <c r="AL1903" s="146" t="str">
        <f t="shared" si="337"/>
        <v/>
      </c>
      <c r="AM1903" s="146">
        <f t="shared" si="338"/>
        <v>0.3363959018920672</v>
      </c>
      <c r="AN1903" s="146" t="str">
        <f t="shared" si="333"/>
        <v/>
      </c>
      <c r="AO1903" s="146">
        <f t="shared" si="334"/>
        <v>0</v>
      </c>
      <c r="AP1903" s="146" t="str">
        <f t="shared" si="335"/>
        <v/>
      </c>
      <c r="AQ1903" s="146" t="str">
        <f t="shared" si="336"/>
        <v/>
      </c>
      <c r="AY1903" s="155"/>
      <c r="AZ1903" s="150"/>
      <c r="BA1903" s="155"/>
      <c r="BB1903" s="162"/>
      <c r="BC1903" s="162"/>
      <c r="BD1903" s="162"/>
      <c r="BE1903" s="162"/>
      <c r="BF1903" s="156"/>
      <c r="BG1903" s="156"/>
      <c r="BH1903" s="156"/>
      <c r="BJ1903" s="146">
        <v>1123</v>
      </c>
      <c r="BK1903" s="146">
        <f t="shared" si="340"/>
        <v>7.18080000000014</v>
      </c>
      <c r="BL1903" s="146">
        <f t="shared" si="341"/>
        <v>0.41030109810345988</v>
      </c>
      <c r="BM1903" s="146">
        <f t="shared" si="342"/>
        <v>6.485280907396751E-4</v>
      </c>
      <c r="BN1903" s="146" t="str">
        <f t="shared" si="343"/>
        <v/>
      </c>
      <c r="BO1903" s="146" t="str">
        <f t="shared" si="339"/>
        <v/>
      </c>
    </row>
    <row r="1904" spans="3:67" ht="20.100000000000001" customHeight="1" x14ac:dyDescent="0.25">
      <c r="C1904" s="12"/>
      <c r="E1904" s="130"/>
      <c r="F1904" s="130"/>
      <c r="R1904" s="12"/>
      <c r="T1904" s="130"/>
      <c r="U1904" s="130"/>
      <c r="AE1904" s="146">
        <v>1147</v>
      </c>
      <c r="AF1904" s="146">
        <f t="shared" si="330"/>
        <v>0.58800000000000008</v>
      </c>
      <c r="AJ1904" s="146">
        <f t="shared" si="331"/>
        <v>0.33560831331245394</v>
      </c>
      <c r="AK1904" s="146">
        <f t="shared" si="332"/>
        <v>0.72173385358770248</v>
      </c>
      <c r="AL1904" s="146" t="str">
        <f t="shared" si="337"/>
        <v/>
      </c>
      <c r="AM1904" s="146">
        <f t="shared" si="338"/>
        <v>0.33560831331245394</v>
      </c>
      <c r="AN1904" s="146" t="str">
        <f t="shared" si="333"/>
        <v/>
      </c>
      <c r="AO1904" s="146">
        <f t="shared" si="334"/>
        <v>0</v>
      </c>
      <c r="AP1904" s="146" t="str">
        <f t="shared" si="335"/>
        <v/>
      </c>
      <c r="AQ1904" s="146" t="str">
        <f t="shared" si="336"/>
        <v/>
      </c>
      <c r="AY1904" s="155"/>
      <c r="AZ1904" s="150"/>
      <c r="BA1904" s="155"/>
      <c r="BB1904" s="162"/>
      <c r="BC1904" s="162"/>
      <c r="BD1904" s="162"/>
      <c r="BE1904" s="162"/>
      <c r="BF1904" s="156"/>
      <c r="BG1904" s="156"/>
      <c r="BH1904" s="156"/>
      <c r="BJ1904" s="146">
        <v>1124</v>
      </c>
      <c r="BK1904" s="146">
        <f t="shared" si="340"/>
        <v>7.1872000000001401</v>
      </c>
      <c r="BL1904" s="146">
        <f t="shared" si="341"/>
        <v>0.40965257001272021</v>
      </c>
      <c r="BM1904" s="146">
        <f t="shared" si="342"/>
        <v>6.4789684873661768E-4</v>
      </c>
      <c r="BN1904" s="146" t="str">
        <f t="shared" si="343"/>
        <v/>
      </c>
      <c r="BO1904" s="146" t="str">
        <f t="shared" si="339"/>
        <v/>
      </c>
    </row>
    <row r="1905" spans="3:67" ht="20.100000000000001" customHeight="1" x14ac:dyDescent="0.25">
      <c r="C1905" s="12"/>
      <c r="E1905" s="130"/>
      <c r="F1905" s="130"/>
      <c r="R1905" s="12"/>
      <c r="T1905" s="130"/>
      <c r="U1905" s="130"/>
      <c r="AE1905" s="146">
        <v>1148</v>
      </c>
      <c r="AF1905" s="146">
        <f t="shared" si="330"/>
        <v>0.59200000000000053</v>
      </c>
      <c r="AJ1905" s="146">
        <f t="shared" si="331"/>
        <v>0.33481721156028071</v>
      </c>
      <c r="AK1905" s="146">
        <f t="shared" si="332"/>
        <v>0.72307470580291655</v>
      </c>
      <c r="AL1905" s="146" t="str">
        <f t="shared" si="337"/>
        <v/>
      </c>
      <c r="AM1905" s="146">
        <f t="shared" si="338"/>
        <v>0.33481721156028071</v>
      </c>
      <c r="AN1905" s="146" t="str">
        <f t="shared" si="333"/>
        <v/>
      </c>
      <c r="AO1905" s="146">
        <f t="shared" si="334"/>
        <v>0</v>
      </c>
      <c r="AP1905" s="146" t="str">
        <f t="shared" si="335"/>
        <v/>
      </c>
      <c r="AQ1905" s="146" t="str">
        <f t="shared" si="336"/>
        <v/>
      </c>
      <c r="AY1905" s="155"/>
      <c r="AZ1905" s="150"/>
      <c r="BA1905" s="155"/>
      <c r="BB1905" s="162"/>
      <c r="BC1905" s="162"/>
      <c r="BD1905" s="162"/>
      <c r="BE1905" s="162"/>
      <c r="BF1905" s="156"/>
      <c r="BG1905" s="156"/>
      <c r="BH1905" s="156"/>
      <c r="BJ1905" s="146">
        <v>1125</v>
      </c>
      <c r="BK1905" s="146">
        <f t="shared" si="340"/>
        <v>7.1936000000001403</v>
      </c>
      <c r="BL1905" s="146">
        <f t="shared" si="341"/>
        <v>0.40900467316398359</v>
      </c>
      <c r="BM1905" s="146">
        <f t="shared" si="342"/>
        <v>6.4726493918382255E-4</v>
      </c>
      <c r="BN1905" s="146" t="str">
        <f t="shared" si="343"/>
        <v/>
      </c>
      <c r="BO1905" s="146" t="str">
        <f t="shared" si="339"/>
        <v/>
      </c>
    </row>
    <row r="1906" spans="3:67" ht="20.100000000000001" customHeight="1" x14ac:dyDescent="0.25">
      <c r="C1906" s="12"/>
      <c r="E1906" s="130"/>
      <c r="F1906" s="130"/>
      <c r="R1906" s="12"/>
      <c r="T1906" s="130"/>
      <c r="U1906" s="130"/>
      <c r="AE1906" s="146">
        <v>1149</v>
      </c>
      <c r="AF1906" s="146">
        <f t="shared" si="330"/>
        <v>0.59600000000000009</v>
      </c>
      <c r="AJ1906" s="146">
        <f t="shared" si="331"/>
        <v>0.33402263020207623</v>
      </c>
      <c r="AK1906" s="146">
        <f t="shared" si="332"/>
        <v>0.72441238664070606</v>
      </c>
      <c r="AL1906" s="146" t="str">
        <f t="shared" si="337"/>
        <v/>
      </c>
      <c r="AM1906" s="146">
        <f t="shared" si="338"/>
        <v>0.33402263020207623</v>
      </c>
      <c r="AN1906" s="146" t="str">
        <f t="shared" si="333"/>
        <v/>
      </c>
      <c r="AO1906" s="146">
        <f t="shared" si="334"/>
        <v>0</v>
      </c>
      <c r="AP1906" s="146" t="str">
        <f t="shared" si="335"/>
        <v/>
      </c>
      <c r="AQ1906" s="146" t="str">
        <f t="shared" si="336"/>
        <v/>
      </c>
      <c r="AY1906" s="155"/>
      <c r="AZ1906" s="150"/>
      <c r="BA1906" s="155"/>
      <c r="BB1906" s="162"/>
      <c r="BC1906" s="162"/>
      <c r="BD1906" s="162"/>
      <c r="BE1906" s="162"/>
      <c r="BF1906" s="156"/>
      <c r="BG1906" s="156"/>
      <c r="BH1906" s="156"/>
      <c r="BJ1906" s="146">
        <v>1126</v>
      </c>
      <c r="BK1906" s="146">
        <f t="shared" si="340"/>
        <v>7.2000000000001405</v>
      </c>
      <c r="BL1906" s="146">
        <f t="shared" si="341"/>
        <v>0.40835740822479977</v>
      </c>
      <c r="BM1906" s="146">
        <f t="shared" si="342"/>
        <v>6.466323675107799E-4</v>
      </c>
      <c r="BN1906" s="146" t="str">
        <f t="shared" si="343"/>
        <v/>
      </c>
      <c r="BO1906" s="146" t="str">
        <f t="shared" si="339"/>
        <v/>
      </c>
    </row>
    <row r="1907" spans="3:67" ht="20.100000000000001" customHeight="1" x14ac:dyDescent="0.25">
      <c r="C1907" s="12"/>
      <c r="E1907" s="130"/>
      <c r="F1907" s="130"/>
      <c r="R1907" s="12"/>
      <c r="T1907" s="130"/>
      <c r="U1907" s="130"/>
      <c r="AE1907" s="146">
        <v>1150</v>
      </c>
      <c r="AF1907" s="146">
        <f t="shared" si="330"/>
        <v>0.60000000000000053</v>
      </c>
      <c r="AJ1907" s="146">
        <f t="shared" si="331"/>
        <v>0.33322460289179956</v>
      </c>
      <c r="AK1907" s="146">
        <f t="shared" si="332"/>
        <v>0.72574688224992667</v>
      </c>
      <c r="AL1907" s="146" t="str">
        <f t="shared" si="337"/>
        <v/>
      </c>
      <c r="AM1907" s="146">
        <f t="shared" si="338"/>
        <v>0.33322460289179956</v>
      </c>
      <c r="AN1907" s="146" t="str">
        <f t="shared" si="333"/>
        <v/>
      </c>
      <c r="AO1907" s="146">
        <f t="shared" si="334"/>
        <v>0</v>
      </c>
      <c r="AP1907" s="146" t="str">
        <f t="shared" si="335"/>
        <v/>
      </c>
      <c r="AQ1907" s="146" t="str">
        <f t="shared" si="336"/>
        <v/>
      </c>
      <c r="AY1907" s="155"/>
      <c r="AZ1907" s="150"/>
      <c r="BA1907" s="155"/>
      <c r="BB1907" s="162"/>
      <c r="BC1907" s="162"/>
      <c r="BD1907" s="162"/>
      <c r="BE1907" s="162"/>
      <c r="BF1907" s="156"/>
      <c r="BG1907" s="156"/>
      <c r="BH1907" s="156"/>
      <c r="BJ1907" s="146">
        <v>1127</v>
      </c>
      <c r="BK1907" s="146">
        <f t="shared" si="340"/>
        <v>7.2064000000001407</v>
      </c>
      <c r="BL1907" s="146">
        <f t="shared" si="341"/>
        <v>0.40771077585728899</v>
      </c>
      <c r="BM1907" s="146">
        <f t="shared" si="342"/>
        <v>6.4599913913410134E-4</v>
      </c>
      <c r="BN1907" s="146" t="str">
        <f t="shared" si="343"/>
        <v/>
      </c>
      <c r="BO1907" s="146" t="str">
        <f t="shared" si="339"/>
        <v/>
      </c>
    </row>
    <row r="1908" spans="3:67" ht="20.100000000000001" customHeight="1" x14ac:dyDescent="0.25">
      <c r="C1908" s="12"/>
      <c r="E1908" s="130"/>
      <c r="F1908" s="130"/>
      <c r="R1908" s="12"/>
      <c r="T1908" s="130"/>
      <c r="U1908" s="130"/>
      <c r="AE1908" s="146">
        <v>1151</v>
      </c>
      <c r="AF1908" s="146">
        <f t="shared" si="330"/>
        <v>0.60400000000000009</v>
      </c>
      <c r="AJ1908" s="146">
        <f t="shared" si="331"/>
        <v>0.3324231633684821</v>
      </c>
      <c r="AK1908" s="146">
        <f t="shared" si="332"/>
        <v>0.72707817891421944</v>
      </c>
      <c r="AL1908" s="146" t="str">
        <f t="shared" si="337"/>
        <v/>
      </c>
      <c r="AM1908" s="146">
        <f t="shared" si="338"/>
        <v>0.3324231633684821</v>
      </c>
      <c r="AN1908" s="146" t="str">
        <f t="shared" si="333"/>
        <v/>
      </c>
      <c r="AO1908" s="146">
        <f t="shared" si="334"/>
        <v>0</v>
      </c>
      <c r="AP1908" s="146" t="str">
        <f t="shared" si="335"/>
        <v/>
      </c>
      <c r="AQ1908" s="146" t="str">
        <f t="shared" si="336"/>
        <v/>
      </c>
      <c r="AY1908" s="155"/>
      <c r="AZ1908" s="150"/>
      <c r="BA1908" s="155"/>
      <c r="BB1908" s="162"/>
      <c r="BC1908" s="162"/>
      <c r="BD1908" s="162"/>
      <c r="BE1908" s="162"/>
      <c r="BF1908" s="156"/>
      <c r="BG1908" s="156"/>
      <c r="BH1908" s="156"/>
      <c r="BJ1908" s="146">
        <v>1128</v>
      </c>
      <c r="BK1908" s="146">
        <f t="shared" si="340"/>
        <v>7.2128000000001409</v>
      </c>
      <c r="BL1908" s="146">
        <f t="shared" si="341"/>
        <v>0.40706477671815489</v>
      </c>
      <c r="BM1908" s="146">
        <f t="shared" si="342"/>
        <v>6.453652594541337E-4</v>
      </c>
      <c r="BN1908" s="146" t="str">
        <f t="shared" si="343"/>
        <v/>
      </c>
      <c r="BO1908" s="146" t="str">
        <f t="shared" si="339"/>
        <v/>
      </c>
    </row>
    <row r="1909" spans="3:67" ht="20.100000000000001" customHeight="1" x14ac:dyDescent="0.25">
      <c r="C1909" s="12"/>
      <c r="E1909" s="130"/>
      <c r="F1909" s="130"/>
      <c r="R1909" s="12"/>
      <c r="T1909" s="130"/>
      <c r="U1909" s="130"/>
      <c r="AE1909" s="146">
        <v>1152</v>
      </c>
      <c r="AF1909" s="146">
        <f t="shared" ref="AF1909:AF1972" si="344">AF$751+(AE1909*AF$754)</f>
        <v>0.60800000000000054</v>
      </c>
      <c r="AJ1909" s="146">
        <f t="shared" ref="AJ1909:AJ1972" si="345">_xlfn.NORM.DIST(AF1909,AF$748,AF$749,0)</f>
        <v>0.3316183454538667</v>
      </c>
      <c r="AK1909" s="146">
        <f t="shared" ref="AK1909:AK1972" si="346">_xlfn.NORM.DIST(AF1909,AF$748,AF$749,1)</f>
        <v>0.72840626305234923</v>
      </c>
      <c r="AL1909" s="146" t="str">
        <f t="shared" si="337"/>
        <v/>
      </c>
      <c r="AM1909" s="146">
        <f t="shared" si="338"/>
        <v>0.3316183454538667</v>
      </c>
      <c r="AN1909" s="146" t="str">
        <f t="shared" ref="AN1909:AN1972" si="347">IF(AJ1909=MAX(AJ$757:AJ$2757),AJ1909,"")</f>
        <v/>
      </c>
      <c r="AO1909" s="146">
        <f t="shared" ref="AO1909:AO1972" si="348">_xlfn.NORM.DIST(AE1909,AM$749,AM$750,0)</f>
        <v>0</v>
      </c>
      <c r="AP1909" s="146" t="str">
        <f t="shared" ref="AP1909:AP1972" si="349">IF(AO1909=MAX(AO$757:AO$2757),AJ1909,"")</f>
        <v/>
      </c>
      <c r="AQ1909" s="146" t="str">
        <f t="shared" ref="AQ1909:AQ1972" si="350">IF(AP1909=MIN(AP$757:AP$2757),AP1909,"")</f>
        <v/>
      </c>
      <c r="AY1909" s="155"/>
      <c r="AZ1909" s="150"/>
      <c r="BA1909" s="155"/>
      <c r="BB1909" s="162"/>
      <c r="BC1909" s="162"/>
      <c r="BD1909" s="162"/>
      <c r="BE1909" s="162"/>
      <c r="BF1909" s="156"/>
      <c r="BG1909" s="156"/>
      <c r="BH1909" s="156"/>
      <c r="BJ1909" s="146">
        <v>1129</v>
      </c>
      <c r="BK1909" s="146">
        <f t="shared" si="340"/>
        <v>7.2192000000001411</v>
      </c>
      <c r="BL1909" s="146">
        <f t="shared" si="341"/>
        <v>0.40641941145870075</v>
      </c>
      <c r="BM1909" s="146">
        <f t="shared" si="342"/>
        <v>6.4473073385945545E-4</v>
      </c>
      <c r="BN1909" s="146" t="str">
        <f t="shared" si="343"/>
        <v/>
      </c>
      <c r="BO1909" s="146" t="str">
        <f t="shared" si="339"/>
        <v/>
      </c>
    </row>
    <row r="1910" spans="3:67" ht="20.100000000000001" customHeight="1" x14ac:dyDescent="0.25">
      <c r="C1910" s="12"/>
      <c r="E1910" s="130"/>
      <c r="F1910" s="130"/>
      <c r="R1910" s="12"/>
      <c r="T1910" s="130"/>
      <c r="U1910" s="130"/>
      <c r="AE1910" s="146">
        <v>1153</v>
      </c>
      <c r="AF1910" s="146">
        <f t="shared" si="344"/>
        <v>0.6120000000000001</v>
      </c>
      <c r="AJ1910" s="146">
        <f t="shared" si="345"/>
        <v>0.33081018305004833</v>
      </c>
      <c r="AK1910" s="146">
        <f t="shared" si="346"/>
        <v>0.7297311212185279</v>
      </c>
      <c r="AL1910" s="146" t="str">
        <f t="shared" ref="AL1910:AL1973" si="351">IF(OR(AK1910&lt;$AM$753,AK1910&gt;$AM$754),AJ1910,"")</f>
        <v/>
      </c>
      <c r="AM1910" s="146">
        <f t="shared" ref="AM1910:AM1973" si="352">IF(AND(AK1910&gt;$AM$753,AK1910&lt;$AM$754),AJ1910,"")</f>
        <v>0.33081018305004833</v>
      </c>
      <c r="AN1910" s="146" t="str">
        <f t="shared" si="347"/>
        <v/>
      </c>
      <c r="AO1910" s="146">
        <f t="shared" si="348"/>
        <v>0</v>
      </c>
      <c r="AP1910" s="146" t="str">
        <f t="shared" si="349"/>
        <v/>
      </c>
      <c r="AQ1910" s="146" t="str">
        <f t="shared" si="350"/>
        <v/>
      </c>
      <c r="AY1910" s="155"/>
      <c r="AZ1910" s="150"/>
      <c r="BA1910" s="155"/>
      <c r="BB1910" s="162"/>
      <c r="BC1910" s="162"/>
      <c r="BD1910" s="162"/>
      <c r="BE1910" s="162"/>
      <c r="BF1910" s="156"/>
      <c r="BG1910" s="156"/>
      <c r="BH1910" s="156"/>
      <c r="BJ1910" s="146">
        <v>1130</v>
      </c>
      <c r="BK1910" s="146">
        <f t="shared" si="340"/>
        <v>7.2256000000001412</v>
      </c>
      <c r="BL1910" s="146">
        <f t="shared" si="341"/>
        <v>0.4057746807248413</v>
      </c>
      <c r="BM1910" s="146">
        <f t="shared" si="342"/>
        <v>6.4409556772310195E-4</v>
      </c>
      <c r="BN1910" s="146" t="str">
        <f t="shared" si="343"/>
        <v/>
      </c>
      <c r="BO1910" s="146" t="str">
        <f t="shared" si="339"/>
        <v/>
      </c>
    </row>
    <row r="1911" spans="3:67" ht="20.100000000000001" customHeight="1" x14ac:dyDescent="0.25">
      <c r="C1911" s="12"/>
      <c r="E1911" s="130"/>
      <c r="F1911" s="130"/>
      <c r="R1911" s="12"/>
      <c r="T1911" s="130"/>
      <c r="U1911" s="130"/>
      <c r="AE1911" s="146">
        <v>1154</v>
      </c>
      <c r="AF1911" s="146">
        <f t="shared" si="344"/>
        <v>0.61599999999999966</v>
      </c>
      <c r="AJ1911" s="146">
        <f t="shared" si="345"/>
        <v>0.32999871013711063</v>
      </c>
      <c r="AK1911" s="146">
        <f t="shared" si="346"/>
        <v>0.7310527401027338</v>
      </c>
      <c r="AL1911" s="146" t="str">
        <f t="shared" si="351"/>
        <v/>
      </c>
      <c r="AM1911" s="146">
        <f t="shared" si="352"/>
        <v>0.32999871013711063</v>
      </c>
      <c r="AN1911" s="146" t="str">
        <f t="shared" si="347"/>
        <v/>
      </c>
      <c r="AO1911" s="146">
        <f t="shared" si="348"/>
        <v>0</v>
      </c>
      <c r="AP1911" s="146" t="str">
        <f t="shared" si="349"/>
        <v/>
      </c>
      <c r="AQ1911" s="146" t="str">
        <f t="shared" si="350"/>
        <v/>
      </c>
      <c r="AY1911" s="155"/>
      <c r="AZ1911" s="150"/>
      <c r="BA1911" s="155"/>
      <c r="BB1911" s="162"/>
      <c r="BC1911" s="162"/>
      <c r="BD1911" s="162"/>
      <c r="BE1911" s="162"/>
      <c r="BF1911" s="156"/>
      <c r="BG1911" s="156"/>
      <c r="BH1911" s="156"/>
      <c r="BJ1911" s="146">
        <v>1131</v>
      </c>
      <c r="BK1911" s="146">
        <f t="shared" si="340"/>
        <v>7.2320000000001414</v>
      </c>
      <c r="BL1911" s="146">
        <f t="shared" si="341"/>
        <v>0.40513058515711819</v>
      </c>
      <c r="BM1911" s="146">
        <f t="shared" si="342"/>
        <v>6.4345976640345359E-4</v>
      </c>
      <c r="BN1911" s="146" t="str">
        <f t="shared" si="343"/>
        <v/>
      </c>
      <c r="BO1911" s="146" t="str">
        <f t="shared" si="339"/>
        <v/>
      </c>
    </row>
    <row r="1912" spans="3:67" ht="20.100000000000001" customHeight="1" x14ac:dyDescent="0.25">
      <c r="C1912" s="12"/>
      <c r="E1912" s="130"/>
      <c r="F1912" s="130"/>
      <c r="R1912" s="12"/>
      <c r="T1912" s="130"/>
      <c r="U1912" s="130"/>
      <c r="AE1912" s="146">
        <v>1155</v>
      </c>
      <c r="AF1912" s="146">
        <f t="shared" si="344"/>
        <v>0.62000000000000011</v>
      </c>
      <c r="AJ1912" s="146">
        <f t="shared" si="345"/>
        <v>0.32918396077076478</v>
      </c>
      <c r="AK1912" s="146">
        <f t="shared" si="346"/>
        <v>0.732371106531017</v>
      </c>
      <c r="AL1912" s="146" t="str">
        <f t="shared" si="351"/>
        <v/>
      </c>
      <c r="AM1912" s="146">
        <f t="shared" si="352"/>
        <v>0.32918396077076478</v>
      </c>
      <c r="AN1912" s="146" t="str">
        <f t="shared" si="347"/>
        <v/>
      </c>
      <c r="AO1912" s="146">
        <f t="shared" si="348"/>
        <v>0</v>
      </c>
      <c r="AP1912" s="146" t="str">
        <f t="shared" si="349"/>
        <v/>
      </c>
      <c r="AQ1912" s="146" t="str">
        <f t="shared" si="350"/>
        <v/>
      </c>
      <c r="AY1912" s="155"/>
      <c r="AZ1912" s="150"/>
      <c r="BA1912" s="155"/>
      <c r="BB1912" s="162"/>
      <c r="BC1912" s="162"/>
      <c r="BD1912" s="162"/>
      <c r="BE1912" s="162"/>
      <c r="BF1912" s="156"/>
      <c r="BG1912" s="156"/>
      <c r="BH1912" s="156"/>
      <c r="BJ1912" s="146">
        <v>1132</v>
      </c>
      <c r="BK1912" s="146">
        <f t="shared" si="340"/>
        <v>7.2384000000001416</v>
      </c>
      <c r="BL1912" s="146">
        <f t="shared" si="341"/>
        <v>0.40448712539071474</v>
      </c>
      <c r="BM1912" s="146">
        <f t="shared" si="342"/>
        <v>6.4282333524684487E-4</v>
      </c>
      <c r="BN1912" s="146" t="str">
        <f t="shared" si="343"/>
        <v/>
      </c>
      <c r="BO1912" s="146" t="str">
        <f t="shared" si="339"/>
        <v/>
      </c>
    </row>
    <row r="1913" spans="3:67" ht="20.100000000000001" customHeight="1" x14ac:dyDescent="0.25">
      <c r="C1913" s="12"/>
      <c r="E1913" s="130"/>
      <c r="F1913" s="130"/>
      <c r="R1913" s="12"/>
      <c r="T1913" s="130"/>
      <c r="U1913" s="130"/>
      <c r="AE1913" s="146">
        <v>1156</v>
      </c>
      <c r="AF1913" s="146">
        <f t="shared" si="344"/>
        <v>0.62399999999999967</v>
      </c>
      <c r="AJ1913" s="146">
        <f t="shared" si="345"/>
        <v>0.32836596907998766</v>
      </c>
      <c r="AK1913" s="146">
        <f t="shared" si="346"/>
        <v>0.73368620746579749</v>
      </c>
      <c r="AL1913" s="146" t="str">
        <f t="shared" si="351"/>
        <v/>
      </c>
      <c r="AM1913" s="146">
        <f t="shared" si="352"/>
        <v>0.32836596907998766</v>
      </c>
      <c r="AN1913" s="146" t="str">
        <f t="shared" si="347"/>
        <v/>
      </c>
      <c r="AO1913" s="146">
        <f t="shared" si="348"/>
        <v>0</v>
      </c>
      <c r="AP1913" s="146" t="str">
        <f t="shared" si="349"/>
        <v/>
      </c>
      <c r="AQ1913" s="146" t="str">
        <f t="shared" si="350"/>
        <v/>
      </c>
      <c r="AY1913" s="155"/>
      <c r="AZ1913" s="150"/>
      <c r="BA1913" s="155"/>
      <c r="BB1913" s="162"/>
      <c r="BC1913" s="162"/>
      <c r="BD1913" s="162"/>
      <c r="BE1913" s="162"/>
      <c r="BF1913" s="156"/>
      <c r="BG1913" s="156"/>
      <c r="BH1913" s="156"/>
      <c r="BJ1913" s="146">
        <v>1133</v>
      </c>
      <c r="BK1913" s="146">
        <f t="shared" si="340"/>
        <v>7.2448000000001418</v>
      </c>
      <c r="BL1913" s="146">
        <f t="shared" si="341"/>
        <v>0.4038443020554679</v>
      </c>
      <c r="BM1913" s="146">
        <f t="shared" si="342"/>
        <v>6.4218627958406715E-4</v>
      </c>
      <c r="BN1913" s="146" t="str">
        <f t="shared" si="343"/>
        <v/>
      </c>
      <c r="BO1913" s="146" t="str">
        <f t="shared" si="339"/>
        <v/>
      </c>
    </row>
    <row r="1914" spans="3:67" ht="20.100000000000001" customHeight="1" x14ac:dyDescent="0.25">
      <c r="C1914" s="12"/>
      <c r="E1914" s="130"/>
      <c r="F1914" s="130"/>
      <c r="R1914" s="12"/>
      <c r="T1914" s="130"/>
      <c r="U1914" s="130"/>
      <c r="AE1914" s="146">
        <v>1157</v>
      </c>
      <c r="AF1914" s="146">
        <f t="shared" si="344"/>
        <v>0.62800000000000011</v>
      </c>
      <c r="AJ1914" s="146">
        <f t="shared" si="345"/>
        <v>0.32754476926465803</v>
      </c>
      <c r="AK1914" s="146">
        <f t="shared" si="346"/>
        <v>0.73499803000615449</v>
      </c>
      <c r="AL1914" s="146" t="str">
        <f t="shared" si="351"/>
        <v/>
      </c>
      <c r="AM1914" s="146">
        <f t="shared" si="352"/>
        <v>0.32754476926465803</v>
      </c>
      <c r="AN1914" s="146" t="str">
        <f t="shared" si="347"/>
        <v/>
      </c>
      <c r="AO1914" s="146">
        <f t="shared" si="348"/>
        <v>0</v>
      </c>
      <c r="AP1914" s="146" t="str">
        <f t="shared" si="349"/>
        <v/>
      </c>
      <c r="AQ1914" s="146" t="str">
        <f t="shared" si="350"/>
        <v/>
      </c>
      <c r="AY1914" s="155"/>
      <c r="AZ1914" s="150"/>
      <c r="BA1914" s="155"/>
      <c r="BB1914" s="162"/>
      <c r="BC1914" s="162"/>
      <c r="BD1914" s="162"/>
      <c r="BE1914" s="162"/>
      <c r="BF1914" s="156"/>
      <c r="BG1914" s="156"/>
      <c r="BH1914" s="156"/>
      <c r="BJ1914" s="146">
        <v>1134</v>
      </c>
      <c r="BK1914" s="146">
        <f t="shared" si="340"/>
        <v>7.251200000000142</v>
      </c>
      <c r="BL1914" s="146">
        <f t="shared" si="341"/>
        <v>0.40320211577588383</v>
      </c>
      <c r="BM1914" s="146">
        <f t="shared" si="342"/>
        <v>6.4154860473103481E-4</v>
      </c>
      <c r="BN1914" s="146" t="str">
        <f t="shared" si="343"/>
        <v/>
      </c>
      <c r="BO1914" s="146" t="str">
        <f t="shared" si="339"/>
        <v/>
      </c>
    </row>
    <row r="1915" spans="3:67" ht="20.100000000000001" customHeight="1" x14ac:dyDescent="0.25">
      <c r="C1915" s="12"/>
      <c r="E1915" s="130"/>
      <c r="F1915" s="130"/>
      <c r="R1915" s="12"/>
      <c r="T1915" s="130"/>
      <c r="U1915" s="130"/>
      <c r="AE1915" s="146">
        <v>1158</v>
      </c>
      <c r="AF1915" s="146">
        <f t="shared" si="344"/>
        <v>0.63199999999999967</v>
      </c>
      <c r="AJ1915" s="146">
        <f t="shared" si="345"/>
        <v>0.32672039559319571</v>
      </c>
      <c r="AK1915" s="146">
        <f t="shared" si="346"/>
        <v>0.73630656138810369</v>
      </c>
      <c r="AL1915" s="146" t="str">
        <f t="shared" si="351"/>
        <v/>
      </c>
      <c r="AM1915" s="146">
        <f t="shared" si="352"/>
        <v>0.32672039559319571</v>
      </c>
      <c r="AN1915" s="146" t="str">
        <f t="shared" si="347"/>
        <v/>
      </c>
      <c r="AO1915" s="146">
        <f t="shared" si="348"/>
        <v>0</v>
      </c>
      <c r="AP1915" s="146" t="str">
        <f t="shared" si="349"/>
        <v/>
      </c>
      <c r="AQ1915" s="146" t="str">
        <f t="shared" si="350"/>
        <v/>
      </c>
      <c r="AY1915" s="155"/>
      <c r="AZ1915" s="150"/>
      <c r="BA1915" s="155"/>
      <c r="BB1915" s="162"/>
      <c r="BC1915" s="162"/>
      <c r="BD1915" s="162"/>
      <c r="BE1915" s="162"/>
      <c r="BF1915" s="156"/>
      <c r="BG1915" s="156"/>
      <c r="BH1915" s="156"/>
      <c r="BJ1915" s="146">
        <v>1135</v>
      </c>
      <c r="BK1915" s="146">
        <f t="shared" si="340"/>
        <v>7.2576000000001422</v>
      </c>
      <c r="BL1915" s="146">
        <f t="shared" si="341"/>
        <v>0.40256056717115279</v>
      </c>
      <c r="BM1915" s="146">
        <f t="shared" si="342"/>
        <v>6.4091031599222692E-4</v>
      </c>
      <c r="BN1915" s="146" t="str">
        <f t="shared" si="343"/>
        <v/>
      </c>
      <c r="BO1915" s="146" t="str">
        <f t="shared" si="339"/>
        <v/>
      </c>
    </row>
    <row r="1916" spans="3:67" ht="20.100000000000001" customHeight="1" x14ac:dyDescent="0.25">
      <c r="C1916" s="12"/>
      <c r="E1916" s="130"/>
      <c r="F1916" s="130"/>
      <c r="R1916" s="12"/>
      <c r="T1916" s="130"/>
      <c r="U1916" s="130"/>
      <c r="AE1916" s="146">
        <v>1159</v>
      </c>
      <c r="AF1916" s="146">
        <f t="shared" si="344"/>
        <v>0.63600000000000012</v>
      </c>
      <c r="AJ1916" s="146">
        <f t="shared" si="345"/>
        <v>0.32589288240019854</v>
      </c>
      <c r="AK1916" s="146">
        <f t="shared" si="346"/>
        <v>0.73761178898486846</v>
      </c>
      <c r="AL1916" s="146" t="str">
        <f t="shared" si="351"/>
        <v/>
      </c>
      <c r="AM1916" s="146">
        <f t="shared" si="352"/>
        <v>0.32589288240019854</v>
      </c>
      <c r="AN1916" s="146" t="str">
        <f t="shared" si="347"/>
        <v/>
      </c>
      <c r="AO1916" s="146">
        <f t="shared" si="348"/>
        <v>0</v>
      </c>
      <c r="AP1916" s="146" t="str">
        <f t="shared" si="349"/>
        <v/>
      </c>
      <c r="AQ1916" s="146" t="str">
        <f t="shared" si="350"/>
        <v/>
      </c>
      <c r="AY1916" s="155"/>
      <c r="AZ1916" s="150"/>
      <c r="BA1916" s="155"/>
      <c r="BB1916" s="162"/>
      <c r="BC1916" s="162"/>
      <c r="BD1916" s="162"/>
      <c r="BE1916" s="162"/>
      <c r="BF1916" s="156"/>
      <c r="BG1916" s="156"/>
      <c r="BH1916" s="156"/>
      <c r="BJ1916" s="146">
        <v>1136</v>
      </c>
      <c r="BK1916" s="146">
        <f t="shared" si="340"/>
        <v>7.2640000000001423</v>
      </c>
      <c r="BL1916" s="146">
        <f t="shared" si="341"/>
        <v>0.40191965685516057</v>
      </c>
      <c r="BM1916" s="146">
        <f t="shared" si="342"/>
        <v>6.402714186559133E-4</v>
      </c>
      <c r="BN1916" s="146" t="str">
        <f t="shared" si="343"/>
        <v/>
      </c>
      <c r="BO1916" s="146" t="str">
        <f t="shared" si="339"/>
        <v/>
      </c>
    </row>
    <row r="1917" spans="3:67" ht="20.100000000000001" customHeight="1" x14ac:dyDescent="0.25">
      <c r="C1917" s="12"/>
      <c r="E1917" s="130"/>
      <c r="F1917" s="130"/>
      <c r="R1917" s="12"/>
      <c r="T1917" s="130"/>
      <c r="U1917" s="130"/>
      <c r="AE1917" s="146">
        <v>1160</v>
      </c>
      <c r="AF1917" s="146">
        <f t="shared" si="344"/>
        <v>0.63999999999999968</v>
      </c>
      <c r="AJ1917" s="146">
        <f t="shared" si="345"/>
        <v>0.32506226408408218</v>
      </c>
      <c r="AK1917" s="146">
        <f t="shared" si="346"/>
        <v>0.73891370030713832</v>
      </c>
      <c r="AL1917" s="146" t="str">
        <f t="shared" si="351"/>
        <v/>
      </c>
      <c r="AM1917" s="146">
        <f t="shared" si="352"/>
        <v>0.32506226408408218</v>
      </c>
      <c r="AN1917" s="146" t="str">
        <f t="shared" si="347"/>
        <v/>
      </c>
      <c r="AO1917" s="146">
        <f t="shared" si="348"/>
        <v>0</v>
      </c>
      <c r="AP1917" s="146" t="str">
        <f t="shared" si="349"/>
        <v/>
      </c>
      <c r="AQ1917" s="146" t="str">
        <f t="shared" si="350"/>
        <v/>
      </c>
      <c r="AY1917" s="155"/>
      <c r="AZ1917" s="150"/>
      <c r="BA1917" s="155"/>
      <c r="BB1917" s="162"/>
      <c r="BC1917" s="162"/>
      <c r="BD1917" s="162"/>
      <c r="BE1917" s="162"/>
      <c r="BF1917" s="156"/>
      <c r="BG1917" s="156"/>
      <c r="BH1917" s="156"/>
      <c r="BJ1917" s="146">
        <v>1137</v>
      </c>
      <c r="BK1917" s="146">
        <f t="shared" si="340"/>
        <v>7.2704000000001425</v>
      </c>
      <c r="BL1917" s="146">
        <f t="shared" si="341"/>
        <v>0.40127938543650465</v>
      </c>
      <c r="BM1917" s="146">
        <f t="shared" si="342"/>
        <v>6.3963191799576435E-4</v>
      </c>
      <c r="BN1917" s="146" t="str">
        <f t="shared" si="343"/>
        <v/>
      </c>
      <c r="BO1917" s="146" t="str">
        <f t="shared" si="339"/>
        <v/>
      </c>
    </row>
    <row r="1918" spans="3:67" ht="20.100000000000001" customHeight="1" x14ac:dyDescent="0.25">
      <c r="C1918" s="12"/>
      <c r="E1918" s="130"/>
      <c r="F1918" s="130"/>
      <c r="R1918" s="12"/>
      <c r="T1918" s="130"/>
      <c r="U1918" s="130"/>
      <c r="AE1918" s="146">
        <v>1161</v>
      </c>
      <c r="AF1918" s="146">
        <f t="shared" si="344"/>
        <v>0.64400000000000013</v>
      </c>
      <c r="AJ1918" s="146">
        <f t="shared" si="345"/>
        <v>0.32422857510471909</v>
      </c>
      <c r="AK1918" s="146">
        <f t="shared" si="346"/>
        <v>0.74021228300332087</v>
      </c>
      <c r="AL1918" s="146" t="str">
        <f t="shared" si="351"/>
        <v/>
      </c>
      <c r="AM1918" s="146">
        <f t="shared" si="352"/>
        <v>0.32422857510471909</v>
      </c>
      <c r="AN1918" s="146" t="str">
        <f t="shared" si="347"/>
        <v/>
      </c>
      <c r="AO1918" s="146">
        <f t="shared" si="348"/>
        <v>0</v>
      </c>
      <c r="AP1918" s="146" t="str">
        <f t="shared" si="349"/>
        <v/>
      </c>
      <c r="AQ1918" s="146" t="str">
        <f t="shared" si="350"/>
        <v/>
      </c>
      <c r="AY1918" s="155"/>
      <c r="AZ1918" s="150"/>
      <c r="BA1918" s="155"/>
      <c r="BB1918" s="162"/>
      <c r="BC1918" s="162"/>
      <c r="BD1918" s="162"/>
      <c r="BE1918" s="162"/>
      <c r="BF1918" s="156"/>
      <c r="BG1918" s="156"/>
      <c r="BH1918" s="156"/>
      <c r="BJ1918" s="146">
        <v>1138</v>
      </c>
      <c r="BK1918" s="146">
        <f t="shared" si="340"/>
        <v>7.2768000000001427</v>
      </c>
      <c r="BL1918" s="146">
        <f t="shared" si="341"/>
        <v>0.40063975351850889</v>
      </c>
      <c r="BM1918" s="146">
        <f t="shared" si="342"/>
        <v>6.3899181927346005E-4</v>
      </c>
      <c r="BN1918" s="146" t="str">
        <f t="shared" si="343"/>
        <v/>
      </c>
      <c r="BO1918" s="146" t="str">
        <f t="shared" si="339"/>
        <v/>
      </c>
    </row>
    <row r="1919" spans="3:67" ht="20.100000000000001" customHeight="1" x14ac:dyDescent="0.25">
      <c r="C1919" s="12"/>
      <c r="E1919" s="130"/>
      <c r="F1919" s="130"/>
      <c r="R1919" s="12"/>
      <c r="T1919" s="130"/>
      <c r="U1919" s="130"/>
      <c r="AE1919" s="146">
        <v>1162</v>
      </c>
      <c r="AF1919" s="146">
        <f t="shared" si="344"/>
        <v>0.64799999999999969</v>
      </c>
      <c r="AJ1919" s="146">
        <f t="shared" si="345"/>
        <v>0.32339184998107995</v>
      </c>
      <c r="AK1919" s="146">
        <f t="shared" si="346"/>
        <v>0.74150752485978122</v>
      </c>
      <c r="AL1919" s="146" t="str">
        <f t="shared" si="351"/>
        <v/>
      </c>
      <c r="AM1919" s="146">
        <f t="shared" si="352"/>
        <v>0.32339184998107995</v>
      </c>
      <c r="AN1919" s="146" t="str">
        <f t="shared" si="347"/>
        <v/>
      </c>
      <c r="AO1919" s="146">
        <f t="shared" si="348"/>
        <v>0</v>
      </c>
      <c r="AP1919" s="146" t="str">
        <f t="shared" si="349"/>
        <v/>
      </c>
      <c r="AQ1919" s="146" t="str">
        <f t="shared" si="350"/>
        <v/>
      </c>
      <c r="AY1919" s="155"/>
      <c r="AZ1919" s="150"/>
      <c r="BA1919" s="155"/>
      <c r="BB1919" s="162"/>
      <c r="BC1919" s="162"/>
      <c r="BD1919" s="162"/>
      <c r="BE1919" s="162"/>
      <c r="BF1919" s="156"/>
      <c r="BG1919" s="156"/>
      <c r="BH1919" s="156"/>
      <c r="BJ1919" s="146">
        <v>1139</v>
      </c>
      <c r="BK1919" s="146">
        <f t="shared" si="340"/>
        <v>7.2832000000001429</v>
      </c>
      <c r="BL1919" s="146">
        <f t="shared" si="341"/>
        <v>0.40000076169923543</v>
      </c>
      <c r="BM1919" s="146">
        <f t="shared" si="342"/>
        <v>6.3835112773552583E-4</v>
      </c>
      <c r="BN1919" s="146" t="str">
        <f t="shared" si="343"/>
        <v/>
      </c>
      <c r="BO1919" s="146" t="str">
        <f t="shared" si="339"/>
        <v/>
      </c>
    </row>
    <row r="1920" spans="3:67" ht="20.100000000000001" customHeight="1" x14ac:dyDescent="0.25">
      <c r="C1920" s="12"/>
      <c r="E1920" s="130"/>
      <c r="F1920" s="130"/>
      <c r="R1920" s="12"/>
      <c r="T1920" s="130"/>
      <c r="U1920" s="130"/>
      <c r="AE1920" s="146">
        <v>1163</v>
      </c>
      <c r="AF1920" s="146">
        <f t="shared" si="344"/>
        <v>0.65200000000000014</v>
      </c>
      <c r="AJ1920" s="146">
        <f t="shared" si="345"/>
        <v>0.32255212328887495</v>
      </c>
      <c r="AK1920" s="146">
        <f t="shared" si="346"/>
        <v>0.74279941380107561</v>
      </c>
      <c r="AL1920" s="146" t="str">
        <f t="shared" si="351"/>
        <v/>
      </c>
      <c r="AM1920" s="146">
        <f t="shared" si="352"/>
        <v>0.32255212328887495</v>
      </c>
      <c r="AN1920" s="146" t="str">
        <f t="shared" si="347"/>
        <v/>
      </c>
      <c r="AO1920" s="146">
        <f t="shared" si="348"/>
        <v>0</v>
      </c>
      <c r="AP1920" s="146" t="str">
        <f t="shared" si="349"/>
        <v/>
      </c>
      <c r="AQ1920" s="146" t="str">
        <f t="shared" si="350"/>
        <v/>
      </c>
      <c r="AY1920" s="155"/>
      <c r="AZ1920" s="150"/>
      <c r="BA1920" s="155"/>
      <c r="BB1920" s="162"/>
      <c r="BC1920" s="162"/>
      <c r="BD1920" s="162"/>
      <c r="BE1920" s="162"/>
      <c r="BF1920" s="156"/>
      <c r="BG1920" s="156"/>
      <c r="BH1920" s="156"/>
      <c r="BJ1920" s="146">
        <v>1140</v>
      </c>
      <c r="BK1920" s="146">
        <f t="shared" si="340"/>
        <v>7.2896000000001431</v>
      </c>
      <c r="BL1920" s="146">
        <f t="shared" si="341"/>
        <v>0.3993624105714999</v>
      </c>
      <c r="BM1920" s="146">
        <f t="shared" si="342"/>
        <v>6.3770984861422075E-4</v>
      </c>
      <c r="BN1920" s="146" t="str">
        <f t="shared" si="343"/>
        <v/>
      </c>
      <c r="BO1920" s="146" t="str">
        <f t="shared" si="339"/>
        <v/>
      </c>
    </row>
    <row r="1921" spans="3:67" ht="20.100000000000001" customHeight="1" x14ac:dyDescent="0.25">
      <c r="C1921" s="12"/>
      <c r="E1921" s="130"/>
      <c r="F1921" s="130"/>
      <c r="R1921" s="12"/>
      <c r="T1921" s="130"/>
      <c r="U1921" s="130"/>
      <c r="AE1921" s="146">
        <v>1164</v>
      </c>
      <c r="AF1921" s="146">
        <f t="shared" si="344"/>
        <v>0.65599999999999969</v>
      </c>
      <c r="AJ1921" s="146">
        <f t="shared" si="345"/>
        <v>0.32170942965819826</v>
      </c>
      <c r="AK1921" s="146">
        <f t="shared" si="346"/>
        <v>0.74408793789017191</v>
      </c>
      <c r="AL1921" s="146" t="str">
        <f t="shared" si="351"/>
        <v/>
      </c>
      <c r="AM1921" s="146">
        <f t="shared" si="352"/>
        <v>0.32170942965819826</v>
      </c>
      <c r="AN1921" s="146" t="str">
        <f t="shared" si="347"/>
        <v/>
      </c>
      <c r="AO1921" s="146">
        <f t="shared" si="348"/>
        <v>0</v>
      </c>
      <c r="AP1921" s="146" t="str">
        <f t="shared" si="349"/>
        <v/>
      </c>
      <c r="AQ1921" s="146" t="str">
        <f t="shared" si="350"/>
        <v/>
      </c>
      <c r="AY1921" s="155"/>
      <c r="AZ1921" s="150"/>
      <c r="BA1921" s="155"/>
      <c r="BB1921" s="162"/>
      <c r="BC1921" s="162"/>
      <c r="BD1921" s="162"/>
      <c r="BE1921" s="162"/>
      <c r="BF1921" s="156"/>
      <c r="BG1921" s="156"/>
      <c r="BH1921" s="156"/>
      <c r="BJ1921" s="146">
        <v>1141</v>
      </c>
      <c r="BK1921" s="146">
        <f t="shared" si="340"/>
        <v>7.2960000000001433</v>
      </c>
      <c r="BL1921" s="146">
        <f t="shared" si="341"/>
        <v>0.39872470072288568</v>
      </c>
      <c r="BM1921" s="146">
        <f t="shared" si="342"/>
        <v>6.3706798712809265E-4</v>
      </c>
      <c r="BN1921" s="146" t="str">
        <f t="shared" si="343"/>
        <v/>
      </c>
      <c r="BO1921" s="146" t="str">
        <f t="shared" si="339"/>
        <v/>
      </c>
    </row>
    <row r="1922" spans="3:67" ht="20.100000000000001" customHeight="1" x14ac:dyDescent="0.25">
      <c r="C1922" s="12"/>
      <c r="E1922" s="130"/>
      <c r="F1922" s="130"/>
      <c r="R1922" s="12"/>
      <c r="T1922" s="130"/>
      <c r="U1922" s="130"/>
      <c r="AE1922" s="146">
        <v>1165</v>
      </c>
      <c r="AF1922" s="146">
        <f t="shared" si="344"/>
        <v>0.66000000000000014</v>
      </c>
      <c r="AJ1922" s="146">
        <f t="shared" si="345"/>
        <v>0.32086380377117246</v>
      </c>
      <c r="AK1922" s="146">
        <f t="shared" si="346"/>
        <v>0.74537308532866398</v>
      </c>
      <c r="AL1922" s="146" t="str">
        <f t="shared" si="351"/>
        <v/>
      </c>
      <c r="AM1922" s="146">
        <f t="shared" si="352"/>
        <v>0.32086380377117246</v>
      </c>
      <c r="AN1922" s="146" t="str">
        <f t="shared" si="347"/>
        <v/>
      </c>
      <c r="AO1922" s="146">
        <f t="shared" si="348"/>
        <v>0</v>
      </c>
      <c r="AP1922" s="146" t="str">
        <f t="shared" si="349"/>
        <v/>
      </c>
      <c r="AQ1922" s="146" t="str">
        <f t="shared" si="350"/>
        <v/>
      </c>
      <c r="AY1922" s="155"/>
      <c r="AZ1922" s="150"/>
      <c r="BA1922" s="155"/>
      <c r="BB1922" s="162"/>
      <c r="BC1922" s="162"/>
      <c r="BD1922" s="162"/>
      <c r="BE1922" s="162"/>
      <c r="BF1922" s="156"/>
      <c r="BG1922" s="156"/>
      <c r="BH1922" s="156"/>
      <c r="BJ1922" s="146">
        <v>1142</v>
      </c>
      <c r="BK1922" s="146">
        <f t="shared" si="340"/>
        <v>7.3024000000001434</v>
      </c>
      <c r="BL1922" s="146">
        <f t="shared" si="341"/>
        <v>0.39808763273575759</v>
      </c>
      <c r="BM1922" s="146">
        <f t="shared" si="342"/>
        <v>6.3642554848175603E-4</v>
      </c>
      <c r="BN1922" s="146" t="str">
        <f t="shared" si="343"/>
        <v/>
      </c>
      <c r="BO1922" s="146" t="str">
        <f t="shared" si="339"/>
        <v/>
      </c>
    </row>
    <row r="1923" spans="3:67" ht="20.100000000000001" customHeight="1" x14ac:dyDescent="0.25">
      <c r="C1923" s="12"/>
      <c r="E1923" s="130"/>
      <c r="F1923" s="130"/>
      <c r="R1923" s="12"/>
      <c r="T1923" s="130"/>
      <c r="U1923" s="130"/>
      <c r="AE1923" s="146">
        <v>1166</v>
      </c>
      <c r="AF1923" s="146">
        <f t="shared" si="344"/>
        <v>0.6639999999999997</v>
      </c>
      <c r="AJ1923" s="146">
        <f t="shared" si="345"/>
        <v>0.32001528035959709</v>
      </c>
      <c r="AK1923" s="146">
        <f t="shared" si="346"/>
        <v>0.74665484445697317</v>
      </c>
      <c r="AL1923" s="146" t="str">
        <f t="shared" si="351"/>
        <v/>
      </c>
      <c r="AM1923" s="146">
        <f t="shared" si="352"/>
        <v>0.32001528035959709</v>
      </c>
      <c r="AN1923" s="146" t="str">
        <f t="shared" si="347"/>
        <v/>
      </c>
      <c r="AO1923" s="146">
        <f t="shared" si="348"/>
        <v>0</v>
      </c>
      <c r="AP1923" s="146" t="str">
        <f t="shared" si="349"/>
        <v/>
      </c>
      <c r="AQ1923" s="146" t="str">
        <f t="shared" si="350"/>
        <v/>
      </c>
      <c r="AY1923" s="155"/>
      <c r="AZ1923" s="150"/>
      <c r="BA1923" s="155"/>
      <c r="BB1923" s="162"/>
      <c r="BC1923" s="162"/>
      <c r="BD1923" s="162"/>
      <c r="BE1923" s="162"/>
      <c r="BF1923" s="156"/>
      <c r="BG1923" s="156"/>
      <c r="BH1923" s="156"/>
      <c r="BJ1923" s="146">
        <v>1143</v>
      </c>
      <c r="BK1923" s="146">
        <f t="shared" si="340"/>
        <v>7.3088000000001436</v>
      </c>
      <c r="BL1923" s="146">
        <f t="shared" si="341"/>
        <v>0.39745120718727583</v>
      </c>
      <c r="BM1923" s="146">
        <f t="shared" si="342"/>
        <v>6.3578253786428229E-4</v>
      </c>
      <c r="BN1923" s="146" t="str">
        <f t="shared" si="343"/>
        <v/>
      </c>
      <c r="BO1923" s="146" t="str">
        <f t="shared" si="339"/>
        <v/>
      </c>
    </row>
    <row r="1924" spans="3:67" ht="20.100000000000001" customHeight="1" x14ac:dyDescent="0.25">
      <c r="C1924" s="12"/>
      <c r="E1924" s="130"/>
      <c r="F1924" s="130"/>
      <c r="R1924" s="12"/>
      <c r="T1924" s="130"/>
      <c r="U1924" s="130"/>
      <c r="AE1924" s="146">
        <v>1167</v>
      </c>
      <c r="AF1924" s="146">
        <f t="shared" si="344"/>
        <v>0.66800000000000015</v>
      </c>
      <c r="AJ1924" s="146">
        <f t="shared" si="345"/>
        <v>0.31916389420259672</v>
      </c>
      <c r="AK1924" s="146">
        <f t="shared" si="346"/>
        <v>0.74793320375454475</v>
      </c>
      <c r="AL1924" s="146" t="str">
        <f t="shared" si="351"/>
        <v/>
      </c>
      <c r="AM1924" s="146">
        <f t="shared" si="352"/>
        <v>0.31916389420259672</v>
      </c>
      <c r="AN1924" s="146" t="str">
        <f t="shared" si="347"/>
        <v/>
      </c>
      <c r="AO1924" s="146">
        <f t="shared" si="348"/>
        <v>0</v>
      </c>
      <c r="AP1924" s="146" t="str">
        <f t="shared" si="349"/>
        <v/>
      </c>
      <c r="AQ1924" s="146" t="str">
        <f t="shared" si="350"/>
        <v/>
      </c>
      <c r="AY1924" s="155"/>
      <c r="AZ1924" s="150"/>
      <c r="BA1924" s="155"/>
      <c r="BB1924" s="162"/>
      <c r="BC1924" s="162"/>
      <c r="BD1924" s="162"/>
      <c r="BE1924" s="162"/>
      <c r="BF1924" s="156"/>
      <c r="BG1924" s="156"/>
      <c r="BH1924" s="156"/>
      <c r="BJ1924" s="146">
        <v>1144</v>
      </c>
      <c r="BK1924" s="146">
        <f t="shared" si="340"/>
        <v>7.3152000000001438</v>
      </c>
      <c r="BL1924" s="146">
        <f t="shared" si="341"/>
        <v>0.39681542464941155</v>
      </c>
      <c r="BM1924" s="146">
        <f t="shared" si="342"/>
        <v>6.351389604541402E-4</v>
      </c>
      <c r="BN1924" s="146" t="str">
        <f t="shared" si="343"/>
        <v/>
      </c>
      <c r="BO1924" s="146" t="str">
        <f t="shared" si="339"/>
        <v/>
      </c>
    </row>
    <row r="1925" spans="3:67" ht="20.100000000000001" customHeight="1" x14ac:dyDescent="0.25">
      <c r="C1925" s="12"/>
      <c r="E1925" s="130"/>
      <c r="F1925" s="130"/>
      <c r="R1925" s="12"/>
      <c r="T1925" s="130"/>
      <c r="U1925" s="130"/>
      <c r="AE1925" s="146">
        <v>1168</v>
      </c>
      <c r="AF1925" s="146">
        <f t="shared" si="344"/>
        <v>0.67199999999999971</v>
      </c>
      <c r="AJ1925" s="146">
        <f t="shared" si="345"/>
        <v>0.3183096801242743</v>
      </c>
      <c r="AK1925" s="146">
        <f t="shared" si="346"/>
        <v>0.74920815184003031</v>
      </c>
      <c r="AL1925" s="146" t="str">
        <f t="shared" si="351"/>
        <v/>
      </c>
      <c r="AM1925" s="146">
        <f t="shared" si="352"/>
        <v>0.3183096801242743</v>
      </c>
      <c r="AN1925" s="146" t="str">
        <f t="shared" si="347"/>
        <v/>
      </c>
      <c r="AO1925" s="146">
        <f t="shared" si="348"/>
        <v>0</v>
      </c>
      <c r="AP1925" s="146" t="str">
        <f t="shared" si="349"/>
        <v/>
      </c>
      <c r="AQ1925" s="146" t="str">
        <f t="shared" si="350"/>
        <v/>
      </c>
      <c r="AY1925" s="155"/>
      <c r="AZ1925" s="150"/>
      <c r="BA1925" s="155"/>
      <c r="BB1925" s="162"/>
      <c r="BC1925" s="162"/>
      <c r="BD1925" s="162"/>
      <c r="BE1925" s="162"/>
      <c r="BF1925" s="156"/>
      <c r="BG1925" s="156"/>
      <c r="BH1925" s="156"/>
      <c r="BJ1925" s="146">
        <v>1145</v>
      </c>
      <c r="BK1925" s="146">
        <f t="shared" si="340"/>
        <v>7.321600000000144</v>
      </c>
      <c r="BL1925" s="146">
        <f t="shared" si="341"/>
        <v>0.39618028568895741</v>
      </c>
      <c r="BM1925" s="146">
        <f t="shared" si="342"/>
        <v>6.3449482141197944E-4</v>
      </c>
      <c r="BN1925" s="146" t="str">
        <f t="shared" si="343"/>
        <v/>
      </c>
      <c r="BO1925" s="146" t="str">
        <f t="shared" si="339"/>
        <v/>
      </c>
    </row>
    <row r="1926" spans="3:67" ht="20.100000000000001" customHeight="1" x14ac:dyDescent="0.25">
      <c r="C1926" s="12"/>
      <c r="E1926" s="130"/>
      <c r="F1926" s="130"/>
      <c r="R1926" s="12"/>
      <c r="T1926" s="130"/>
      <c r="U1926" s="130"/>
      <c r="AE1926" s="146">
        <v>1169</v>
      </c>
      <c r="AF1926" s="146">
        <f t="shared" si="344"/>
        <v>0.67600000000000016</v>
      </c>
      <c r="AJ1926" s="146">
        <f t="shared" si="345"/>
        <v>0.31745267299136465</v>
      </c>
      <c r="AK1926" s="146">
        <f t="shared" si="346"/>
        <v>0.75047967747146438</v>
      </c>
      <c r="AL1926" s="146" t="str">
        <f t="shared" si="351"/>
        <v/>
      </c>
      <c r="AM1926" s="146">
        <f t="shared" si="352"/>
        <v>0.31745267299136465</v>
      </c>
      <c r="AN1926" s="146" t="str">
        <f t="shared" si="347"/>
        <v/>
      </c>
      <c r="AO1926" s="146">
        <f t="shared" si="348"/>
        <v>0</v>
      </c>
      <c r="AP1926" s="146" t="str">
        <f t="shared" si="349"/>
        <v/>
      </c>
      <c r="AQ1926" s="146" t="str">
        <f t="shared" si="350"/>
        <v/>
      </c>
      <c r="AY1926" s="155"/>
      <c r="AZ1926" s="150"/>
      <c r="BA1926" s="155"/>
      <c r="BB1926" s="162"/>
      <c r="BC1926" s="162"/>
      <c r="BD1926" s="162"/>
      <c r="BE1926" s="162"/>
      <c r="BF1926" s="156"/>
      <c r="BG1926" s="156"/>
      <c r="BH1926" s="156"/>
      <c r="BJ1926" s="146">
        <v>1146</v>
      </c>
      <c r="BK1926" s="146">
        <f t="shared" si="340"/>
        <v>7.3280000000001442</v>
      </c>
      <c r="BL1926" s="146">
        <f t="shared" si="341"/>
        <v>0.39554579086754543</v>
      </c>
      <c r="BM1926" s="146">
        <f t="shared" si="342"/>
        <v>6.3385012588612621E-4</v>
      </c>
      <c r="BN1926" s="146" t="str">
        <f t="shared" si="343"/>
        <v/>
      </c>
      <c r="BO1926" s="146" t="str">
        <f t="shared" si="339"/>
        <v/>
      </c>
    </row>
    <row r="1927" spans="3:67" ht="20.100000000000001" customHeight="1" x14ac:dyDescent="0.25">
      <c r="C1927" s="12"/>
      <c r="E1927" s="130"/>
      <c r="F1927" s="130"/>
      <c r="R1927" s="12"/>
      <c r="T1927" s="130"/>
      <c r="U1927" s="130"/>
      <c r="AE1927" s="146">
        <v>1170</v>
      </c>
      <c r="AF1927" s="146">
        <f t="shared" si="344"/>
        <v>0.67999999999999972</v>
      </c>
      <c r="AJ1927" s="146">
        <f t="shared" si="345"/>
        <v>0.31659290771089288</v>
      </c>
      <c r="AK1927" s="146">
        <f t="shared" si="346"/>
        <v>0.75174776954642941</v>
      </c>
      <c r="AL1927" s="146" t="str">
        <f t="shared" si="351"/>
        <v/>
      </c>
      <c r="AM1927" s="146">
        <f t="shared" si="352"/>
        <v>0.31659290771089288</v>
      </c>
      <c r="AN1927" s="146" t="str">
        <f t="shared" si="347"/>
        <v/>
      </c>
      <c r="AO1927" s="146">
        <f t="shared" si="348"/>
        <v>0</v>
      </c>
      <c r="AP1927" s="146" t="str">
        <f t="shared" si="349"/>
        <v/>
      </c>
      <c r="AQ1927" s="146" t="str">
        <f t="shared" si="350"/>
        <v/>
      </c>
      <c r="AY1927" s="155"/>
      <c r="AZ1927" s="150"/>
      <c r="BA1927" s="155"/>
      <c r="BB1927" s="162"/>
      <c r="BC1927" s="162"/>
      <c r="BD1927" s="162"/>
      <c r="BE1927" s="162"/>
      <c r="BF1927" s="156"/>
      <c r="BG1927" s="156"/>
      <c r="BH1927" s="156"/>
      <c r="BJ1927" s="146">
        <v>1147</v>
      </c>
      <c r="BK1927" s="146">
        <f t="shared" si="340"/>
        <v>7.3344000000001444</v>
      </c>
      <c r="BL1927" s="146">
        <f t="shared" si="341"/>
        <v>0.39491194074165931</v>
      </c>
      <c r="BM1927" s="146">
        <f t="shared" si="342"/>
        <v>6.3320487901108446E-4</v>
      </c>
      <c r="BN1927" s="146" t="str">
        <f t="shared" si="343"/>
        <v/>
      </c>
      <c r="BO1927" s="146" t="str">
        <f t="shared" si="339"/>
        <v/>
      </c>
    </row>
    <row r="1928" spans="3:67" ht="20.100000000000001" customHeight="1" x14ac:dyDescent="0.25">
      <c r="C1928" s="12"/>
      <c r="E1928" s="130"/>
      <c r="F1928" s="130"/>
      <c r="R1928" s="12"/>
      <c r="T1928" s="130"/>
      <c r="U1928" s="130"/>
      <c r="AE1928" s="146">
        <v>1171</v>
      </c>
      <c r="AF1928" s="146">
        <f t="shared" si="344"/>
        <v>0.68400000000000016</v>
      </c>
      <c r="AJ1928" s="146">
        <f t="shared" si="345"/>
        <v>0.31573041922783374</v>
      </c>
      <c r="AK1928" s="146">
        <f t="shared" si="346"/>
        <v>0.75301241710221323</v>
      </c>
      <c r="AL1928" s="146" t="str">
        <f t="shared" si="351"/>
        <v/>
      </c>
      <c r="AM1928" s="146">
        <f t="shared" si="352"/>
        <v>0.31573041922783374</v>
      </c>
      <c r="AN1928" s="146" t="str">
        <f t="shared" si="347"/>
        <v/>
      </c>
      <c r="AO1928" s="146">
        <f t="shared" si="348"/>
        <v>0</v>
      </c>
      <c r="AP1928" s="146" t="str">
        <f t="shared" si="349"/>
        <v/>
      </c>
      <c r="AQ1928" s="146" t="str">
        <f t="shared" si="350"/>
        <v/>
      </c>
      <c r="AY1928" s="155"/>
      <c r="AZ1928" s="150"/>
      <c r="BA1928" s="155"/>
      <c r="BB1928" s="162"/>
      <c r="BC1928" s="162"/>
      <c r="BD1928" s="162"/>
      <c r="BE1928" s="162"/>
      <c r="BF1928" s="156"/>
      <c r="BG1928" s="156"/>
      <c r="BH1928" s="156"/>
      <c r="BJ1928" s="146">
        <v>1148</v>
      </c>
      <c r="BK1928" s="146">
        <f t="shared" si="340"/>
        <v>7.3408000000001445</v>
      </c>
      <c r="BL1928" s="146">
        <f t="shared" si="341"/>
        <v>0.39427873586264822</v>
      </c>
      <c r="BM1928" s="146">
        <f t="shared" si="342"/>
        <v>6.3255908590725829E-4</v>
      </c>
      <c r="BN1928" s="146" t="str">
        <f t="shared" si="343"/>
        <v/>
      </c>
      <c r="BO1928" s="146" t="str">
        <f t="shared" si="339"/>
        <v/>
      </c>
    </row>
    <row r="1929" spans="3:67" ht="20.100000000000001" customHeight="1" x14ac:dyDescent="0.25">
      <c r="C1929" s="12"/>
      <c r="E1929" s="130"/>
      <c r="F1929" s="130"/>
      <c r="R1929" s="12"/>
      <c r="T1929" s="130"/>
      <c r="U1929" s="130"/>
      <c r="AE1929" s="146">
        <v>1172</v>
      </c>
      <c r="AF1929" s="146">
        <f t="shared" si="344"/>
        <v>0.68799999999999972</v>
      </c>
      <c r="AJ1929" s="146">
        <f t="shared" si="345"/>
        <v>0.31486524252277687</v>
      </c>
      <c r="AK1929" s="146">
        <f t="shared" si="346"/>
        <v>0.75427360931595466</v>
      </c>
      <c r="AL1929" s="146" t="str">
        <f t="shared" si="351"/>
        <v/>
      </c>
      <c r="AM1929" s="146">
        <f t="shared" si="352"/>
        <v>0.31486524252277687</v>
      </c>
      <c r="AN1929" s="146" t="str">
        <f t="shared" si="347"/>
        <v/>
      </c>
      <c r="AO1929" s="146">
        <f t="shared" si="348"/>
        <v>0</v>
      </c>
      <c r="AP1929" s="146" t="str">
        <f t="shared" si="349"/>
        <v/>
      </c>
      <c r="AQ1929" s="146" t="str">
        <f t="shared" si="350"/>
        <v/>
      </c>
      <c r="AY1929" s="155"/>
      <c r="AZ1929" s="150"/>
      <c r="BA1929" s="155"/>
      <c r="BB1929" s="162"/>
      <c r="BC1929" s="162"/>
      <c r="BD1929" s="162"/>
      <c r="BE1929" s="162"/>
      <c r="BF1929" s="156"/>
      <c r="BG1929" s="156"/>
      <c r="BH1929" s="156"/>
      <c r="BJ1929" s="146">
        <v>1149</v>
      </c>
      <c r="BK1929" s="146">
        <f t="shared" si="340"/>
        <v>7.3472000000001447</v>
      </c>
      <c r="BL1929" s="146">
        <f t="shared" si="341"/>
        <v>0.39364617677674096</v>
      </c>
      <c r="BM1929" s="146">
        <f t="shared" si="342"/>
        <v>6.3191275168011929E-4</v>
      </c>
      <c r="BN1929" s="146" t="str">
        <f t="shared" si="343"/>
        <v/>
      </c>
      <c r="BO1929" s="146" t="str">
        <f t="shared" si="339"/>
        <v/>
      </c>
    </row>
    <row r="1930" spans="3:67" ht="20.100000000000001" customHeight="1" x14ac:dyDescent="0.25">
      <c r="C1930" s="12"/>
      <c r="E1930" s="130"/>
      <c r="F1930" s="130"/>
      <c r="R1930" s="12"/>
      <c r="T1930" s="130"/>
      <c r="U1930" s="130"/>
      <c r="AE1930" s="146">
        <v>1173</v>
      </c>
      <c r="AF1930" s="146">
        <f t="shared" si="344"/>
        <v>0.69200000000000017</v>
      </c>
      <c r="AJ1930" s="146">
        <f t="shared" si="345"/>
        <v>0.31399741260959246</v>
      </c>
      <c r="AK1930" s="146">
        <f t="shared" si="346"/>
        <v>0.75553133550478324</v>
      </c>
      <c r="AL1930" s="146" t="str">
        <f t="shared" si="351"/>
        <v/>
      </c>
      <c r="AM1930" s="146">
        <f t="shared" si="352"/>
        <v>0.31399741260959246</v>
      </c>
      <c r="AN1930" s="146" t="str">
        <f t="shared" si="347"/>
        <v/>
      </c>
      <c r="AO1930" s="146">
        <f t="shared" si="348"/>
        <v>0</v>
      </c>
      <c r="AP1930" s="146" t="str">
        <f t="shared" si="349"/>
        <v/>
      </c>
      <c r="AQ1930" s="146" t="str">
        <f t="shared" si="350"/>
        <v/>
      </c>
      <c r="AY1930" s="155"/>
      <c r="AZ1930" s="150"/>
      <c r="BA1930" s="155"/>
      <c r="BB1930" s="162"/>
      <c r="BC1930" s="162"/>
      <c r="BD1930" s="162"/>
      <c r="BE1930" s="162"/>
      <c r="BF1930" s="156"/>
      <c r="BG1930" s="156"/>
      <c r="BH1930" s="156"/>
      <c r="BJ1930" s="146">
        <v>1150</v>
      </c>
      <c r="BK1930" s="146">
        <f t="shared" si="340"/>
        <v>7.3536000000001449</v>
      </c>
      <c r="BL1930" s="146">
        <f t="shared" si="341"/>
        <v>0.39301426402506084</v>
      </c>
      <c r="BM1930" s="146">
        <f t="shared" si="342"/>
        <v>6.3126588142253803E-4</v>
      </c>
      <c r="BN1930" s="146" t="str">
        <f t="shared" si="343"/>
        <v/>
      </c>
      <c r="BO1930" s="146" t="str">
        <f t="shared" si="339"/>
        <v/>
      </c>
    </row>
    <row r="1931" spans="3:67" ht="20.100000000000001" customHeight="1" x14ac:dyDescent="0.25">
      <c r="C1931" s="12"/>
      <c r="E1931" s="130"/>
      <c r="F1931" s="130"/>
      <c r="R1931" s="12"/>
      <c r="T1931" s="130"/>
      <c r="U1931" s="130"/>
      <c r="AE1931" s="146">
        <v>1174</v>
      </c>
      <c r="AF1931" s="146">
        <f t="shared" si="344"/>
        <v>0.69599999999999973</v>
      </c>
      <c r="AJ1931" s="146">
        <f t="shared" si="345"/>
        <v>0.3131269645331039</v>
      </c>
      <c r="AK1931" s="146">
        <f t="shared" si="346"/>
        <v>0.75678558512594574</v>
      </c>
      <c r="AL1931" s="146" t="str">
        <f t="shared" si="351"/>
        <v/>
      </c>
      <c r="AM1931" s="146">
        <f t="shared" si="352"/>
        <v>0.3131269645331039</v>
      </c>
      <c r="AN1931" s="146" t="str">
        <f t="shared" si="347"/>
        <v/>
      </c>
      <c r="AO1931" s="146">
        <f t="shared" si="348"/>
        <v>0</v>
      </c>
      <c r="AP1931" s="146" t="str">
        <f t="shared" si="349"/>
        <v/>
      </c>
      <c r="AQ1931" s="146" t="str">
        <f t="shared" si="350"/>
        <v/>
      </c>
      <c r="AY1931" s="155"/>
      <c r="AZ1931" s="150"/>
      <c r="BA1931" s="155"/>
      <c r="BB1931" s="162"/>
      <c r="BC1931" s="162"/>
      <c r="BD1931" s="162"/>
      <c r="BE1931" s="162"/>
      <c r="BF1931" s="156"/>
      <c r="BG1931" s="156"/>
      <c r="BH1931" s="156"/>
      <c r="BJ1931" s="146">
        <v>1151</v>
      </c>
      <c r="BK1931" s="146">
        <f t="shared" si="340"/>
        <v>7.3600000000001451</v>
      </c>
      <c r="BL1931" s="146">
        <f t="shared" si="341"/>
        <v>0.39238299814363831</v>
      </c>
      <c r="BM1931" s="146">
        <f t="shared" si="342"/>
        <v>6.3061848021211953E-4</v>
      </c>
      <c r="BN1931" s="146" t="str">
        <f t="shared" si="343"/>
        <v/>
      </c>
      <c r="BO1931" s="146" t="str">
        <f t="shared" si="339"/>
        <v/>
      </c>
    </row>
    <row r="1932" spans="3:67" ht="20.100000000000001" customHeight="1" x14ac:dyDescent="0.25">
      <c r="C1932" s="12"/>
      <c r="E1932" s="130"/>
      <c r="F1932" s="130"/>
      <c r="R1932" s="12"/>
      <c r="T1932" s="130"/>
      <c r="U1932" s="130"/>
      <c r="AE1932" s="146">
        <v>1175</v>
      </c>
      <c r="AF1932" s="146">
        <f t="shared" si="344"/>
        <v>0.70000000000000018</v>
      </c>
      <c r="AJ1932" s="146">
        <f t="shared" si="345"/>
        <v>0.31225393336676122</v>
      </c>
      <c r="AK1932" s="146">
        <f t="shared" si="346"/>
        <v>0.75803634777692697</v>
      </c>
      <c r="AL1932" s="146" t="str">
        <f t="shared" si="351"/>
        <v/>
      </c>
      <c r="AM1932" s="146">
        <f t="shared" si="352"/>
        <v>0.31225393336676122</v>
      </c>
      <c r="AN1932" s="146" t="str">
        <f t="shared" si="347"/>
        <v/>
      </c>
      <c r="AO1932" s="146">
        <f t="shared" si="348"/>
        <v>0</v>
      </c>
      <c r="AP1932" s="146" t="str">
        <f t="shared" si="349"/>
        <v/>
      </c>
      <c r="AQ1932" s="146" t="str">
        <f t="shared" si="350"/>
        <v/>
      </c>
      <c r="AY1932" s="155"/>
      <c r="AZ1932" s="150"/>
      <c r="BA1932" s="155"/>
      <c r="BB1932" s="162"/>
      <c r="BC1932" s="162"/>
      <c r="BD1932" s="162"/>
      <c r="BE1932" s="162"/>
      <c r="BF1932" s="156"/>
      <c r="BG1932" s="156"/>
      <c r="BH1932" s="156"/>
      <c r="BJ1932" s="146">
        <v>1152</v>
      </c>
      <c r="BK1932" s="146">
        <f t="shared" si="340"/>
        <v>7.3664000000001453</v>
      </c>
      <c r="BL1932" s="146">
        <f t="shared" si="341"/>
        <v>0.39175237966342619</v>
      </c>
      <c r="BM1932" s="146">
        <f t="shared" si="342"/>
        <v>6.2997055311342365E-4</v>
      </c>
      <c r="BN1932" s="146" t="str">
        <f t="shared" si="343"/>
        <v/>
      </c>
      <c r="BO1932" s="146" t="str">
        <f t="shared" si="339"/>
        <v/>
      </c>
    </row>
    <row r="1933" spans="3:67" ht="20.100000000000001" customHeight="1" x14ac:dyDescent="0.25">
      <c r="C1933" s="12"/>
      <c r="E1933" s="130"/>
      <c r="F1933" s="130"/>
      <c r="R1933" s="12"/>
      <c r="T1933" s="130"/>
      <c r="U1933" s="130"/>
      <c r="AE1933" s="146">
        <v>1176</v>
      </c>
      <c r="AF1933" s="146">
        <f t="shared" si="344"/>
        <v>0.70399999999999974</v>
      </c>
      <c r="AJ1933" s="146">
        <f t="shared" si="345"/>
        <v>0.31137835421032156</v>
      </c>
      <c r="AK1933" s="146">
        <f t="shared" si="346"/>
        <v>0.75928361319555859</v>
      </c>
      <c r="AL1933" s="146" t="str">
        <f t="shared" si="351"/>
        <v/>
      </c>
      <c r="AM1933" s="146">
        <f t="shared" si="352"/>
        <v>0.31137835421032156</v>
      </c>
      <c r="AN1933" s="146" t="str">
        <f t="shared" si="347"/>
        <v/>
      </c>
      <c r="AO1933" s="146">
        <f t="shared" si="348"/>
        <v>0</v>
      </c>
      <c r="AP1933" s="146" t="str">
        <f t="shared" si="349"/>
        <v/>
      </c>
      <c r="AQ1933" s="146" t="str">
        <f t="shared" si="350"/>
        <v/>
      </c>
      <c r="AY1933" s="155"/>
      <c r="AZ1933" s="150"/>
      <c r="BA1933" s="155"/>
      <c r="BB1933" s="162"/>
      <c r="BC1933" s="162"/>
      <c r="BD1933" s="162"/>
      <c r="BE1933" s="162"/>
      <c r="BF1933" s="156"/>
      <c r="BG1933" s="156"/>
      <c r="BH1933" s="156"/>
      <c r="BJ1933" s="146">
        <v>1153</v>
      </c>
      <c r="BK1933" s="146">
        <f t="shared" si="340"/>
        <v>7.3728000000001455</v>
      </c>
      <c r="BL1933" s="146">
        <f t="shared" si="341"/>
        <v>0.39112240911031276</v>
      </c>
      <c r="BM1933" s="146">
        <f t="shared" si="342"/>
        <v>6.2932210517541165E-4</v>
      </c>
      <c r="BN1933" s="146" t="str">
        <f t="shared" si="343"/>
        <v/>
      </c>
      <c r="BO1933" s="146" t="str">
        <f t="shared" ref="BO1933:BO1996" si="353">IF($BL1933&lt;(1-$BH$793),$BM1933,"")</f>
        <v/>
      </c>
    </row>
    <row r="1934" spans="3:67" ht="20.100000000000001" customHeight="1" x14ac:dyDescent="0.25">
      <c r="C1934" s="12"/>
      <c r="E1934" s="130"/>
      <c r="F1934" s="130"/>
      <c r="R1934" s="12"/>
      <c r="T1934" s="130"/>
      <c r="U1934" s="130"/>
      <c r="AE1934" s="146">
        <v>1177</v>
      </c>
      <c r="AF1934" s="146">
        <f t="shared" si="344"/>
        <v>0.70800000000000018</v>
      </c>
      <c r="AJ1934" s="146">
        <f t="shared" si="345"/>
        <v>0.31050026218753124</v>
      </c>
      <c r="AK1934" s="146">
        <f t="shared" si="346"/>
        <v>0.76052737126012016</v>
      </c>
      <c r="AL1934" s="146" t="str">
        <f t="shared" si="351"/>
        <v/>
      </c>
      <c r="AM1934" s="146">
        <f t="shared" si="352"/>
        <v>0.31050026218753124</v>
      </c>
      <c r="AN1934" s="146" t="str">
        <f t="shared" si="347"/>
        <v/>
      </c>
      <c r="AO1934" s="146">
        <f t="shared" si="348"/>
        <v>0</v>
      </c>
      <c r="AP1934" s="146" t="str">
        <f t="shared" si="349"/>
        <v/>
      </c>
      <c r="AQ1934" s="146" t="str">
        <f t="shared" si="350"/>
        <v/>
      </c>
      <c r="AY1934" s="155"/>
      <c r="AZ1934" s="150"/>
      <c r="BA1934" s="155"/>
      <c r="BB1934" s="162"/>
      <c r="BC1934" s="162"/>
      <c r="BD1934" s="162"/>
      <c r="BE1934" s="162"/>
      <c r="BF1934" s="156"/>
      <c r="BG1934" s="156"/>
      <c r="BH1934" s="156"/>
      <c r="BJ1934" s="146">
        <v>1154</v>
      </c>
      <c r="BK1934" s="146">
        <f t="shared" ref="BK1934:BK1997" si="354">BK1933+$BN$778</f>
        <v>7.3792000000001456</v>
      </c>
      <c r="BL1934" s="146">
        <f t="shared" ref="BL1934:BL1997" si="355">_xlfn.CHISQ.DIST.RT(BK1934,7)</f>
        <v>0.39049308700513735</v>
      </c>
      <c r="BM1934" s="146">
        <f t="shared" ref="BM1934:BM1997" si="356">BL1934-BL1935</f>
        <v>6.2867314143622011E-4</v>
      </c>
      <c r="BN1934" s="146" t="str">
        <f t="shared" ref="BN1934:BN1997" si="357">IF(BL1934&lt;(1-$BH$785),BM1934,"")</f>
        <v/>
      </c>
      <c r="BO1934" s="146" t="str">
        <f t="shared" si="353"/>
        <v/>
      </c>
    </row>
    <row r="1935" spans="3:67" ht="20.100000000000001" customHeight="1" x14ac:dyDescent="0.25">
      <c r="C1935" s="12"/>
      <c r="E1935" s="130"/>
      <c r="F1935" s="130"/>
      <c r="R1935" s="12"/>
      <c r="T1935" s="130"/>
      <c r="U1935" s="130"/>
      <c r="AE1935" s="146">
        <v>1178</v>
      </c>
      <c r="AF1935" s="146">
        <f t="shared" si="344"/>
        <v>0.71199999999999974</v>
      </c>
      <c r="AJ1935" s="146">
        <f t="shared" si="345"/>
        <v>0.30961969244381499</v>
      </c>
      <c r="AK1935" s="146">
        <f t="shared" si="346"/>
        <v>0.7617676119894301</v>
      </c>
      <c r="AL1935" s="146" t="str">
        <f t="shared" si="351"/>
        <v/>
      </c>
      <c r="AM1935" s="146">
        <f t="shared" si="352"/>
        <v>0.30961969244381499</v>
      </c>
      <c r="AN1935" s="146" t="str">
        <f t="shared" si="347"/>
        <v/>
      </c>
      <c r="AO1935" s="146">
        <f t="shared" si="348"/>
        <v>0</v>
      </c>
      <c r="AP1935" s="146" t="str">
        <f t="shared" si="349"/>
        <v/>
      </c>
      <c r="AQ1935" s="146" t="str">
        <f t="shared" si="350"/>
        <v/>
      </c>
      <c r="AY1935" s="155"/>
      <c r="AZ1935" s="150"/>
      <c r="BA1935" s="155"/>
      <c r="BB1935" s="162"/>
      <c r="BC1935" s="162"/>
      <c r="BD1935" s="162"/>
      <c r="BE1935" s="162"/>
      <c r="BF1935" s="156"/>
      <c r="BG1935" s="156"/>
      <c r="BH1935" s="156"/>
      <c r="BJ1935" s="146">
        <v>1155</v>
      </c>
      <c r="BK1935" s="146">
        <f t="shared" si="354"/>
        <v>7.3856000000001458</v>
      </c>
      <c r="BL1935" s="146">
        <f t="shared" si="355"/>
        <v>0.38986441386370113</v>
      </c>
      <c r="BM1935" s="146">
        <f t="shared" si="356"/>
        <v>6.2802366691594447E-4</v>
      </c>
      <c r="BN1935" s="146" t="str">
        <f t="shared" si="357"/>
        <v/>
      </c>
      <c r="BO1935" s="146" t="str">
        <f t="shared" si="353"/>
        <v/>
      </c>
    </row>
    <row r="1936" spans="3:67" ht="20.100000000000001" customHeight="1" x14ac:dyDescent="0.25">
      <c r="C1936" s="12"/>
      <c r="E1936" s="130"/>
      <c r="F1936" s="130"/>
      <c r="R1936" s="12"/>
      <c r="T1936" s="130"/>
      <c r="U1936" s="130"/>
      <c r="AE1936" s="146">
        <v>1179</v>
      </c>
      <c r="AF1936" s="146">
        <f t="shared" si="344"/>
        <v>0.71600000000000019</v>
      </c>
      <c r="AJ1936" s="146">
        <f t="shared" si="345"/>
        <v>0.30873668014396766</v>
      </c>
      <c r="AK1936" s="146">
        <f t="shared" si="346"/>
        <v>0.76300432554292841</v>
      </c>
      <c r="AL1936" s="146" t="str">
        <f t="shared" si="351"/>
        <v/>
      </c>
      <c r="AM1936" s="146">
        <f t="shared" si="352"/>
        <v>0.30873668014396766</v>
      </c>
      <c r="AN1936" s="146" t="str">
        <f t="shared" si="347"/>
        <v/>
      </c>
      <c r="AO1936" s="146">
        <f t="shared" si="348"/>
        <v>0</v>
      </c>
      <c r="AP1936" s="146" t="str">
        <f t="shared" si="349"/>
        <v/>
      </c>
      <c r="AQ1936" s="146" t="str">
        <f t="shared" si="350"/>
        <v/>
      </c>
      <c r="AY1936" s="155"/>
      <c r="AZ1936" s="150"/>
      <c r="BA1936" s="155"/>
      <c r="BB1936" s="162"/>
      <c r="BC1936" s="162"/>
      <c r="BD1936" s="162"/>
      <c r="BE1936" s="162"/>
      <c r="BF1936" s="156"/>
      <c r="BG1936" s="156"/>
      <c r="BH1936" s="156"/>
      <c r="BJ1936" s="146">
        <v>1156</v>
      </c>
      <c r="BK1936" s="146">
        <f t="shared" si="354"/>
        <v>7.392000000000146</v>
      </c>
      <c r="BL1936" s="146">
        <f t="shared" si="355"/>
        <v>0.38923639019678519</v>
      </c>
      <c r="BM1936" s="146">
        <f t="shared" si="356"/>
        <v>6.2737368662441062E-4</v>
      </c>
      <c r="BN1936" s="146" t="str">
        <f t="shared" si="357"/>
        <v/>
      </c>
      <c r="BO1936" s="146" t="str">
        <f t="shared" si="353"/>
        <v/>
      </c>
    </row>
    <row r="1937" spans="3:67" ht="20.100000000000001" customHeight="1" x14ac:dyDescent="0.25">
      <c r="C1937" s="12"/>
      <c r="E1937" s="130"/>
      <c r="F1937" s="130"/>
      <c r="R1937" s="12"/>
      <c r="T1937" s="130"/>
      <c r="U1937" s="130"/>
      <c r="AE1937" s="146">
        <v>1180</v>
      </c>
      <c r="AF1937" s="146">
        <f t="shared" si="344"/>
        <v>0.71999999999999975</v>
      </c>
      <c r="AJ1937" s="146">
        <f t="shared" si="345"/>
        <v>0.30785126046985301</v>
      </c>
      <c r="AK1937" s="146">
        <f t="shared" si="346"/>
        <v>0.76423750222074882</v>
      </c>
      <c r="AL1937" s="146" t="str">
        <f t="shared" si="351"/>
        <v/>
      </c>
      <c r="AM1937" s="146">
        <f t="shared" si="352"/>
        <v>0.30785126046985301</v>
      </c>
      <c r="AN1937" s="146" t="str">
        <f t="shared" si="347"/>
        <v/>
      </c>
      <c r="AO1937" s="146">
        <f t="shared" si="348"/>
        <v>0</v>
      </c>
      <c r="AP1937" s="146" t="str">
        <f t="shared" si="349"/>
        <v/>
      </c>
      <c r="AQ1937" s="146" t="str">
        <f t="shared" si="350"/>
        <v/>
      </c>
      <c r="AY1937" s="155"/>
      <c r="AZ1937" s="150"/>
      <c r="BA1937" s="155"/>
      <c r="BB1937" s="162"/>
      <c r="BC1937" s="162"/>
      <c r="BD1937" s="162"/>
      <c r="BE1937" s="162"/>
      <c r="BF1937" s="156"/>
      <c r="BG1937" s="156"/>
      <c r="BH1937" s="156"/>
      <c r="BJ1937" s="146">
        <v>1157</v>
      </c>
      <c r="BK1937" s="146">
        <f t="shared" si="354"/>
        <v>7.3984000000001462</v>
      </c>
      <c r="BL1937" s="146">
        <f t="shared" si="355"/>
        <v>0.38860901651016078</v>
      </c>
      <c r="BM1937" s="146">
        <f t="shared" si="356"/>
        <v>6.2672320555479111E-4</v>
      </c>
      <c r="BN1937" s="146" t="str">
        <f t="shared" si="357"/>
        <v/>
      </c>
      <c r="BO1937" s="146" t="str">
        <f t="shared" si="353"/>
        <v/>
      </c>
    </row>
    <row r="1938" spans="3:67" ht="20.100000000000001" customHeight="1" x14ac:dyDescent="0.25">
      <c r="C1938" s="12"/>
      <c r="E1938" s="130"/>
      <c r="F1938" s="130"/>
      <c r="R1938" s="12"/>
      <c r="T1938" s="130"/>
      <c r="U1938" s="130"/>
      <c r="AE1938" s="146">
        <v>1181</v>
      </c>
      <c r="AF1938" s="146">
        <f t="shared" si="344"/>
        <v>0.7240000000000002</v>
      </c>
      <c r="AJ1938" s="146">
        <f t="shared" si="345"/>
        <v>0.30696346861810542</v>
      </c>
      <c r="AK1938" s="146">
        <f t="shared" si="346"/>
        <v>0.76546713246378328</v>
      </c>
      <c r="AL1938" s="146" t="str">
        <f t="shared" si="351"/>
        <v/>
      </c>
      <c r="AM1938" s="146">
        <f t="shared" si="352"/>
        <v>0.30696346861810542</v>
      </c>
      <c r="AN1938" s="146" t="str">
        <f t="shared" si="347"/>
        <v/>
      </c>
      <c r="AO1938" s="146">
        <f t="shared" si="348"/>
        <v>0</v>
      </c>
      <c r="AP1938" s="146" t="str">
        <f t="shared" si="349"/>
        <v/>
      </c>
      <c r="AQ1938" s="146" t="str">
        <f t="shared" si="350"/>
        <v/>
      </c>
      <c r="AY1938" s="155"/>
      <c r="AZ1938" s="150"/>
      <c r="BA1938" s="155"/>
      <c r="BB1938" s="162"/>
      <c r="BC1938" s="162"/>
      <c r="BD1938" s="162"/>
      <c r="BE1938" s="162"/>
      <c r="BF1938" s="156"/>
      <c r="BG1938" s="156"/>
      <c r="BH1938" s="156"/>
      <c r="BJ1938" s="146">
        <v>1158</v>
      </c>
      <c r="BK1938" s="146">
        <f t="shared" si="354"/>
        <v>7.4048000000001464</v>
      </c>
      <c r="BL1938" s="146">
        <f t="shared" si="355"/>
        <v>0.38798229330460599</v>
      </c>
      <c r="BM1938" s="146">
        <f t="shared" si="356"/>
        <v>6.2607222868804602E-4</v>
      </c>
      <c r="BN1938" s="146" t="str">
        <f t="shared" si="357"/>
        <v/>
      </c>
      <c r="BO1938" s="146" t="str">
        <f t="shared" si="353"/>
        <v/>
      </c>
    </row>
    <row r="1939" spans="3:67" ht="20.100000000000001" customHeight="1" x14ac:dyDescent="0.25">
      <c r="C1939" s="12"/>
      <c r="E1939" s="130"/>
      <c r="F1939" s="130"/>
      <c r="R1939" s="12"/>
      <c r="T1939" s="130"/>
      <c r="U1939" s="130"/>
      <c r="AE1939" s="146">
        <v>1182</v>
      </c>
      <c r="AF1939" s="146">
        <f t="shared" si="344"/>
        <v>0.72799999999999976</v>
      </c>
      <c r="AJ1939" s="146">
        <f t="shared" si="345"/>
        <v>0.30607333979783952</v>
      </c>
      <c r="AK1939" s="146">
        <f t="shared" si="346"/>
        <v>0.7666932068537351</v>
      </c>
      <c r="AL1939" s="146" t="str">
        <f t="shared" si="351"/>
        <v/>
      </c>
      <c r="AM1939" s="146">
        <f t="shared" si="352"/>
        <v>0.30607333979783952</v>
      </c>
      <c r="AN1939" s="146" t="str">
        <f t="shared" si="347"/>
        <v/>
      </c>
      <c r="AO1939" s="146">
        <f t="shared" si="348"/>
        <v>0</v>
      </c>
      <c r="AP1939" s="146" t="str">
        <f t="shared" si="349"/>
        <v/>
      </c>
      <c r="AQ1939" s="146" t="str">
        <f t="shared" si="350"/>
        <v/>
      </c>
      <c r="AY1939" s="155"/>
      <c r="AZ1939" s="150"/>
      <c r="BA1939" s="155"/>
      <c r="BB1939" s="162"/>
      <c r="BC1939" s="162"/>
      <c r="BD1939" s="162"/>
      <c r="BE1939" s="162"/>
      <c r="BF1939" s="156"/>
      <c r="BG1939" s="156"/>
      <c r="BH1939" s="156"/>
      <c r="BJ1939" s="146">
        <v>1159</v>
      </c>
      <c r="BK1939" s="146">
        <f t="shared" si="354"/>
        <v>7.4112000000001466</v>
      </c>
      <c r="BL1939" s="146">
        <f t="shared" si="355"/>
        <v>0.38735622107591794</v>
      </c>
      <c r="BM1939" s="146">
        <f t="shared" si="356"/>
        <v>6.2542076098942578E-4</v>
      </c>
      <c r="BN1939" s="146" t="str">
        <f t="shared" si="357"/>
        <v/>
      </c>
      <c r="BO1939" s="146" t="str">
        <f t="shared" si="353"/>
        <v/>
      </c>
    </row>
    <row r="1940" spans="3:67" ht="20.100000000000001" customHeight="1" x14ac:dyDescent="0.25">
      <c r="C1940" s="12"/>
      <c r="E1940" s="130"/>
      <c r="F1940" s="130"/>
      <c r="R1940" s="12"/>
      <c r="T1940" s="130"/>
      <c r="U1940" s="130"/>
      <c r="AE1940" s="146">
        <v>1183</v>
      </c>
      <c r="AF1940" s="146">
        <f t="shared" si="344"/>
        <v>0.73200000000000021</v>
      </c>
      <c r="AJ1940" s="146">
        <f t="shared" si="345"/>
        <v>0.30518090922836272</v>
      </c>
      <c r="AK1940" s="146">
        <f t="shared" si="346"/>
        <v>0.76791571611316667</v>
      </c>
      <c r="AL1940" s="146" t="str">
        <f t="shared" si="351"/>
        <v/>
      </c>
      <c r="AM1940" s="146">
        <f t="shared" si="352"/>
        <v>0.30518090922836272</v>
      </c>
      <c r="AN1940" s="146" t="str">
        <f t="shared" si="347"/>
        <v/>
      </c>
      <c r="AO1940" s="146">
        <f t="shared" si="348"/>
        <v>0</v>
      </c>
      <c r="AP1940" s="146" t="str">
        <f t="shared" si="349"/>
        <v/>
      </c>
      <c r="AQ1940" s="146" t="str">
        <f t="shared" si="350"/>
        <v/>
      </c>
      <c r="AY1940" s="155"/>
      <c r="AZ1940" s="150"/>
      <c r="BA1940" s="155"/>
      <c r="BB1940" s="162"/>
      <c r="BC1940" s="162"/>
      <c r="BD1940" s="162"/>
      <c r="BE1940" s="162"/>
      <c r="BF1940" s="156"/>
      <c r="BG1940" s="156"/>
      <c r="BH1940" s="156"/>
      <c r="BJ1940" s="146">
        <v>1160</v>
      </c>
      <c r="BK1940" s="146">
        <f t="shared" si="354"/>
        <v>7.4176000000001467</v>
      </c>
      <c r="BL1940" s="146">
        <f t="shared" si="355"/>
        <v>0.38673080031492851</v>
      </c>
      <c r="BM1940" s="146">
        <f t="shared" si="356"/>
        <v>6.2476880741291207E-4</v>
      </c>
      <c r="BN1940" s="146" t="str">
        <f t="shared" si="357"/>
        <v/>
      </c>
      <c r="BO1940" s="146" t="str">
        <f t="shared" si="353"/>
        <v/>
      </c>
    </row>
    <row r="1941" spans="3:67" ht="20.100000000000001" customHeight="1" x14ac:dyDescent="0.25">
      <c r="C1941" s="12"/>
      <c r="E1941" s="130"/>
      <c r="F1941" s="130"/>
      <c r="R1941" s="12"/>
      <c r="T1941" s="130"/>
      <c r="U1941" s="130"/>
      <c r="AE1941" s="146">
        <v>1184</v>
      </c>
      <c r="AF1941" s="146">
        <f t="shared" si="344"/>
        <v>0.73599999999999977</v>
      </c>
      <c r="AJ1941" s="146">
        <f t="shared" si="345"/>
        <v>0.30428621213689644</v>
      </c>
      <c r="AK1941" s="146">
        <f t="shared" si="346"/>
        <v>0.76913465110553236</v>
      </c>
      <c r="AL1941" s="146" t="str">
        <f t="shared" si="351"/>
        <v/>
      </c>
      <c r="AM1941" s="146">
        <f t="shared" si="352"/>
        <v>0.30428621213689644</v>
      </c>
      <c r="AN1941" s="146" t="str">
        <f t="shared" si="347"/>
        <v/>
      </c>
      <c r="AO1941" s="146">
        <f t="shared" si="348"/>
        <v>0</v>
      </c>
      <c r="AP1941" s="146" t="str">
        <f t="shared" si="349"/>
        <v/>
      </c>
      <c r="AQ1941" s="146" t="str">
        <f t="shared" si="350"/>
        <v/>
      </c>
      <c r="AY1941" s="155"/>
      <c r="AZ1941" s="150"/>
      <c r="BA1941" s="155"/>
      <c r="BB1941" s="162"/>
      <c r="BC1941" s="162"/>
      <c r="BD1941" s="162"/>
      <c r="BE1941" s="162"/>
      <c r="BF1941" s="156"/>
      <c r="BG1941" s="156"/>
      <c r="BH1941" s="156"/>
      <c r="BJ1941" s="146">
        <v>1161</v>
      </c>
      <c r="BK1941" s="146">
        <f t="shared" si="354"/>
        <v>7.4240000000001469</v>
      </c>
      <c r="BL1941" s="146">
        <f t="shared" si="355"/>
        <v>0.3861060315075156</v>
      </c>
      <c r="BM1941" s="146">
        <f t="shared" si="356"/>
        <v>6.2411637289588873E-4</v>
      </c>
      <c r="BN1941" s="146" t="str">
        <f t="shared" si="357"/>
        <v/>
      </c>
      <c r="BO1941" s="146" t="str">
        <f t="shared" si="353"/>
        <v/>
      </c>
    </row>
    <row r="1942" spans="3:67" ht="20.100000000000001" customHeight="1" x14ac:dyDescent="0.25">
      <c r="C1942" s="12"/>
      <c r="E1942" s="130"/>
      <c r="F1942" s="130"/>
      <c r="R1942" s="12"/>
      <c r="T1942" s="130"/>
      <c r="U1942" s="130"/>
      <c r="AE1942" s="146">
        <v>1185</v>
      </c>
      <c r="AF1942" s="146">
        <f t="shared" si="344"/>
        <v>0.74000000000000021</v>
      </c>
      <c r="AJ1942" s="146">
        <f t="shared" si="345"/>
        <v>0.30338928375630009</v>
      </c>
      <c r="AK1942" s="146">
        <f t="shared" si="346"/>
        <v>0.77035000283520949</v>
      </c>
      <c r="AL1942" s="146" t="str">
        <f t="shared" si="351"/>
        <v/>
      </c>
      <c r="AM1942" s="146">
        <f t="shared" si="352"/>
        <v>0.30338928375630009</v>
      </c>
      <c r="AN1942" s="146" t="str">
        <f t="shared" si="347"/>
        <v/>
      </c>
      <c r="AO1942" s="146">
        <f t="shared" si="348"/>
        <v>0</v>
      </c>
      <c r="AP1942" s="146" t="str">
        <f t="shared" si="349"/>
        <v/>
      </c>
      <c r="AQ1942" s="146" t="str">
        <f t="shared" si="350"/>
        <v/>
      </c>
      <c r="AY1942" s="155"/>
      <c r="AZ1942" s="150"/>
      <c r="BA1942" s="155"/>
      <c r="BB1942" s="162"/>
      <c r="BC1942" s="162"/>
      <c r="BD1942" s="162"/>
      <c r="BE1942" s="162"/>
      <c r="BF1942" s="156"/>
      <c r="BG1942" s="156"/>
      <c r="BH1942" s="156"/>
      <c r="BJ1942" s="146">
        <v>1162</v>
      </c>
      <c r="BK1942" s="146">
        <f t="shared" si="354"/>
        <v>7.4304000000001471</v>
      </c>
      <c r="BL1942" s="146">
        <f t="shared" si="355"/>
        <v>0.38548191513461971</v>
      </c>
      <c r="BM1942" s="146">
        <f t="shared" si="356"/>
        <v>6.2346346236280548E-4</v>
      </c>
      <c r="BN1942" s="146" t="str">
        <f t="shared" si="357"/>
        <v/>
      </c>
      <c r="BO1942" s="146" t="str">
        <f t="shared" si="353"/>
        <v/>
      </c>
    </row>
    <row r="1943" spans="3:67" ht="20.100000000000001" customHeight="1" x14ac:dyDescent="0.25">
      <c r="C1943" s="12"/>
      <c r="E1943" s="130"/>
      <c r="F1943" s="130"/>
      <c r="R1943" s="12"/>
      <c r="T1943" s="130"/>
      <c r="U1943" s="130"/>
      <c r="AE1943" s="146">
        <v>1186</v>
      </c>
      <c r="AF1943" s="146">
        <f t="shared" si="344"/>
        <v>0.74399999999999977</v>
      </c>
      <c r="AJ1943" s="146">
        <f t="shared" si="345"/>
        <v>0.30249015932280471</v>
      </c>
      <c r="AK1943" s="146">
        <f t="shared" si="346"/>
        <v>0.7715617624475124</v>
      </c>
      <c r="AL1943" s="146" t="str">
        <f t="shared" si="351"/>
        <v/>
      </c>
      <c r="AM1943" s="146">
        <f t="shared" si="352"/>
        <v>0.30249015932280471</v>
      </c>
      <c r="AN1943" s="146" t="str">
        <f t="shared" si="347"/>
        <v/>
      </c>
      <c r="AO1943" s="146">
        <f t="shared" si="348"/>
        <v>0</v>
      </c>
      <c r="AP1943" s="146" t="str">
        <f t="shared" si="349"/>
        <v/>
      </c>
      <c r="AQ1943" s="146" t="str">
        <f t="shared" si="350"/>
        <v/>
      </c>
      <c r="AY1943" s="155"/>
      <c r="AZ1943" s="150"/>
      <c r="BA1943" s="155"/>
      <c r="BB1943" s="162"/>
      <c r="BC1943" s="162"/>
      <c r="BD1943" s="162"/>
      <c r="BE1943" s="162"/>
      <c r="BF1943" s="156"/>
      <c r="BG1943" s="156"/>
      <c r="BH1943" s="156"/>
      <c r="BJ1943" s="146">
        <v>1163</v>
      </c>
      <c r="BK1943" s="146">
        <f t="shared" si="354"/>
        <v>7.4368000000001473</v>
      </c>
      <c r="BL1943" s="146">
        <f t="shared" si="355"/>
        <v>0.38485845167225691</v>
      </c>
      <c r="BM1943" s="146">
        <f t="shared" si="356"/>
        <v>6.2281008072462285E-4</v>
      </c>
      <c r="BN1943" s="146" t="str">
        <f t="shared" si="357"/>
        <v/>
      </c>
      <c r="BO1943" s="146" t="str">
        <f t="shared" si="353"/>
        <v/>
      </c>
    </row>
    <row r="1944" spans="3:67" ht="20.100000000000001" customHeight="1" x14ac:dyDescent="0.25">
      <c r="C1944" s="12"/>
      <c r="E1944" s="130"/>
      <c r="F1944" s="130"/>
      <c r="R1944" s="12"/>
      <c r="T1944" s="130"/>
      <c r="U1944" s="130"/>
      <c r="AE1944" s="146">
        <v>1187</v>
      </c>
      <c r="AF1944" s="146">
        <f t="shared" si="344"/>
        <v>0.74800000000000022</v>
      </c>
      <c r="AJ1944" s="146">
        <f t="shared" si="345"/>
        <v>0.30158887407374979</v>
      </c>
      <c r="AK1944" s="146">
        <f t="shared" si="346"/>
        <v>0.77276992122870458</v>
      </c>
      <c r="AL1944" s="146" t="str">
        <f t="shared" si="351"/>
        <v/>
      </c>
      <c r="AM1944" s="146">
        <f t="shared" si="352"/>
        <v>0.30158887407374979</v>
      </c>
      <c r="AN1944" s="146" t="str">
        <f t="shared" si="347"/>
        <v/>
      </c>
      <c r="AO1944" s="146">
        <f t="shared" si="348"/>
        <v>0</v>
      </c>
      <c r="AP1944" s="146" t="str">
        <f t="shared" si="349"/>
        <v/>
      </c>
      <c r="AQ1944" s="146" t="str">
        <f t="shared" si="350"/>
        <v/>
      </c>
      <c r="AY1944" s="155"/>
      <c r="AZ1944" s="150"/>
      <c r="BA1944" s="155"/>
      <c r="BB1944" s="162"/>
      <c r="BC1944" s="162"/>
      <c r="BD1944" s="162"/>
      <c r="BE1944" s="162"/>
      <c r="BF1944" s="156"/>
      <c r="BG1944" s="156"/>
      <c r="BH1944" s="156"/>
      <c r="BJ1944" s="146">
        <v>1164</v>
      </c>
      <c r="BK1944" s="146">
        <f t="shared" si="354"/>
        <v>7.4432000000001475</v>
      </c>
      <c r="BL1944" s="146">
        <f t="shared" si="355"/>
        <v>0.38423564159153228</v>
      </c>
      <c r="BM1944" s="146">
        <f t="shared" si="356"/>
        <v>6.2215623287842359E-4</v>
      </c>
      <c r="BN1944" s="146" t="str">
        <f t="shared" si="357"/>
        <v/>
      </c>
      <c r="BO1944" s="146" t="str">
        <f t="shared" si="353"/>
        <v/>
      </c>
    </row>
    <row r="1945" spans="3:67" ht="20.100000000000001" customHeight="1" x14ac:dyDescent="0.25">
      <c r="C1945" s="12"/>
      <c r="E1945" s="130"/>
      <c r="F1945" s="130"/>
      <c r="R1945" s="12"/>
      <c r="T1945" s="130"/>
      <c r="U1945" s="130"/>
      <c r="AE1945" s="146">
        <v>1188</v>
      </c>
      <c r="AF1945" s="146">
        <f t="shared" si="344"/>
        <v>0.75199999999999978</v>
      </c>
      <c r="AJ1945" s="146">
        <f t="shared" si="345"/>
        <v>0.3006854632453293</v>
      </c>
      <c r="AK1945" s="146">
        <f t="shared" si="346"/>
        <v>0.77397447060599667</v>
      </c>
      <c r="AL1945" s="146" t="str">
        <f t="shared" si="351"/>
        <v/>
      </c>
      <c r="AM1945" s="146">
        <f t="shared" si="352"/>
        <v>0.3006854632453293</v>
      </c>
      <c r="AN1945" s="146" t="str">
        <f t="shared" si="347"/>
        <v/>
      </c>
      <c r="AO1945" s="146">
        <f t="shared" si="348"/>
        <v>0</v>
      </c>
      <c r="AP1945" s="146" t="str">
        <f t="shared" si="349"/>
        <v/>
      </c>
      <c r="AQ1945" s="146" t="str">
        <f t="shared" si="350"/>
        <v/>
      </c>
      <c r="AY1945" s="155"/>
      <c r="AZ1945" s="150"/>
      <c r="BA1945" s="155"/>
      <c r="BB1945" s="162"/>
      <c r="BC1945" s="162"/>
      <c r="BD1945" s="162"/>
      <c r="BE1945" s="162"/>
      <c r="BF1945" s="156"/>
      <c r="BG1945" s="156"/>
      <c r="BH1945" s="156"/>
      <c r="BJ1945" s="146">
        <v>1165</v>
      </c>
      <c r="BK1945" s="146">
        <f t="shared" si="354"/>
        <v>7.4496000000001477</v>
      </c>
      <c r="BL1945" s="146">
        <f t="shared" si="355"/>
        <v>0.38361348535865386</v>
      </c>
      <c r="BM1945" s="146">
        <f t="shared" si="356"/>
        <v>6.2150192370580282E-4</v>
      </c>
      <c r="BN1945" s="146" t="str">
        <f t="shared" si="357"/>
        <v/>
      </c>
      <c r="BO1945" s="146" t="str">
        <f t="shared" si="353"/>
        <v/>
      </c>
    </row>
    <row r="1946" spans="3:67" ht="20.100000000000001" customHeight="1" x14ac:dyDescent="0.25">
      <c r="C1946" s="12"/>
      <c r="E1946" s="130"/>
      <c r="F1946" s="130"/>
      <c r="R1946" s="12"/>
      <c r="T1946" s="130"/>
      <c r="U1946" s="130"/>
      <c r="AE1946" s="146">
        <v>1189</v>
      </c>
      <c r="AF1946" s="146">
        <f t="shared" si="344"/>
        <v>0.75600000000000023</v>
      </c>
      <c r="AJ1946" s="146">
        <f t="shared" si="345"/>
        <v>0.29977996207034224</v>
      </c>
      <c r="AK1946" s="146">
        <f t="shared" si="346"/>
        <v>0.77517540214753866</v>
      </c>
      <c r="AL1946" s="146" t="str">
        <f t="shared" si="351"/>
        <v/>
      </c>
      <c r="AM1946" s="146">
        <f t="shared" si="352"/>
        <v>0.29977996207034224</v>
      </c>
      <c r="AN1946" s="146" t="str">
        <f t="shared" si="347"/>
        <v/>
      </c>
      <c r="AO1946" s="146">
        <f t="shared" si="348"/>
        <v>0</v>
      </c>
      <c r="AP1946" s="146" t="str">
        <f t="shared" si="349"/>
        <v/>
      </c>
      <c r="AQ1946" s="146" t="str">
        <f t="shared" si="350"/>
        <v/>
      </c>
      <c r="AY1946" s="155"/>
      <c r="AZ1946" s="150"/>
      <c r="BA1946" s="155"/>
      <c r="BB1946" s="162"/>
      <c r="BC1946" s="162"/>
      <c r="BD1946" s="162"/>
      <c r="BE1946" s="162"/>
      <c r="BF1946" s="156"/>
      <c r="BG1946" s="156"/>
      <c r="BH1946" s="156"/>
      <c r="BJ1946" s="146">
        <v>1166</v>
      </c>
      <c r="BK1946" s="146">
        <f t="shared" si="354"/>
        <v>7.4560000000001478</v>
      </c>
      <c r="BL1946" s="146">
        <f t="shared" si="355"/>
        <v>0.38299198343494806</v>
      </c>
      <c r="BM1946" s="146">
        <f t="shared" si="356"/>
        <v>6.2084715807697588E-4</v>
      </c>
      <c r="BN1946" s="146" t="str">
        <f t="shared" si="357"/>
        <v/>
      </c>
      <c r="BO1946" s="146" t="str">
        <f t="shared" si="353"/>
        <v/>
      </c>
    </row>
    <row r="1947" spans="3:67" ht="20.100000000000001" customHeight="1" x14ac:dyDescent="0.25">
      <c r="C1947" s="12"/>
      <c r="E1947" s="130"/>
      <c r="F1947" s="130"/>
      <c r="R1947" s="12"/>
      <c r="T1947" s="130"/>
      <c r="U1947" s="130"/>
      <c r="AE1947" s="146">
        <v>1190</v>
      </c>
      <c r="AF1947" s="146">
        <f t="shared" si="344"/>
        <v>0.75999999999999979</v>
      </c>
      <c r="AJ1947" s="146">
        <f t="shared" si="345"/>
        <v>0.29887240577595287</v>
      </c>
      <c r="AK1947" s="146">
        <f t="shared" si="346"/>
        <v>0.77637270756240051</v>
      </c>
      <c r="AL1947" s="146" t="str">
        <f t="shared" si="351"/>
        <v/>
      </c>
      <c r="AM1947" s="146">
        <f t="shared" si="352"/>
        <v>0.29887240577595287</v>
      </c>
      <c r="AN1947" s="146" t="str">
        <f t="shared" si="347"/>
        <v/>
      </c>
      <c r="AO1947" s="146">
        <f t="shared" si="348"/>
        <v>0</v>
      </c>
      <c r="AP1947" s="146" t="str">
        <f t="shared" si="349"/>
        <v/>
      </c>
      <c r="AQ1947" s="146" t="str">
        <f t="shared" si="350"/>
        <v/>
      </c>
      <c r="AY1947" s="155"/>
      <c r="AZ1947" s="150"/>
      <c r="BA1947" s="155"/>
      <c r="BB1947" s="162"/>
      <c r="BC1947" s="162"/>
      <c r="BD1947" s="162"/>
      <c r="BE1947" s="162"/>
      <c r="BF1947" s="156"/>
      <c r="BG1947" s="156"/>
      <c r="BH1947" s="156"/>
      <c r="BJ1947" s="146">
        <v>1167</v>
      </c>
      <c r="BK1947" s="146">
        <f t="shared" si="354"/>
        <v>7.462400000000148</v>
      </c>
      <c r="BL1947" s="146">
        <f t="shared" si="355"/>
        <v>0.38237113627687108</v>
      </c>
      <c r="BM1947" s="146">
        <f t="shared" si="356"/>
        <v>6.2019194084617091E-4</v>
      </c>
      <c r="BN1947" s="146" t="str">
        <f t="shared" si="357"/>
        <v/>
      </c>
      <c r="BO1947" s="146" t="str">
        <f t="shared" si="353"/>
        <v/>
      </c>
    </row>
    <row r="1948" spans="3:67" ht="20.100000000000001" customHeight="1" x14ac:dyDescent="0.25">
      <c r="C1948" s="12"/>
      <c r="E1948" s="130"/>
      <c r="F1948" s="130"/>
      <c r="R1948" s="12"/>
      <c r="T1948" s="130"/>
      <c r="U1948" s="130"/>
      <c r="AE1948" s="146">
        <v>1191</v>
      </c>
      <c r="AF1948" s="146">
        <f t="shared" si="344"/>
        <v>0.76400000000000023</v>
      </c>
      <c r="AJ1948" s="146">
        <f t="shared" si="345"/>
        <v>0.29796282958145454</v>
      </c>
      <c r="AK1948" s="146">
        <f t="shared" si="346"/>
        <v>0.77756637870054668</v>
      </c>
      <c r="AL1948" s="146" t="str">
        <f t="shared" si="351"/>
        <v/>
      </c>
      <c r="AM1948" s="146">
        <f t="shared" si="352"/>
        <v>0.29796282958145454</v>
      </c>
      <c r="AN1948" s="146" t="str">
        <f t="shared" si="347"/>
        <v/>
      </c>
      <c r="AO1948" s="146">
        <f t="shared" si="348"/>
        <v>0</v>
      </c>
      <c r="AP1948" s="146" t="str">
        <f t="shared" si="349"/>
        <v/>
      </c>
      <c r="AQ1948" s="146" t="str">
        <f t="shared" si="350"/>
        <v/>
      </c>
      <c r="AY1948" s="155"/>
      <c r="AZ1948" s="150"/>
      <c r="BA1948" s="155"/>
      <c r="BB1948" s="162"/>
      <c r="BC1948" s="162"/>
      <c r="BD1948" s="162"/>
      <c r="BE1948" s="162"/>
      <c r="BF1948" s="156"/>
      <c r="BG1948" s="156"/>
      <c r="BH1948" s="156"/>
      <c r="BJ1948" s="146">
        <v>1168</v>
      </c>
      <c r="BK1948" s="146">
        <f t="shared" si="354"/>
        <v>7.4688000000001482</v>
      </c>
      <c r="BL1948" s="146">
        <f t="shared" si="355"/>
        <v>0.38175094433602491</v>
      </c>
      <c r="BM1948" s="146">
        <f t="shared" si="356"/>
        <v>6.1953627685473744E-4</v>
      </c>
      <c r="BN1948" s="146" t="str">
        <f t="shared" si="357"/>
        <v/>
      </c>
      <c r="BO1948" s="146" t="str">
        <f t="shared" si="353"/>
        <v/>
      </c>
    </row>
    <row r="1949" spans="3:67" ht="20.100000000000001" customHeight="1" x14ac:dyDescent="0.25">
      <c r="C1949" s="12"/>
      <c r="E1949" s="130"/>
      <c r="F1949" s="130"/>
      <c r="R1949" s="12"/>
      <c r="T1949" s="130"/>
      <c r="U1949" s="130"/>
      <c r="AE1949" s="146">
        <v>1192</v>
      </c>
      <c r="AF1949" s="146">
        <f t="shared" si="344"/>
        <v>0.76799999999999979</v>
      </c>
      <c r="AJ1949" s="146">
        <f t="shared" si="345"/>
        <v>0.2970512686960452</v>
      </c>
      <c r="AK1949" s="146">
        <f t="shared" si="346"/>
        <v>0.77875640755279807</v>
      </c>
      <c r="AL1949" s="146" t="str">
        <f t="shared" si="351"/>
        <v/>
      </c>
      <c r="AM1949" s="146">
        <f t="shared" si="352"/>
        <v>0.2970512686960452</v>
      </c>
      <c r="AN1949" s="146" t="str">
        <f t="shared" si="347"/>
        <v/>
      </c>
      <c r="AO1949" s="146">
        <f t="shared" si="348"/>
        <v>0</v>
      </c>
      <c r="AP1949" s="146" t="str">
        <f t="shared" si="349"/>
        <v/>
      </c>
      <c r="AQ1949" s="146" t="str">
        <f t="shared" si="350"/>
        <v/>
      </c>
      <c r="AY1949" s="155"/>
      <c r="AZ1949" s="150"/>
      <c r="BA1949" s="155"/>
      <c r="BB1949" s="162"/>
      <c r="BC1949" s="162"/>
      <c r="BD1949" s="162"/>
      <c r="BE1949" s="162"/>
      <c r="BF1949" s="156"/>
      <c r="BG1949" s="156"/>
      <c r="BH1949" s="156"/>
      <c r="BJ1949" s="146">
        <v>1169</v>
      </c>
      <c r="BK1949" s="146">
        <f t="shared" si="354"/>
        <v>7.4752000000001484</v>
      </c>
      <c r="BL1949" s="146">
        <f t="shared" si="355"/>
        <v>0.38113140805917017</v>
      </c>
      <c r="BM1949" s="146">
        <f t="shared" si="356"/>
        <v>6.1888017093020276E-4</v>
      </c>
      <c r="BN1949" s="146" t="str">
        <f t="shared" si="357"/>
        <v/>
      </c>
      <c r="BO1949" s="146" t="str">
        <f t="shared" si="353"/>
        <v/>
      </c>
    </row>
    <row r="1950" spans="3:67" ht="20.100000000000001" customHeight="1" x14ac:dyDescent="0.25">
      <c r="C1950" s="12"/>
      <c r="E1950" s="130"/>
      <c r="F1950" s="130"/>
      <c r="R1950" s="12"/>
      <c r="T1950" s="130"/>
      <c r="U1950" s="130"/>
      <c r="AE1950" s="146">
        <v>1193</v>
      </c>
      <c r="AF1950" s="146">
        <f t="shared" si="344"/>
        <v>0.77200000000000024</v>
      </c>
      <c r="AJ1950" s="146">
        <f t="shared" si="345"/>
        <v>0.29613775831660588</v>
      </c>
      <c r="AK1950" s="146">
        <f t="shared" si="346"/>
        <v>0.77994278625079028</v>
      </c>
      <c r="AL1950" s="146" t="str">
        <f t="shared" si="351"/>
        <v/>
      </c>
      <c r="AM1950" s="146">
        <f t="shared" si="352"/>
        <v>0.29613775831660588</v>
      </c>
      <c r="AN1950" s="146" t="str">
        <f t="shared" si="347"/>
        <v/>
      </c>
      <c r="AO1950" s="146">
        <f t="shared" si="348"/>
        <v>0</v>
      </c>
      <c r="AP1950" s="146" t="str">
        <f t="shared" si="349"/>
        <v/>
      </c>
      <c r="AQ1950" s="146" t="str">
        <f t="shared" si="350"/>
        <v/>
      </c>
      <c r="AY1950" s="155"/>
      <c r="AZ1950" s="150"/>
      <c r="BA1950" s="155"/>
      <c r="BB1950" s="162"/>
      <c r="BC1950" s="162"/>
      <c r="BD1950" s="162"/>
      <c r="BE1950" s="162"/>
      <c r="BF1950" s="156"/>
      <c r="BG1950" s="156"/>
      <c r="BH1950" s="156"/>
      <c r="BJ1950" s="146">
        <v>1170</v>
      </c>
      <c r="BK1950" s="146">
        <f t="shared" si="354"/>
        <v>7.4816000000001486</v>
      </c>
      <c r="BL1950" s="146">
        <f t="shared" si="355"/>
        <v>0.38051252788823997</v>
      </c>
      <c r="BM1950" s="146">
        <f t="shared" si="356"/>
        <v>6.182236278856057E-4</v>
      </c>
      <c r="BN1950" s="146" t="str">
        <f t="shared" si="357"/>
        <v/>
      </c>
      <c r="BO1950" s="146" t="str">
        <f t="shared" si="353"/>
        <v/>
      </c>
    </row>
    <row r="1951" spans="3:67" ht="20.100000000000001" customHeight="1" x14ac:dyDescent="0.25">
      <c r="C1951" s="12"/>
      <c r="E1951" s="130"/>
      <c r="F1951" s="130"/>
      <c r="R1951" s="12"/>
      <c r="T1951" s="130"/>
      <c r="U1951" s="130"/>
      <c r="AE1951" s="146">
        <v>1194</v>
      </c>
      <c r="AF1951" s="146">
        <f t="shared" si="344"/>
        <v>0.7759999999999998</v>
      </c>
      <c r="AJ1951" s="146">
        <f t="shared" si="345"/>
        <v>0.29522233362549144</v>
      </c>
      <c r="AK1951" s="146">
        <f t="shared" si="346"/>
        <v>0.78112550706691619</v>
      </c>
      <c r="AL1951" s="146" t="str">
        <f t="shared" si="351"/>
        <v/>
      </c>
      <c r="AM1951" s="146">
        <f t="shared" si="352"/>
        <v>0.29522233362549144</v>
      </c>
      <c r="AN1951" s="146" t="str">
        <f t="shared" si="347"/>
        <v/>
      </c>
      <c r="AO1951" s="146">
        <f t="shared" si="348"/>
        <v>0</v>
      </c>
      <c r="AP1951" s="146" t="str">
        <f t="shared" si="349"/>
        <v/>
      </c>
      <c r="AQ1951" s="146" t="str">
        <f t="shared" si="350"/>
        <v/>
      </c>
      <c r="AY1951" s="155"/>
      <c r="AZ1951" s="150"/>
      <c r="BA1951" s="155"/>
      <c r="BB1951" s="162"/>
      <c r="BC1951" s="162"/>
      <c r="BD1951" s="162"/>
      <c r="BE1951" s="162"/>
      <c r="BF1951" s="156"/>
      <c r="BG1951" s="156"/>
      <c r="BH1951" s="156"/>
      <c r="BJ1951" s="146">
        <v>1171</v>
      </c>
      <c r="BK1951" s="146">
        <f t="shared" si="354"/>
        <v>7.4880000000001488</v>
      </c>
      <c r="BL1951" s="146">
        <f t="shared" si="355"/>
        <v>0.37989430426035437</v>
      </c>
      <c r="BM1951" s="146">
        <f t="shared" si="356"/>
        <v>6.1756665252071796E-4</v>
      </c>
      <c r="BN1951" s="146" t="str">
        <f t="shared" si="357"/>
        <v/>
      </c>
      <c r="BO1951" s="146" t="str">
        <f t="shared" si="353"/>
        <v/>
      </c>
    </row>
    <row r="1952" spans="3:67" ht="20.100000000000001" customHeight="1" x14ac:dyDescent="0.25">
      <c r="C1952" s="12"/>
      <c r="E1952" s="130"/>
      <c r="F1952" s="130"/>
      <c r="R1952" s="12"/>
      <c r="T1952" s="130"/>
      <c r="U1952" s="130"/>
      <c r="AE1952" s="146">
        <v>1195</v>
      </c>
      <c r="AF1952" s="146">
        <f t="shared" si="344"/>
        <v>0.78000000000000025</v>
      </c>
      <c r="AJ1952" s="146">
        <f t="shared" si="345"/>
        <v>0.29430502978832507</v>
      </c>
      <c r="AK1952" s="146">
        <f t="shared" si="346"/>
        <v>0.78230456241426705</v>
      </c>
      <c r="AL1952" s="146" t="str">
        <f t="shared" si="351"/>
        <v/>
      </c>
      <c r="AM1952" s="146">
        <f t="shared" si="352"/>
        <v>0.29430502978832507</v>
      </c>
      <c r="AN1952" s="146" t="str">
        <f t="shared" si="347"/>
        <v/>
      </c>
      <c r="AO1952" s="146">
        <f t="shared" si="348"/>
        <v>0</v>
      </c>
      <c r="AP1952" s="146" t="str">
        <f t="shared" si="349"/>
        <v/>
      </c>
      <c r="AQ1952" s="146" t="str">
        <f t="shared" si="350"/>
        <v/>
      </c>
      <c r="AY1952" s="155"/>
      <c r="AZ1952" s="150"/>
      <c r="BA1952" s="155"/>
      <c r="BB1952" s="162"/>
      <c r="BC1952" s="162"/>
      <c r="BD1952" s="162"/>
      <c r="BE1952" s="162"/>
      <c r="BF1952" s="156"/>
      <c r="BG1952" s="156"/>
      <c r="BH1952" s="156"/>
      <c r="BJ1952" s="146">
        <v>1172</v>
      </c>
      <c r="BK1952" s="146">
        <f t="shared" si="354"/>
        <v>7.4944000000001489</v>
      </c>
      <c r="BL1952" s="146">
        <f t="shared" si="355"/>
        <v>0.37927673760783365</v>
      </c>
      <c r="BM1952" s="146">
        <f t="shared" si="356"/>
        <v>6.169092496211559E-4</v>
      </c>
      <c r="BN1952" s="146" t="str">
        <f t="shared" si="357"/>
        <v/>
      </c>
      <c r="BO1952" s="146" t="str">
        <f t="shared" si="353"/>
        <v/>
      </c>
    </row>
    <row r="1953" spans="3:67" ht="20.100000000000001" customHeight="1" x14ac:dyDescent="0.25">
      <c r="C1953" s="12"/>
      <c r="E1953" s="130"/>
      <c r="F1953" s="130"/>
      <c r="R1953" s="12"/>
      <c r="T1953" s="130"/>
      <c r="U1953" s="130"/>
      <c r="AE1953" s="146">
        <v>1196</v>
      </c>
      <c r="AF1953" s="146">
        <f t="shared" si="344"/>
        <v>0.78399999999999981</v>
      </c>
      <c r="AJ1953" s="146">
        <f t="shared" si="345"/>
        <v>0.29338588195180482</v>
      </c>
      <c r="AK1953" s="146">
        <f t="shared" si="346"/>
        <v>0.78347994484655792</v>
      </c>
      <c r="AL1953" s="146" t="str">
        <f t="shared" si="351"/>
        <v/>
      </c>
      <c r="AM1953" s="146">
        <f t="shared" si="352"/>
        <v>0.29338588195180482</v>
      </c>
      <c r="AN1953" s="146" t="str">
        <f t="shared" si="347"/>
        <v/>
      </c>
      <c r="AO1953" s="146">
        <f t="shared" si="348"/>
        <v>0</v>
      </c>
      <c r="AP1953" s="146" t="str">
        <f t="shared" si="349"/>
        <v/>
      </c>
      <c r="AQ1953" s="146" t="str">
        <f t="shared" si="350"/>
        <v/>
      </c>
      <c r="AY1953" s="155"/>
      <c r="AZ1953" s="150"/>
      <c r="BA1953" s="155"/>
      <c r="BB1953" s="162"/>
      <c r="BC1953" s="162"/>
      <c r="BD1953" s="162"/>
      <c r="BE1953" s="162"/>
      <c r="BF1953" s="156"/>
      <c r="BG1953" s="156"/>
      <c r="BH1953" s="156"/>
      <c r="BJ1953" s="146">
        <v>1173</v>
      </c>
      <c r="BK1953" s="146">
        <f t="shared" si="354"/>
        <v>7.5008000000001491</v>
      </c>
      <c r="BL1953" s="146">
        <f t="shared" si="355"/>
        <v>0.37865982835821249</v>
      </c>
      <c r="BM1953" s="146">
        <f t="shared" si="356"/>
        <v>6.1625142395888011E-4</v>
      </c>
      <c r="BN1953" s="146" t="str">
        <f t="shared" si="357"/>
        <v/>
      </c>
      <c r="BO1953" s="146" t="str">
        <f t="shared" si="353"/>
        <v/>
      </c>
    </row>
    <row r="1954" spans="3:67" ht="20.100000000000001" customHeight="1" x14ac:dyDescent="0.25">
      <c r="C1954" s="12"/>
      <c r="E1954" s="130"/>
      <c r="F1954" s="130"/>
      <c r="R1954" s="12"/>
      <c r="T1954" s="130"/>
      <c r="U1954" s="130"/>
      <c r="AE1954" s="146">
        <v>1197</v>
      </c>
      <c r="AF1954" s="146">
        <f t="shared" si="344"/>
        <v>0.78800000000000026</v>
      </c>
      <c r="AJ1954" s="146">
        <f t="shared" si="345"/>
        <v>0.29246492524151452</v>
      </c>
      <c r="AK1954" s="146">
        <f t="shared" si="346"/>
        <v>0.78465164705805068</v>
      </c>
      <c r="AL1954" s="146" t="str">
        <f t="shared" si="351"/>
        <v/>
      </c>
      <c r="AM1954" s="146">
        <f t="shared" si="352"/>
        <v>0.29246492524151452</v>
      </c>
      <c r="AN1954" s="146" t="str">
        <f t="shared" si="347"/>
        <v/>
      </c>
      <c r="AO1954" s="146">
        <f t="shared" si="348"/>
        <v>0</v>
      </c>
      <c r="AP1954" s="146" t="str">
        <f t="shared" si="349"/>
        <v/>
      </c>
      <c r="AQ1954" s="146" t="str">
        <f t="shared" si="350"/>
        <v/>
      </c>
      <c r="AY1954" s="155"/>
      <c r="AZ1954" s="150"/>
      <c r="BA1954" s="155"/>
      <c r="BB1954" s="162"/>
      <c r="BC1954" s="162"/>
      <c r="BD1954" s="162"/>
      <c r="BE1954" s="162"/>
      <c r="BF1954" s="156"/>
      <c r="BG1954" s="156"/>
      <c r="BH1954" s="156"/>
      <c r="BJ1954" s="146">
        <v>1174</v>
      </c>
      <c r="BK1954" s="146">
        <f t="shared" si="354"/>
        <v>7.5072000000001493</v>
      </c>
      <c r="BL1954" s="146">
        <f t="shared" si="355"/>
        <v>0.37804357693425361</v>
      </c>
      <c r="BM1954" s="146">
        <f t="shared" si="356"/>
        <v>6.1559318029225096E-4</v>
      </c>
      <c r="BN1954" s="146" t="str">
        <f t="shared" si="357"/>
        <v/>
      </c>
      <c r="BO1954" s="146" t="str">
        <f t="shared" si="353"/>
        <v/>
      </c>
    </row>
    <row r="1955" spans="3:67" ht="20.100000000000001" customHeight="1" x14ac:dyDescent="0.25">
      <c r="C1955" s="12"/>
      <c r="E1955" s="130"/>
      <c r="F1955" s="130"/>
      <c r="R1955" s="12"/>
      <c r="T1955" s="130"/>
      <c r="U1955" s="130"/>
      <c r="AE1955" s="146">
        <v>1198</v>
      </c>
      <c r="AF1955" s="146">
        <f t="shared" si="344"/>
        <v>0.79199999999999982</v>
      </c>
      <c r="AJ1955" s="146">
        <f t="shared" si="345"/>
        <v>0.29154219475974724</v>
      </c>
      <c r="AK1955" s="146">
        <f t="shared" si="346"/>
        <v>0.78581966188346253</v>
      </c>
      <c r="AL1955" s="146" t="str">
        <f t="shared" si="351"/>
        <v/>
      </c>
      <c r="AM1955" s="146">
        <f t="shared" si="352"/>
        <v>0.29154219475974724</v>
      </c>
      <c r="AN1955" s="146" t="str">
        <f t="shared" si="347"/>
        <v/>
      </c>
      <c r="AO1955" s="146">
        <f t="shared" si="348"/>
        <v>0</v>
      </c>
      <c r="AP1955" s="146" t="str">
        <f t="shared" si="349"/>
        <v/>
      </c>
      <c r="AQ1955" s="146" t="str">
        <f t="shared" si="350"/>
        <v/>
      </c>
      <c r="AY1955" s="155"/>
      <c r="AZ1955" s="150"/>
      <c r="BA1955" s="155"/>
      <c r="BB1955" s="162"/>
      <c r="BC1955" s="162"/>
      <c r="BD1955" s="162"/>
      <c r="BE1955" s="162"/>
      <c r="BF1955" s="156"/>
      <c r="BG1955" s="156"/>
      <c r="BH1955" s="156"/>
      <c r="BJ1955" s="146">
        <v>1175</v>
      </c>
      <c r="BK1955" s="146">
        <f t="shared" si="354"/>
        <v>7.5136000000001495</v>
      </c>
      <c r="BL1955" s="146">
        <f t="shared" si="355"/>
        <v>0.37742798375396136</v>
      </c>
      <c r="BM1955" s="146">
        <f t="shared" si="356"/>
        <v>6.1493452336525145E-4</v>
      </c>
      <c r="BN1955" s="146" t="str">
        <f t="shared" si="357"/>
        <v/>
      </c>
      <c r="BO1955" s="146" t="str">
        <f t="shared" si="353"/>
        <v/>
      </c>
    </row>
    <row r="1956" spans="3:67" ht="20.100000000000001" customHeight="1" x14ac:dyDescent="0.25">
      <c r="C1956" s="12"/>
      <c r="E1956" s="130"/>
      <c r="F1956" s="130"/>
      <c r="R1956" s="12"/>
      <c r="T1956" s="130"/>
      <c r="U1956" s="130"/>
      <c r="AE1956" s="146">
        <v>1199</v>
      </c>
      <c r="AF1956" s="146">
        <f t="shared" si="344"/>
        <v>0.79600000000000026</v>
      </c>
      <c r="AJ1956" s="146">
        <f t="shared" si="345"/>
        <v>0.29061772558333376</v>
      </c>
      <c r="AK1956" s="146">
        <f t="shared" si="346"/>
        <v>0.78698398229787037</v>
      </c>
      <c r="AL1956" s="146" t="str">
        <f t="shared" si="351"/>
        <v/>
      </c>
      <c r="AM1956" s="146">
        <f t="shared" si="352"/>
        <v>0.29061772558333376</v>
      </c>
      <c r="AN1956" s="146" t="str">
        <f t="shared" si="347"/>
        <v/>
      </c>
      <c r="AO1956" s="146">
        <f t="shared" si="348"/>
        <v>0</v>
      </c>
      <c r="AP1956" s="146" t="str">
        <f t="shared" si="349"/>
        <v/>
      </c>
      <c r="AQ1956" s="146" t="str">
        <f t="shared" si="350"/>
        <v/>
      </c>
      <c r="AY1956" s="155"/>
      <c r="AZ1956" s="150"/>
      <c r="BA1956" s="155"/>
      <c r="BB1956" s="162"/>
      <c r="BC1956" s="162"/>
      <c r="BD1956" s="162"/>
      <c r="BE1956" s="162"/>
      <c r="BF1956" s="156"/>
      <c r="BG1956" s="156"/>
      <c r="BH1956" s="156"/>
      <c r="BJ1956" s="146">
        <v>1176</v>
      </c>
      <c r="BK1956" s="146">
        <f t="shared" si="354"/>
        <v>7.5200000000001497</v>
      </c>
      <c r="BL1956" s="146">
        <f t="shared" si="355"/>
        <v>0.37681304923059611</v>
      </c>
      <c r="BM1956" s="146">
        <f t="shared" si="356"/>
        <v>6.1427545790898597E-4</v>
      </c>
      <c r="BN1956" s="146" t="str">
        <f t="shared" si="357"/>
        <v/>
      </c>
      <c r="BO1956" s="146" t="str">
        <f t="shared" si="353"/>
        <v/>
      </c>
    </row>
    <row r="1957" spans="3:67" ht="20.100000000000001" customHeight="1" x14ac:dyDescent="0.25">
      <c r="C1957" s="12"/>
      <c r="E1957" s="130"/>
      <c r="F1957" s="130"/>
      <c r="R1957" s="12"/>
      <c r="T1957" s="130"/>
      <c r="U1957" s="130"/>
      <c r="AE1957" s="146">
        <v>1200</v>
      </c>
      <c r="AF1957" s="146">
        <f t="shared" si="344"/>
        <v>0.79999999999999982</v>
      </c>
      <c r="AJ1957" s="146">
        <f t="shared" si="345"/>
        <v>0.28969155276148278</v>
      </c>
      <c r="AK1957" s="146">
        <f t="shared" si="346"/>
        <v>0.78814460141660325</v>
      </c>
      <c r="AL1957" s="146" t="str">
        <f t="shared" si="351"/>
        <v/>
      </c>
      <c r="AM1957" s="146">
        <f t="shared" si="352"/>
        <v>0.28969155276148278</v>
      </c>
      <c r="AN1957" s="146" t="str">
        <f t="shared" si="347"/>
        <v/>
      </c>
      <c r="AO1957" s="146">
        <f t="shared" si="348"/>
        <v>0</v>
      </c>
      <c r="AP1957" s="146" t="str">
        <f t="shared" si="349"/>
        <v/>
      </c>
      <c r="AQ1957" s="146" t="str">
        <f t="shared" si="350"/>
        <v/>
      </c>
      <c r="AY1957" s="155"/>
      <c r="AZ1957" s="150"/>
      <c r="BA1957" s="155"/>
      <c r="BB1957" s="162"/>
      <c r="BC1957" s="162"/>
      <c r="BD1957" s="162"/>
      <c r="BE1957" s="162"/>
      <c r="BF1957" s="156"/>
      <c r="BG1957" s="156"/>
      <c r="BH1957" s="156"/>
      <c r="BJ1957" s="146">
        <v>1177</v>
      </c>
      <c r="BK1957" s="146">
        <f t="shared" si="354"/>
        <v>7.5264000000001499</v>
      </c>
      <c r="BL1957" s="146">
        <f t="shared" si="355"/>
        <v>0.37619877377268712</v>
      </c>
      <c r="BM1957" s="146">
        <f t="shared" si="356"/>
        <v>6.1361598863873823E-4</v>
      </c>
      <c r="BN1957" s="146" t="str">
        <f t="shared" si="357"/>
        <v/>
      </c>
      <c r="BO1957" s="146" t="str">
        <f t="shared" si="353"/>
        <v/>
      </c>
    </row>
    <row r="1958" spans="3:67" ht="20.100000000000001" customHeight="1" x14ac:dyDescent="0.25">
      <c r="C1958" s="12"/>
      <c r="E1958" s="130"/>
      <c r="F1958" s="130"/>
      <c r="R1958" s="12"/>
      <c r="T1958" s="130"/>
      <c r="U1958" s="130"/>
      <c r="AE1958" s="146">
        <v>1201</v>
      </c>
      <c r="AF1958" s="146">
        <f t="shared" si="344"/>
        <v>0.80400000000000027</v>
      </c>
      <c r="AJ1958" s="146">
        <f t="shared" si="345"/>
        <v>0.28876371131362782</v>
      </c>
      <c r="AK1958" s="146">
        <f t="shared" si="346"/>
        <v>0.78930151249512903</v>
      </c>
      <c r="AL1958" s="146" t="str">
        <f t="shared" si="351"/>
        <v/>
      </c>
      <c r="AM1958" s="146">
        <f t="shared" si="352"/>
        <v>0.28876371131362782</v>
      </c>
      <c r="AN1958" s="146" t="str">
        <f t="shared" si="347"/>
        <v/>
      </c>
      <c r="AO1958" s="146">
        <f t="shared" si="348"/>
        <v>0</v>
      </c>
      <c r="AP1958" s="146" t="str">
        <f t="shared" si="349"/>
        <v/>
      </c>
      <c r="AQ1958" s="146" t="str">
        <f t="shared" si="350"/>
        <v/>
      </c>
      <c r="AY1958" s="155"/>
      <c r="AZ1958" s="150"/>
      <c r="BA1958" s="155"/>
      <c r="BB1958" s="162"/>
      <c r="BC1958" s="162"/>
      <c r="BD1958" s="162"/>
      <c r="BE1958" s="162"/>
      <c r="BF1958" s="156"/>
      <c r="BG1958" s="156"/>
      <c r="BH1958" s="156"/>
      <c r="BJ1958" s="146">
        <v>1178</v>
      </c>
      <c r="BK1958" s="146">
        <f t="shared" si="354"/>
        <v>7.53280000000015</v>
      </c>
      <c r="BL1958" s="146">
        <f t="shared" si="355"/>
        <v>0.37558515778404838</v>
      </c>
      <c r="BM1958" s="146">
        <f t="shared" si="356"/>
        <v>6.1295612025885626E-4</v>
      </c>
      <c r="BN1958" s="146" t="str">
        <f t="shared" si="357"/>
        <v/>
      </c>
      <c r="BO1958" s="146" t="str">
        <f t="shared" si="353"/>
        <v/>
      </c>
    </row>
    <row r="1959" spans="3:67" ht="20.100000000000001" customHeight="1" x14ac:dyDescent="0.25">
      <c r="C1959" s="12"/>
      <c r="E1959" s="130"/>
      <c r="F1959" s="130"/>
      <c r="R1959" s="12"/>
      <c r="T1959" s="130"/>
      <c r="U1959" s="130"/>
      <c r="AE1959" s="146">
        <v>1202</v>
      </c>
      <c r="AF1959" s="146">
        <f t="shared" si="344"/>
        <v>0.80799999999999983</v>
      </c>
      <c r="AJ1959" s="146">
        <f t="shared" si="345"/>
        <v>0.28783423622728582</v>
      </c>
      <c r="AK1959" s="146">
        <f t="shared" si="346"/>
        <v>0.79045470892892911</v>
      </c>
      <c r="AL1959" s="146" t="str">
        <f t="shared" si="351"/>
        <v/>
      </c>
      <c r="AM1959" s="146">
        <f t="shared" si="352"/>
        <v>0.28783423622728582</v>
      </c>
      <c r="AN1959" s="146" t="str">
        <f t="shared" si="347"/>
        <v/>
      </c>
      <c r="AO1959" s="146">
        <f t="shared" si="348"/>
        <v>0</v>
      </c>
      <c r="AP1959" s="146" t="str">
        <f t="shared" si="349"/>
        <v/>
      </c>
      <c r="AQ1959" s="146" t="str">
        <f t="shared" si="350"/>
        <v/>
      </c>
      <c r="AY1959" s="155"/>
      <c r="AZ1959" s="150"/>
      <c r="BA1959" s="155"/>
      <c r="BB1959" s="162"/>
      <c r="BC1959" s="162"/>
      <c r="BD1959" s="162"/>
      <c r="BE1959" s="162"/>
      <c r="BF1959" s="156"/>
      <c r="BG1959" s="156"/>
      <c r="BH1959" s="156"/>
      <c r="BJ1959" s="146">
        <v>1179</v>
      </c>
      <c r="BK1959" s="146">
        <f t="shared" si="354"/>
        <v>7.5392000000001502</v>
      </c>
      <c r="BL1959" s="146">
        <f t="shared" si="355"/>
        <v>0.37497220166378953</v>
      </c>
      <c r="BM1959" s="146">
        <f t="shared" si="356"/>
        <v>6.1229585745797843E-4</v>
      </c>
      <c r="BN1959" s="146" t="str">
        <f t="shared" si="357"/>
        <v/>
      </c>
      <c r="BO1959" s="146" t="str">
        <f t="shared" si="353"/>
        <v/>
      </c>
    </row>
    <row r="1960" spans="3:67" ht="20.100000000000001" customHeight="1" x14ac:dyDescent="0.25">
      <c r="C1960" s="12"/>
      <c r="E1960" s="130"/>
      <c r="F1960" s="130"/>
      <c r="R1960" s="12"/>
      <c r="T1960" s="130"/>
      <c r="U1960" s="130"/>
      <c r="AE1960" s="146">
        <v>1203</v>
      </c>
      <c r="AF1960" s="146">
        <f t="shared" si="344"/>
        <v>0.81200000000000028</v>
      </c>
      <c r="AJ1960" s="146">
        <f t="shared" si="345"/>
        <v>0.28690316245592212</v>
      </c>
      <c r="AK1960" s="146">
        <f t="shared" si="346"/>
        <v>0.79160418425336887</v>
      </c>
      <c r="AL1960" s="146" t="str">
        <f t="shared" si="351"/>
        <v/>
      </c>
      <c r="AM1960" s="146">
        <f t="shared" si="352"/>
        <v>0.28690316245592212</v>
      </c>
      <c r="AN1960" s="146" t="str">
        <f t="shared" si="347"/>
        <v/>
      </c>
      <c r="AO1960" s="146">
        <f t="shared" si="348"/>
        <v>0</v>
      </c>
      <c r="AP1960" s="146" t="str">
        <f t="shared" si="349"/>
        <v/>
      </c>
      <c r="AQ1960" s="146" t="str">
        <f t="shared" si="350"/>
        <v/>
      </c>
      <c r="AY1960" s="155"/>
      <c r="AZ1960" s="150"/>
      <c r="BA1960" s="155"/>
      <c r="BB1960" s="162"/>
      <c r="BC1960" s="162"/>
      <c r="BD1960" s="162"/>
      <c r="BE1960" s="162"/>
      <c r="BF1960" s="156"/>
      <c r="BG1960" s="156"/>
      <c r="BH1960" s="156"/>
      <c r="BJ1960" s="146">
        <v>1180</v>
      </c>
      <c r="BK1960" s="146">
        <f t="shared" si="354"/>
        <v>7.5456000000001504</v>
      </c>
      <c r="BL1960" s="146">
        <f t="shared" si="355"/>
        <v>0.37435990580633155</v>
      </c>
      <c r="BM1960" s="146">
        <f t="shared" si="356"/>
        <v>6.1163520491153145E-4</v>
      </c>
      <c r="BN1960" s="146" t="str">
        <f t="shared" si="357"/>
        <v/>
      </c>
      <c r="BO1960" s="146" t="str">
        <f t="shared" si="353"/>
        <v/>
      </c>
    </row>
    <row r="1961" spans="3:67" ht="20.100000000000001" customHeight="1" x14ac:dyDescent="0.25">
      <c r="C1961" s="12"/>
      <c r="E1961" s="130"/>
      <c r="F1961" s="130"/>
      <c r="R1961" s="12"/>
      <c r="T1961" s="130"/>
      <c r="U1961" s="130"/>
      <c r="AE1961" s="146">
        <v>1204</v>
      </c>
      <c r="AF1961" s="146">
        <f t="shared" si="344"/>
        <v>0.81599999999999984</v>
      </c>
      <c r="AJ1961" s="146">
        <f t="shared" si="345"/>
        <v>0.28597052491682845</v>
      </c>
      <c r="AK1961" s="146">
        <f t="shared" si="346"/>
        <v>0.7927499321435546</v>
      </c>
      <c r="AL1961" s="146" t="str">
        <f t="shared" si="351"/>
        <v/>
      </c>
      <c r="AM1961" s="146">
        <f t="shared" si="352"/>
        <v>0.28597052491682845</v>
      </c>
      <c r="AN1961" s="146" t="str">
        <f t="shared" si="347"/>
        <v/>
      </c>
      <c r="AO1961" s="146">
        <f t="shared" si="348"/>
        <v>0</v>
      </c>
      <c r="AP1961" s="146" t="str">
        <f t="shared" si="349"/>
        <v/>
      </c>
      <c r="AQ1961" s="146" t="str">
        <f t="shared" si="350"/>
        <v/>
      </c>
      <c r="AY1961" s="155"/>
      <c r="AZ1961" s="150"/>
      <c r="BA1961" s="155"/>
      <c r="BB1961" s="162"/>
      <c r="BC1961" s="162"/>
      <c r="BD1961" s="162"/>
      <c r="BE1961" s="162"/>
      <c r="BF1961" s="156"/>
      <c r="BG1961" s="156"/>
      <c r="BH1961" s="156"/>
      <c r="BJ1961" s="146">
        <v>1181</v>
      </c>
      <c r="BK1961" s="146">
        <f t="shared" si="354"/>
        <v>7.5520000000001506</v>
      </c>
      <c r="BL1961" s="146">
        <f t="shared" si="355"/>
        <v>0.37374827060142002</v>
      </c>
      <c r="BM1961" s="146">
        <f t="shared" si="356"/>
        <v>6.1097416728111975E-4</v>
      </c>
      <c r="BN1961" s="146" t="str">
        <f t="shared" si="357"/>
        <v/>
      </c>
      <c r="BO1961" s="146" t="str">
        <f t="shared" si="353"/>
        <v/>
      </c>
    </row>
    <row r="1962" spans="3:67" ht="20.100000000000001" customHeight="1" x14ac:dyDescent="0.25">
      <c r="C1962" s="12"/>
      <c r="E1962" s="130"/>
      <c r="F1962" s="130"/>
      <c r="R1962" s="12"/>
      <c r="T1962" s="130"/>
      <c r="U1962" s="130"/>
      <c r="AE1962" s="146">
        <v>1205</v>
      </c>
      <c r="AF1962" s="146">
        <f t="shared" si="344"/>
        <v>0.82000000000000028</v>
      </c>
      <c r="AJ1962" s="146">
        <f t="shared" si="345"/>
        <v>0.28503635848900716</v>
      </c>
      <c r="AK1962" s="146">
        <f t="shared" si="346"/>
        <v>0.79389194641418703</v>
      </c>
      <c r="AL1962" s="146" t="str">
        <f t="shared" si="351"/>
        <v/>
      </c>
      <c r="AM1962" s="146">
        <f t="shared" si="352"/>
        <v>0.28503635848900716</v>
      </c>
      <c r="AN1962" s="146" t="str">
        <f t="shared" si="347"/>
        <v/>
      </c>
      <c r="AO1962" s="146">
        <f t="shared" si="348"/>
        <v>0</v>
      </c>
      <c r="AP1962" s="146" t="str">
        <f t="shared" si="349"/>
        <v/>
      </c>
      <c r="AQ1962" s="146" t="str">
        <f t="shared" si="350"/>
        <v/>
      </c>
      <c r="AY1962" s="155"/>
      <c r="AZ1962" s="150"/>
      <c r="BA1962" s="155"/>
      <c r="BB1962" s="162"/>
      <c r="BC1962" s="162"/>
      <c r="BD1962" s="162"/>
      <c r="BE1962" s="162"/>
      <c r="BF1962" s="156"/>
      <c r="BG1962" s="156"/>
      <c r="BH1962" s="156"/>
      <c r="BJ1962" s="146">
        <v>1182</v>
      </c>
      <c r="BK1962" s="146">
        <f t="shared" si="354"/>
        <v>7.5584000000001508</v>
      </c>
      <c r="BL1962" s="146">
        <f t="shared" si="355"/>
        <v>0.3731372964341389</v>
      </c>
      <c r="BM1962" s="146">
        <f t="shared" si="356"/>
        <v>6.1031274921496959E-4</v>
      </c>
      <c r="BN1962" s="146" t="str">
        <f t="shared" si="357"/>
        <v/>
      </c>
      <c r="BO1962" s="146" t="str">
        <f t="shared" si="353"/>
        <v/>
      </c>
    </row>
    <row r="1963" spans="3:67" ht="20.100000000000001" customHeight="1" x14ac:dyDescent="0.25">
      <c r="C1963" s="12"/>
      <c r="E1963" s="130"/>
      <c r="F1963" s="130"/>
      <c r="R1963" s="12"/>
      <c r="T1963" s="130"/>
      <c r="U1963" s="130"/>
      <c r="AE1963" s="146">
        <v>1206</v>
      </c>
      <c r="AF1963" s="146">
        <f t="shared" si="344"/>
        <v>0.82399999999999984</v>
      </c>
      <c r="AJ1963" s="146">
        <f t="shared" si="345"/>
        <v>0.28410069801106874</v>
      </c>
      <c r="AK1963" s="146">
        <f t="shared" si="346"/>
        <v>0.79503022101940179</v>
      </c>
      <c r="AL1963" s="146" t="str">
        <f t="shared" si="351"/>
        <v/>
      </c>
      <c r="AM1963" s="146">
        <f t="shared" si="352"/>
        <v>0.28410069801106874</v>
      </c>
      <c r="AN1963" s="146" t="str">
        <f t="shared" si="347"/>
        <v/>
      </c>
      <c r="AO1963" s="146">
        <f t="shared" si="348"/>
        <v>0</v>
      </c>
      <c r="AP1963" s="146" t="str">
        <f t="shared" si="349"/>
        <v/>
      </c>
      <c r="AQ1963" s="146" t="str">
        <f t="shared" si="350"/>
        <v/>
      </c>
      <c r="AY1963" s="155"/>
      <c r="AZ1963" s="150"/>
      <c r="BA1963" s="155"/>
      <c r="BB1963" s="162"/>
      <c r="BC1963" s="162"/>
      <c r="BD1963" s="162"/>
      <c r="BE1963" s="162"/>
      <c r="BF1963" s="156"/>
      <c r="BG1963" s="156"/>
      <c r="BH1963" s="156"/>
      <c r="BJ1963" s="146">
        <v>1183</v>
      </c>
      <c r="BK1963" s="146">
        <f t="shared" si="354"/>
        <v>7.564800000000151</v>
      </c>
      <c r="BL1963" s="146">
        <f t="shared" si="355"/>
        <v>0.37252698368492393</v>
      </c>
      <c r="BM1963" s="146">
        <f t="shared" si="356"/>
        <v>6.0965095534670777E-4</v>
      </c>
      <c r="BN1963" s="146" t="str">
        <f t="shared" si="357"/>
        <v/>
      </c>
      <c r="BO1963" s="146" t="str">
        <f t="shared" si="353"/>
        <v/>
      </c>
    </row>
    <row r="1964" spans="3:67" ht="20.100000000000001" customHeight="1" x14ac:dyDescent="0.25">
      <c r="C1964" s="12"/>
      <c r="E1964" s="130"/>
      <c r="F1964" s="130"/>
      <c r="R1964" s="12"/>
      <c r="T1964" s="130"/>
      <c r="U1964" s="130"/>
      <c r="AE1964" s="146">
        <v>1207</v>
      </c>
      <c r="AF1964" s="146">
        <f t="shared" si="344"/>
        <v>0.82800000000000029</v>
      </c>
      <c r="AJ1964" s="146">
        <f t="shared" si="345"/>
        <v>0.28316357827913613</v>
      </c>
      <c r="AK1964" s="146">
        <f t="shared" si="346"/>
        <v>0.79616475005260545</v>
      </c>
      <c r="AL1964" s="146" t="str">
        <f t="shared" si="351"/>
        <v/>
      </c>
      <c r="AM1964" s="146">
        <f t="shared" si="352"/>
        <v>0.28316357827913613</v>
      </c>
      <c r="AN1964" s="146" t="str">
        <f t="shared" si="347"/>
        <v/>
      </c>
      <c r="AO1964" s="146">
        <f t="shared" si="348"/>
        <v>0</v>
      </c>
      <c r="AP1964" s="146" t="str">
        <f t="shared" si="349"/>
        <v/>
      </c>
      <c r="AQ1964" s="146" t="str">
        <f t="shared" si="350"/>
        <v/>
      </c>
      <c r="AY1964" s="155"/>
      <c r="AZ1964" s="150"/>
      <c r="BA1964" s="155"/>
      <c r="BB1964" s="162"/>
      <c r="BC1964" s="162"/>
      <c r="BD1964" s="162"/>
      <c r="BE1964" s="162"/>
      <c r="BF1964" s="156"/>
      <c r="BG1964" s="156"/>
      <c r="BH1964" s="156"/>
      <c r="BJ1964" s="146">
        <v>1184</v>
      </c>
      <c r="BK1964" s="146">
        <f t="shared" si="354"/>
        <v>7.5712000000001511</v>
      </c>
      <c r="BL1964" s="146">
        <f t="shared" si="355"/>
        <v>0.37191733272957722</v>
      </c>
      <c r="BM1964" s="146">
        <f t="shared" si="356"/>
        <v>6.0898879029780417E-4</v>
      </c>
      <c r="BN1964" s="146" t="str">
        <f t="shared" si="357"/>
        <v/>
      </c>
      <c r="BO1964" s="146" t="str">
        <f t="shared" si="353"/>
        <v/>
      </c>
    </row>
    <row r="1965" spans="3:67" ht="20.100000000000001" customHeight="1" x14ac:dyDescent="0.25">
      <c r="C1965" s="12"/>
      <c r="E1965" s="130"/>
      <c r="F1965" s="130"/>
      <c r="R1965" s="12"/>
      <c r="T1965" s="130"/>
      <c r="U1965" s="130"/>
      <c r="AE1965" s="146">
        <v>1208</v>
      </c>
      <c r="AF1965" s="146">
        <f t="shared" si="344"/>
        <v>0.83199999999999985</v>
      </c>
      <c r="AJ1965" s="146">
        <f t="shared" si="345"/>
        <v>0.28222503404476257</v>
      </c>
      <c r="AK1965" s="146">
        <f t="shared" si="346"/>
        <v>0.7972955277463003</v>
      </c>
      <c r="AL1965" s="146" t="str">
        <f t="shared" si="351"/>
        <v/>
      </c>
      <c r="AM1965" s="146">
        <f t="shared" si="352"/>
        <v>0.28222503404476257</v>
      </c>
      <c r="AN1965" s="146" t="str">
        <f t="shared" si="347"/>
        <v/>
      </c>
      <c r="AO1965" s="146">
        <f t="shared" si="348"/>
        <v>0</v>
      </c>
      <c r="AP1965" s="146" t="str">
        <f t="shared" si="349"/>
        <v/>
      </c>
      <c r="AQ1965" s="146" t="str">
        <f t="shared" si="350"/>
        <v/>
      </c>
      <c r="AY1965" s="155"/>
      <c r="AZ1965" s="150"/>
      <c r="BA1965" s="155"/>
      <c r="BB1965" s="162"/>
      <c r="BC1965" s="162"/>
      <c r="BD1965" s="162"/>
      <c r="BE1965" s="162"/>
      <c r="BF1965" s="156"/>
      <c r="BG1965" s="156"/>
      <c r="BH1965" s="156"/>
      <c r="BJ1965" s="146">
        <v>1185</v>
      </c>
      <c r="BK1965" s="146">
        <f t="shared" si="354"/>
        <v>7.5776000000001513</v>
      </c>
      <c r="BL1965" s="146">
        <f t="shared" si="355"/>
        <v>0.37130834393927942</v>
      </c>
      <c r="BM1965" s="146">
        <f t="shared" si="356"/>
        <v>6.083262586734639E-4</v>
      </c>
      <c r="BN1965" s="146" t="str">
        <f t="shared" si="357"/>
        <v/>
      </c>
      <c r="BO1965" s="146" t="str">
        <f t="shared" si="353"/>
        <v/>
      </c>
    </row>
    <row r="1966" spans="3:67" ht="20.100000000000001" customHeight="1" x14ac:dyDescent="0.25">
      <c r="C1966" s="12"/>
      <c r="E1966" s="130"/>
      <c r="F1966" s="130"/>
      <c r="R1966" s="12"/>
      <c r="T1966" s="130"/>
      <c r="U1966" s="130"/>
      <c r="AE1966" s="146">
        <v>1209</v>
      </c>
      <c r="AF1966" s="146">
        <f t="shared" si="344"/>
        <v>0.8360000000000003</v>
      </c>
      <c r="AJ1966" s="146">
        <f t="shared" si="345"/>
        <v>0.2812851000128565</v>
      </c>
      <c r="AK1966" s="146">
        <f t="shared" si="346"/>
        <v>0.79842254847190253</v>
      </c>
      <c r="AL1966" s="146" t="str">
        <f t="shared" si="351"/>
        <v/>
      </c>
      <c r="AM1966" s="146">
        <f t="shared" si="352"/>
        <v>0.2812851000128565</v>
      </c>
      <c r="AN1966" s="146" t="str">
        <f t="shared" si="347"/>
        <v/>
      </c>
      <c r="AO1966" s="146">
        <f t="shared" si="348"/>
        <v>0</v>
      </c>
      <c r="AP1966" s="146" t="str">
        <f t="shared" si="349"/>
        <v/>
      </c>
      <c r="AQ1966" s="146" t="str">
        <f t="shared" si="350"/>
        <v/>
      </c>
      <c r="AY1966" s="155"/>
      <c r="AZ1966" s="150"/>
      <c r="BA1966" s="155"/>
      <c r="BB1966" s="162"/>
      <c r="BC1966" s="162"/>
      <c r="BD1966" s="162"/>
      <c r="BE1966" s="162"/>
      <c r="BF1966" s="156"/>
      <c r="BG1966" s="156"/>
      <c r="BH1966" s="156"/>
      <c r="BJ1966" s="146">
        <v>1186</v>
      </c>
      <c r="BK1966" s="146">
        <f t="shared" si="354"/>
        <v>7.5840000000001515</v>
      </c>
      <c r="BL1966" s="146">
        <f t="shared" si="355"/>
        <v>0.37070001768060595</v>
      </c>
      <c r="BM1966" s="146">
        <f t="shared" si="356"/>
        <v>6.0766336506845597E-4</v>
      </c>
      <c r="BN1966" s="146" t="str">
        <f t="shared" si="357"/>
        <v/>
      </c>
      <c r="BO1966" s="146" t="str">
        <f t="shared" si="353"/>
        <v/>
      </c>
    </row>
    <row r="1967" spans="3:67" ht="20.100000000000001" customHeight="1" x14ac:dyDescent="0.25">
      <c r="C1967" s="12"/>
      <c r="E1967" s="130"/>
      <c r="F1967" s="130"/>
      <c r="R1967" s="12"/>
      <c r="T1967" s="130"/>
      <c r="U1967" s="130"/>
      <c r="AE1967" s="146">
        <v>1210</v>
      </c>
      <c r="AF1967" s="146">
        <f t="shared" si="344"/>
        <v>0.83999999999999986</v>
      </c>
      <c r="AJ1967" s="146">
        <f t="shared" si="345"/>
        <v>0.28034381083962062</v>
      </c>
      <c r="AK1967" s="146">
        <f t="shared" si="346"/>
        <v>0.79954580673955022</v>
      </c>
      <c r="AL1967" s="146" t="str">
        <f t="shared" si="351"/>
        <v/>
      </c>
      <c r="AM1967" s="146">
        <f t="shared" si="352"/>
        <v>0.28034381083962062</v>
      </c>
      <c r="AN1967" s="146" t="str">
        <f t="shared" si="347"/>
        <v/>
      </c>
      <c r="AO1967" s="146">
        <f t="shared" si="348"/>
        <v>0</v>
      </c>
      <c r="AP1967" s="146" t="str">
        <f t="shared" si="349"/>
        <v/>
      </c>
      <c r="AQ1967" s="146" t="str">
        <f t="shared" si="350"/>
        <v/>
      </c>
      <c r="AY1967" s="155"/>
      <c r="AZ1967" s="150"/>
      <c r="BA1967" s="155"/>
      <c r="BB1967" s="162"/>
      <c r="BC1967" s="162"/>
      <c r="BD1967" s="162"/>
      <c r="BE1967" s="162"/>
      <c r="BF1967" s="156"/>
      <c r="BG1967" s="156"/>
      <c r="BH1967" s="156"/>
      <c r="BJ1967" s="146">
        <v>1187</v>
      </c>
      <c r="BK1967" s="146">
        <f t="shared" si="354"/>
        <v>7.5904000000001517</v>
      </c>
      <c r="BL1967" s="146">
        <f t="shared" si="355"/>
        <v>0.3700923543155375</v>
      </c>
      <c r="BM1967" s="146">
        <f t="shared" si="356"/>
        <v>6.070001140611736E-4</v>
      </c>
      <c r="BN1967" s="146" t="str">
        <f t="shared" si="357"/>
        <v/>
      </c>
      <c r="BO1967" s="146" t="str">
        <f t="shared" si="353"/>
        <v/>
      </c>
    </row>
    <row r="1968" spans="3:67" ht="20.100000000000001" customHeight="1" x14ac:dyDescent="0.25">
      <c r="C1968" s="12"/>
      <c r="E1968" s="130"/>
      <c r="F1968" s="130"/>
      <c r="R1968" s="12"/>
      <c r="T1968" s="130"/>
      <c r="U1968" s="130"/>
      <c r="AE1968" s="146">
        <v>1211</v>
      </c>
      <c r="AF1968" s="146">
        <f t="shared" si="344"/>
        <v>0.84400000000000031</v>
      </c>
      <c r="AJ1968" s="146">
        <f t="shared" si="345"/>
        <v>0.27940120113049777</v>
      </c>
      <c r="AK1968" s="146">
        <f t="shared" si="346"/>
        <v>0.80066529719790724</v>
      </c>
      <c r="AL1968" s="146" t="str">
        <f t="shared" si="351"/>
        <v/>
      </c>
      <c r="AM1968" s="146">
        <f t="shared" si="352"/>
        <v>0.27940120113049777</v>
      </c>
      <c r="AN1968" s="146" t="str">
        <f t="shared" si="347"/>
        <v/>
      </c>
      <c r="AO1968" s="146">
        <f t="shared" si="348"/>
        <v>0</v>
      </c>
      <c r="AP1968" s="146" t="str">
        <f t="shared" si="349"/>
        <v/>
      </c>
      <c r="AQ1968" s="146" t="str">
        <f t="shared" si="350"/>
        <v/>
      </c>
      <c r="AY1968" s="155"/>
      <c r="AZ1968" s="150"/>
      <c r="BA1968" s="155"/>
      <c r="BB1968" s="162"/>
      <c r="BC1968" s="162"/>
      <c r="BD1968" s="162"/>
      <c r="BE1968" s="162"/>
      <c r="BF1968" s="156"/>
      <c r="BG1968" s="156"/>
      <c r="BH1968" s="156"/>
      <c r="BJ1968" s="146">
        <v>1188</v>
      </c>
      <c r="BK1968" s="146">
        <f t="shared" si="354"/>
        <v>7.5968000000001519</v>
      </c>
      <c r="BL1968" s="146">
        <f t="shared" si="355"/>
        <v>0.36948535420147632</v>
      </c>
      <c r="BM1968" s="146">
        <f t="shared" si="356"/>
        <v>6.0633651021796409E-4</v>
      </c>
      <c r="BN1968" s="146" t="str">
        <f t="shared" si="357"/>
        <v/>
      </c>
      <c r="BO1968" s="146" t="str">
        <f t="shared" si="353"/>
        <v/>
      </c>
    </row>
    <row r="1969" spans="3:67" ht="20.100000000000001" customHeight="1" x14ac:dyDescent="0.25">
      <c r="C1969" s="12"/>
      <c r="E1969" s="130"/>
      <c r="F1969" s="130"/>
      <c r="R1969" s="12"/>
      <c r="T1969" s="130"/>
      <c r="U1969" s="130"/>
      <c r="AE1969" s="146">
        <v>1212</v>
      </c>
      <c r="AF1969" s="146">
        <f t="shared" si="344"/>
        <v>0.84799999999999986</v>
      </c>
      <c r="AJ1969" s="146">
        <f t="shared" si="345"/>
        <v>0.27845730543813191</v>
      </c>
      <c r="AK1969" s="146">
        <f t="shared" si="346"/>
        <v>0.80178101463395246</v>
      </c>
      <c r="AL1969" s="146" t="str">
        <f t="shared" si="351"/>
        <v/>
      </c>
      <c r="AM1969" s="146">
        <f t="shared" si="352"/>
        <v>0.27845730543813191</v>
      </c>
      <c r="AN1969" s="146" t="str">
        <f t="shared" si="347"/>
        <v/>
      </c>
      <c r="AO1969" s="146">
        <f t="shared" si="348"/>
        <v>0</v>
      </c>
      <c r="AP1969" s="146" t="str">
        <f t="shared" si="349"/>
        <v/>
      </c>
      <c r="AQ1969" s="146" t="str">
        <f t="shared" si="350"/>
        <v/>
      </c>
      <c r="AY1969" s="155"/>
      <c r="AZ1969" s="150"/>
      <c r="BA1969" s="155"/>
      <c r="BB1969" s="162"/>
      <c r="BC1969" s="162"/>
      <c r="BD1969" s="162"/>
      <c r="BE1969" s="162"/>
      <c r="BF1969" s="156"/>
      <c r="BG1969" s="156"/>
      <c r="BH1969" s="156"/>
      <c r="BJ1969" s="146">
        <v>1189</v>
      </c>
      <c r="BK1969" s="146">
        <f t="shared" si="354"/>
        <v>7.6032000000001521</v>
      </c>
      <c r="BL1969" s="146">
        <f t="shared" si="355"/>
        <v>0.36887901769125836</v>
      </c>
      <c r="BM1969" s="146">
        <f t="shared" si="356"/>
        <v>6.0567255809046427E-4</v>
      </c>
      <c r="BN1969" s="146" t="str">
        <f t="shared" si="357"/>
        <v/>
      </c>
      <c r="BO1969" s="146" t="str">
        <f t="shared" si="353"/>
        <v/>
      </c>
    </row>
    <row r="1970" spans="3:67" ht="20.100000000000001" customHeight="1" x14ac:dyDescent="0.25">
      <c r="C1970" s="12"/>
      <c r="E1970" s="130"/>
      <c r="F1970" s="130"/>
      <c r="R1970" s="12"/>
      <c r="T1970" s="130"/>
      <c r="U1970" s="130"/>
      <c r="AE1970" s="146">
        <v>1213</v>
      </c>
      <c r="AF1970" s="146">
        <f t="shared" si="344"/>
        <v>0.85200000000000031</v>
      </c>
      <c r="AJ1970" s="146">
        <f t="shared" si="345"/>
        <v>0.27751215826033604</v>
      </c>
      <c r="AK1970" s="146">
        <f t="shared" si="346"/>
        <v>0.80289295397276761</v>
      </c>
      <c r="AL1970" s="146" t="str">
        <f t="shared" si="351"/>
        <v/>
      </c>
      <c r="AM1970" s="146">
        <f t="shared" si="352"/>
        <v>0.27751215826033604</v>
      </c>
      <c r="AN1970" s="146" t="str">
        <f t="shared" si="347"/>
        <v/>
      </c>
      <c r="AO1970" s="146">
        <f t="shared" si="348"/>
        <v>0</v>
      </c>
      <c r="AP1970" s="146" t="str">
        <f t="shared" si="349"/>
        <v/>
      </c>
      <c r="AQ1970" s="146" t="str">
        <f t="shared" si="350"/>
        <v/>
      </c>
      <c r="AY1970" s="155"/>
      <c r="AZ1970" s="150"/>
      <c r="BA1970" s="155"/>
      <c r="BB1970" s="162"/>
      <c r="BC1970" s="162"/>
      <c r="BD1970" s="162"/>
      <c r="BE1970" s="162"/>
      <c r="BF1970" s="156"/>
      <c r="BG1970" s="156"/>
      <c r="BH1970" s="156"/>
      <c r="BJ1970" s="146">
        <v>1190</v>
      </c>
      <c r="BK1970" s="146">
        <f t="shared" si="354"/>
        <v>7.6096000000001522</v>
      </c>
      <c r="BL1970" s="146">
        <f t="shared" si="355"/>
        <v>0.3682733451331679</v>
      </c>
      <c r="BM1970" s="146">
        <f t="shared" si="356"/>
        <v>6.050082622173214E-4</v>
      </c>
      <c r="BN1970" s="146" t="str">
        <f t="shared" si="357"/>
        <v/>
      </c>
      <c r="BO1970" s="146" t="str">
        <f t="shared" si="353"/>
        <v/>
      </c>
    </row>
    <row r="1971" spans="3:67" ht="20.100000000000001" customHeight="1" x14ac:dyDescent="0.25">
      <c r="C1971" s="12"/>
      <c r="E1971" s="130"/>
      <c r="F1971" s="130"/>
      <c r="R1971" s="12"/>
      <c r="T1971" s="130"/>
      <c r="U1971" s="130"/>
      <c r="AE1971" s="146">
        <v>1214</v>
      </c>
      <c r="AF1971" s="146">
        <f t="shared" si="344"/>
        <v>0.85599999999999987</v>
      </c>
      <c r="AJ1971" s="146">
        <f t="shared" si="345"/>
        <v>0.27656579403807502</v>
      </c>
      <c r="AK1971" s="146">
        <f t="shared" si="346"/>
        <v>0.8040011102773118</v>
      </c>
      <c r="AL1971" s="146" t="str">
        <f t="shared" si="351"/>
        <v/>
      </c>
      <c r="AM1971" s="146">
        <f t="shared" si="352"/>
        <v>0.27656579403807502</v>
      </c>
      <c r="AN1971" s="146" t="str">
        <f t="shared" si="347"/>
        <v/>
      </c>
      <c r="AO1971" s="146">
        <f t="shared" si="348"/>
        <v>0</v>
      </c>
      <c r="AP1971" s="146" t="str">
        <f t="shared" si="349"/>
        <v/>
      </c>
      <c r="AQ1971" s="146" t="str">
        <f t="shared" si="350"/>
        <v/>
      </c>
      <c r="AY1971" s="155"/>
      <c r="AZ1971" s="150"/>
      <c r="BA1971" s="155"/>
      <c r="BB1971" s="162"/>
      <c r="BC1971" s="162"/>
      <c r="BD1971" s="162"/>
      <c r="BE1971" s="162"/>
      <c r="BF1971" s="156"/>
      <c r="BG1971" s="156"/>
      <c r="BH1971" s="156"/>
      <c r="BJ1971" s="146">
        <v>1191</v>
      </c>
      <c r="BK1971" s="146">
        <f t="shared" si="354"/>
        <v>7.6160000000001524</v>
      </c>
      <c r="BL1971" s="146">
        <f t="shared" si="355"/>
        <v>0.36766833687095057</v>
      </c>
      <c r="BM1971" s="146">
        <f t="shared" si="356"/>
        <v>6.0434362712358247E-4</v>
      </c>
      <c r="BN1971" s="146" t="str">
        <f t="shared" si="357"/>
        <v/>
      </c>
      <c r="BO1971" s="146" t="str">
        <f t="shared" si="353"/>
        <v/>
      </c>
    </row>
    <row r="1972" spans="3:67" ht="20.100000000000001" customHeight="1" x14ac:dyDescent="0.25">
      <c r="C1972" s="12"/>
      <c r="E1972" s="130"/>
      <c r="F1972" s="130"/>
      <c r="R1972" s="12"/>
      <c r="T1972" s="130"/>
      <c r="U1972" s="130"/>
      <c r="AE1972" s="146">
        <v>1215</v>
      </c>
      <c r="AF1972" s="146">
        <f t="shared" si="344"/>
        <v>0.86000000000000032</v>
      </c>
      <c r="AJ1972" s="146">
        <f t="shared" si="345"/>
        <v>0.27561824715345662</v>
      </c>
      <c r="AK1972" s="146">
        <f t="shared" si="346"/>
        <v>0.80510547874819172</v>
      </c>
      <c r="AL1972" s="146" t="str">
        <f t="shared" si="351"/>
        <v/>
      </c>
      <c r="AM1972" s="146">
        <f t="shared" si="352"/>
        <v>0.27561824715345662</v>
      </c>
      <c r="AN1972" s="146" t="str">
        <f t="shared" si="347"/>
        <v/>
      </c>
      <c r="AO1972" s="146">
        <f t="shared" si="348"/>
        <v>0</v>
      </c>
      <c r="AP1972" s="146" t="str">
        <f t="shared" si="349"/>
        <v/>
      </c>
      <c r="AQ1972" s="146" t="str">
        <f t="shared" si="350"/>
        <v/>
      </c>
      <c r="AY1972" s="155"/>
      <c r="AZ1972" s="150"/>
      <c r="BA1972" s="155"/>
      <c r="BB1972" s="162"/>
      <c r="BC1972" s="162"/>
      <c r="BD1972" s="162"/>
      <c r="BE1972" s="162"/>
      <c r="BF1972" s="156"/>
      <c r="BG1972" s="156"/>
      <c r="BH1972" s="156"/>
      <c r="BJ1972" s="146">
        <v>1192</v>
      </c>
      <c r="BK1972" s="146">
        <f t="shared" si="354"/>
        <v>7.6224000000001526</v>
      </c>
      <c r="BL1972" s="146">
        <f t="shared" si="355"/>
        <v>0.36706399324382699</v>
      </c>
      <c r="BM1972" s="146">
        <f t="shared" si="356"/>
        <v>6.0367865732008363E-4</v>
      </c>
      <c r="BN1972" s="146" t="str">
        <f t="shared" si="357"/>
        <v/>
      </c>
      <c r="BO1972" s="146" t="str">
        <f t="shared" si="353"/>
        <v/>
      </c>
    </row>
    <row r="1973" spans="3:67" ht="20.100000000000001" customHeight="1" x14ac:dyDescent="0.25">
      <c r="C1973" s="12"/>
      <c r="E1973" s="130"/>
      <c r="F1973" s="130"/>
      <c r="R1973" s="12"/>
      <c r="T1973" s="130"/>
      <c r="U1973" s="130"/>
      <c r="AE1973" s="146">
        <v>1216</v>
      </c>
      <c r="AF1973" s="146">
        <f t="shared" ref="AF1973:AF2036" si="358">AF$751+(AE1973*AF$754)</f>
        <v>0.86399999999999988</v>
      </c>
      <c r="AJ1973" s="146">
        <f t="shared" ref="AJ1973:AJ2036" si="359">_xlfn.NORM.DIST(AF1973,AF$748,AF$749,0)</f>
        <v>0.27466955192773695</v>
      </c>
      <c r="AK1973" s="146">
        <f t="shared" ref="AK1973:AK2036" si="360">_xlfn.NORM.DIST(AF1973,AF$748,AF$749,1)</f>
        <v>0.80620605472342077</v>
      </c>
      <c r="AL1973" s="146" t="str">
        <f t="shared" si="351"/>
        <v/>
      </c>
      <c r="AM1973" s="146">
        <f t="shared" si="352"/>
        <v>0.27466955192773695</v>
      </c>
      <c r="AN1973" s="146" t="str">
        <f t="shared" ref="AN1973:AN2036" si="361">IF(AJ1973=MAX(AJ$757:AJ$2757),AJ1973,"")</f>
        <v/>
      </c>
      <c r="AO1973" s="146">
        <f t="shared" ref="AO1973:AO2036" si="362">_xlfn.NORM.DIST(AE1973,AM$749,AM$750,0)</f>
        <v>0</v>
      </c>
      <c r="AP1973" s="146" t="str">
        <f t="shared" ref="AP1973:AP2036" si="363">IF(AO1973=MAX(AO$757:AO$2757),AJ1973,"")</f>
        <v/>
      </c>
      <c r="AQ1973" s="146" t="str">
        <f t="shared" ref="AQ1973:AQ2036" si="364">IF(AP1973=MIN(AP$757:AP$2757),AP1973,"")</f>
        <v/>
      </c>
      <c r="AY1973" s="155"/>
      <c r="AZ1973" s="150"/>
      <c r="BA1973" s="155"/>
      <c r="BB1973" s="162"/>
      <c r="BC1973" s="162"/>
      <c r="BD1973" s="162"/>
      <c r="BE1973" s="162"/>
      <c r="BF1973" s="156"/>
      <c r="BG1973" s="156"/>
      <c r="BH1973" s="156"/>
      <c r="BJ1973" s="146">
        <v>1193</v>
      </c>
      <c r="BK1973" s="146">
        <f t="shared" si="354"/>
        <v>7.6288000000001528</v>
      </c>
      <c r="BL1973" s="146">
        <f t="shared" si="355"/>
        <v>0.36646031458650691</v>
      </c>
      <c r="BM1973" s="146">
        <f t="shared" si="356"/>
        <v>6.030133573045604E-4</v>
      </c>
      <c r="BN1973" s="146" t="str">
        <f t="shared" si="357"/>
        <v/>
      </c>
      <c r="BO1973" s="146" t="str">
        <f t="shared" si="353"/>
        <v/>
      </c>
    </row>
    <row r="1974" spans="3:67" ht="20.100000000000001" customHeight="1" x14ac:dyDescent="0.25">
      <c r="C1974" s="12"/>
      <c r="E1974" s="130"/>
      <c r="F1974" s="130"/>
      <c r="R1974" s="12"/>
      <c r="T1974" s="130"/>
      <c r="U1974" s="130"/>
      <c r="AE1974" s="146">
        <v>1217</v>
      </c>
      <c r="AF1974" s="146">
        <f t="shared" si="358"/>
        <v>0.86800000000000033</v>
      </c>
      <c r="AJ1974" s="146">
        <f t="shared" si="359"/>
        <v>0.27371974261933468</v>
      </c>
      <c r="AK1974" s="146">
        <f t="shared" si="360"/>
        <v>0.8073028336781729</v>
      </c>
      <c r="AL1974" s="146" t="str">
        <f t="shared" ref="AL1974:AL2037" si="365">IF(OR(AK1974&lt;$AM$753,AK1974&gt;$AM$754),AJ1974,"")</f>
        <v/>
      </c>
      <c r="AM1974" s="146">
        <f t="shared" ref="AM1974:AM2037" si="366">IF(AND(AK1974&gt;$AM$753,AK1974&lt;$AM$754),AJ1974,"")</f>
        <v>0.27371974261933468</v>
      </c>
      <c r="AN1974" s="146" t="str">
        <f t="shared" si="361"/>
        <v/>
      </c>
      <c r="AO1974" s="146">
        <f t="shared" si="362"/>
        <v>0</v>
      </c>
      <c r="AP1974" s="146" t="str">
        <f t="shared" si="363"/>
        <v/>
      </c>
      <c r="AQ1974" s="146" t="str">
        <f t="shared" si="364"/>
        <v/>
      </c>
      <c r="AY1974" s="155"/>
      <c r="AZ1974" s="150"/>
      <c r="BA1974" s="155"/>
      <c r="BB1974" s="162"/>
      <c r="BC1974" s="162"/>
      <c r="BD1974" s="162"/>
      <c r="BE1974" s="162"/>
      <c r="BF1974" s="156"/>
      <c r="BG1974" s="156"/>
      <c r="BH1974" s="156"/>
      <c r="BJ1974" s="146">
        <v>1194</v>
      </c>
      <c r="BK1974" s="146">
        <f t="shared" si="354"/>
        <v>7.635200000000153</v>
      </c>
      <c r="BL1974" s="146">
        <f t="shared" si="355"/>
        <v>0.36585730122920235</v>
      </c>
      <c r="BM1974" s="146">
        <f t="shared" si="356"/>
        <v>6.0234773156103705E-4</v>
      </c>
      <c r="BN1974" s="146" t="str">
        <f t="shared" si="357"/>
        <v/>
      </c>
      <c r="BO1974" s="146" t="str">
        <f t="shared" si="353"/>
        <v/>
      </c>
    </row>
    <row r="1975" spans="3:67" ht="20.100000000000001" customHeight="1" x14ac:dyDescent="0.25">
      <c r="C1975" s="12"/>
      <c r="E1975" s="130"/>
      <c r="F1975" s="130"/>
      <c r="R1975" s="12"/>
      <c r="T1975" s="130"/>
      <c r="U1975" s="130"/>
      <c r="AE1975" s="146">
        <v>1218</v>
      </c>
      <c r="AF1975" s="146">
        <f t="shared" si="358"/>
        <v>0.87199999999999989</v>
      </c>
      <c r="AJ1975" s="146">
        <f t="shared" si="359"/>
        <v>0.2727688534218603</v>
      </c>
      <c r="AK1975" s="146">
        <f t="shared" si="360"/>
        <v>0.8083958112245262</v>
      </c>
      <c r="AL1975" s="146" t="str">
        <f t="shared" si="365"/>
        <v/>
      </c>
      <c r="AM1975" s="146">
        <f t="shared" si="366"/>
        <v>0.2727688534218603</v>
      </c>
      <c r="AN1975" s="146" t="str">
        <f t="shared" si="361"/>
        <v/>
      </c>
      <c r="AO1975" s="146">
        <f t="shared" si="362"/>
        <v>0</v>
      </c>
      <c r="AP1975" s="146" t="str">
        <f t="shared" si="363"/>
        <v/>
      </c>
      <c r="AQ1975" s="146" t="str">
        <f t="shared" si="364"/>
        <v/>
      </c>
      <c r="AY1975" s="155"/>
      <c r="AZ1975" s="150"/>
      <c r="BA1975" s="155"/>
      <c r="BB1975" s="162"/>
      <c r="BC1975" s="162"/>
      <c r="BD1975" s="162"/>
      <c r="BE1975" s="162"/>
      <c r="BF1975" s="156"/>
      <c r="BG1975" s="156"/>
      <c r="BH1975" s="156"/>
      <c r="BJ1975" s="146">
        <v>1195</v>
      </c>
      <c r="BK1975" s="146">
        <f t="shared" si="354"/>
        <v>7.6416000000001532</v>
      </c>
      <c r="BL1975" s="146">
        <f t="shared" si="355"/>
        <v>0.36525495349764131</v>
      </c>
      <c r="BM1975" s="146">
        <f t="shared" si="356"/>
        <v>6.0168178455993759E-4</v>
      </c>
      <c r="BN1975" s="146" t="str">
        <f t="shared" si="357"/>
        <v/>
      </c>
      <c r="BO1975" s="146" t="str">
        <f t="shared" si="353"/>
        <v/>
      </c>
    </row>
    <row r="1976" spans="3:67" ht="20.100000000000001" customHeight="1" x14ac:dyDescent="0.25">
      <c r="C1976" s="12"/>
      <c r="E1976" s="130"/>
      <c r="F1976" s="130"/>
      <c r="R1976" s="12"/>
      <c r="T1976" s="130"/>
      <c r="U1976" s="130"/>
      <c r="AE1976" s="146">
        <v>1219</v>
      </c>
      <c r="AF1976" s="146">
        <f t="shared" si="358"/>
        <v>0.87600000000000033</v>
      </c>
      <c r="AJ1976" s="146">
        <f t="shared" si="359"/>
        <v>0.27181691846215378</v>
      </c>
      <c r="AK1976" s="146">
        <f t="shared" si="360"/>
        <v>0.80948498311120121</v>
      </c>
      <c r="AL1976" s="146" t="str">
        <f t="shared" si="365"/>
        <v/>
      </c>
      <c r="AM1976" s="146">
        <f t="shared" si="366"/>
        <v>0.27181691846215378</v>
      </c>
      <c r="AN1976" s="146" t="str">
        <f t="shared" si="361"/>
        <v/>
      </c>
      <c r="AO1976" s="146">
        <f t="shared" si="362"/>
        <v>0</v>
      </c>
      <c r="AP1976" s="146" t="str">
        <f t="shared" si="363"/>
        <v/>
      </c>
      <c r="AQ1976" s="146" t="str">
        <f t="shared" si="364"/>
        <v/>
      </c>
      <c r="AY1976" s="155"/>
      <c r="AZ1976" s="150"/>
      <c r="BA1976" s="155"/>
      <c r="BB1976" s="162"/>
      <c r="BC1976" s="162"/>
      <c r="BD1976" s="162"/>
      <c r="BE1976" s="162"/>
      <c r="BF1976" s="156"/>
      <c r="BG1976" s="156"/>
      <c r="BH1976" s="156"/>
      <c r="BJ1976" s="146">
        <v>1196</v>
      </c>
      <c r="BK1976" s="146">
        <f t="shared" si="354"/>
        <v>7.6480000000001533</v>
      </c>
      <c r="BL1976" s="146">
        <f t="shared" si="355"/>
        <v>0.36465327171308137</v>
      </c>
      <c r="BM1976" s="146">
        <f t="shared" si="356"/>
        <v>6.0101552075847442E-4</v>
      </c>
      <c r="BN1976" s="146" t="str">
        <f t="shared" si="357"/>
        <v/>
      </c>
      <c r="BO1976" s="146" t="str">
        <f t="shared" si="353"/>
        <v/>
      </c>
    </row>
    <row r="1977" spans="3:67" ht="20.100000000000001" customHeight="1" x14ac:dyDescent="0.25">
      <c r="C1977" s="12"/>
      <c r="E1977" s="130"/>
      <c r="F1977" s="130"/>
      <c r="R1977" s="12"/>
      <c r="T1977" s="130"/>
      <c r="U1977" s="130"/>
      <c r="AE1977" s="146">
        <v>1220</v>
      </c>
      <c r="AF1977" s="146">
        <f t="shared" si="358"/>
        <v>0.87999999999999989</v>
      </c>
      <c r="AJ1977" s="146">
        <f t="shared" si="359"/>
        <v>0.27086397179833804</v>
      </c>
      <c r="AK1977" s="146">
        <f t="shared" si="360"/>
        <v>0.81057034522328786</v>
      </c>
      <c r="AL1977" s="146" t="str">
        <f t="shared" si="365"/>
        <v/>
      </c>
      <c r="AM1977" s="146">
        <f t="shared" si="366"/>
        <v>0.27086397179833804</v>
      </c>
      <c r="AN1977" s="146" t="str">
        <f t="shared" si="361"/>
        <v/>
      </c>
      <c r="AO1977" s="146">
        <f t="shared" si="362"/>
        <v>0</v>
      </c>
      <c r="AP1977" s="146" t="str">
        <f t="shared" si="363"/>
        <v/>
      </c>
      <c r="AQ1977" s="146" t="str">
        <f t="shared" si="364"/>
        <v/>
      </c>
      <c r="AY1977" s="155"/>
      <c r="AZ1977" s="150"/>
      <c r="BA1977" s="155"/>
      <c r="BB1977" s="162"/>
      <c r="BC1977" s="162"/>
      <c r="BD1977" s="162"/>
      <c r="BE1977" s="162"/>
      <c r="BF1977" s="156"/>
      <c r="BG1977" s="156"/>
      <c r="BH1977" s="156"/>
      <c r="BJ1977" s="146">
        <v>1197</v>
      </c>
      <c r="BK1977" s="146">
        <f t="shared" si="354"/>
        <v>7.6544000000001535</v>
      </c>
      <c r="BL1977" s="146">
        <f t="shared" si="355"/>
        <v>0.3640522561923229</v>
      </c>
      <c r="BM1977" s="146">
        <f t="shared" si="356"/>
        <v>6.0034894459931598E-4</v>
      </c>
      <c r="BN1977" s="146" t="str">
        <f t="shared" si="357"/>
        <v/>
      </c>
      <c r="BO1977" s="146" t="str">
        <f t="shared" si="353"/>
        <v/>
      </c>
    </row>
    <row r="1978" spans="3:67" ht="20.100000000000001" customHeight="1" x14ac:dyDescent="0.25">
      <c r="C1978" s="12"/>
      <c r="E1978" s="130"/>
      <c r="F1978" s="130"/>
      <c r="R1978" s="12"/>
      <c r="T1978" s="130"/>
      <c r="U1978" s="130"/>
      <c r="AE1978" s="146">
        <v>1221</v>
      </c>
      <c r="AF1978" s="146">
        <f t="shared" si="358"/>
        <v>0.88400000000000034</v>
      </c>
      <c r="AJ1978" s="146">
        <f t="shared" si="359"/>
        <v>0.26991004741788122</v>
      </c>
      <c r="AK1978" s="146">
        <f t="shared" si="360"/>
        <v>0.81165189358196899</v>
      </c>
      <c r="AL1978" s="146" t="str">
        <f t="shared" si="365"/>
        <v/>
      </c>
      <c r="AM1978" s="146">
        <f t="shared" si="366"/>
        <v>0.26991004741788122</v>
      </c>
      <c r="AN1978" s="146" t="str">
        <f t="shared" si="361"/>
        <v/>
      </c>
      <c r="AO1978" s="146">
        <f t="shared" si="362"/>
        <v>0</v>
      </c>
      <c r="AP1978" s="146" t="str">
        <f t="shared" si="363"/>
        <v/>
      </c>
      <c r="AQ1978" s="146" t="str">
        <f t="shared" si="364"/>
        <v/>
      </c>
      <c r="AY1978" s="155"/>
      <c r="AZ1978" s="150"/>
      <c r="BA1978" s="155"/>
      <c r="BB1978" s="162"/>
      <c r="BC1978" s="162"/>
      <c r="BD1978" s="162"/>
      <c r="BE1978" s="162"/>
      <c r="BF1978" s="156"/>
      <c r="BG1978" s="156"/>
      <c r="BH1978" s="156"/>
      <c r="BJ1978" s="146">
        <v>1198</v>
      </c>
      <c r="BK1978" s="146">
        <f t="shared" si="354"/>
        <v>7.6608000000001537</v>
      </c>
      <c r="BL1978" s="146">
        <f t="shared" si="355"/>
        <v>0.36345190724772358</v>
      </c>
      <c r="BM1978" s="146">
        <f t="shared" si="356"/>
        <v>5.9968206051214112E-4</v>
      </c>
      <c r="BN1978" s="146" t="str">
        <f t="shared" si="357"/>
        <v/>
      </c>
      <c r="BO1978" s="146" t="str">
        <f t="shared" si="353"/>
        <v/>
      </c>
    </row>
    <row r="1979" spans="3:67" ht="20.100000000000001" customHeight="1" x14ac:dyDescent="0.25">
      <c r="C1979" s="12"/>
      <c r="E1979" s="130"/>
      <c r="F1979" s="130"/>
      <c r="R1979" s="12"/>
      <c r="T1979" s="130"/>
      <c r="U1979" s="130"/>
      <c r="AE1979" s="146">
        <v>1222</v>
      </c>
      <c r="AF1979" s="146">
        <f t="shared" si="358"/>
        <v>0.8879999999999999</v>
      </c>
      <c r="AJ1979" s="146">
        <f t="shared" si="359"/>
        <v>0.26895517923567464</v>
      </c>
      <c r="AK1979" s="146">
        <f t="shared" si="360"/>
        <v>0.8127296243442319</v>
      </c>
      <c r="AL1979" s="146" t="str">
        <f t="shared" si="365"/>
        <v/>
      </c>
      <c r="AM1979" s="146">
        <f t="shared" si="366"/>
        <v>0.26895517923567464</v>
      </c>
      <c r="AN1979" s="146" t="str">
        <f t="shared" si="361"/>
        <v/>
      </c>
      <c r="AO1979" s="146">
        <f t="shared" si="362"/>
        <v>0</v>
      </c>
      <c r="AP1979" s="146" t="str">
        <f t="shared" si="363"/>
        <v/>
      </c>
      <c r="AQ1979" s="146" t="str">
        <f t="shared" si="364"/>
        <v/>
      </c>
      <c r="AY1979" s="155"/>
      <c r="AZ1979" s="150"/>
      <c r="BA1979" s="155"/>
      <c r="BB1979" s="162"/>
      <c r="BC1979" s="162"/>
      <c r="BD1979" s="162"/>
      <c r="BE1979" s="162"/>
      <c r="BF1979" s="156"/>
      <c r="BG1979" s="156"/>
      <c r="BH1979" s="156"/>
      <c r="BJ1979" s="146">
        <v>1199</v>
      </c>
      <c r="BK1979" s="146">
        <f t="shared" si="354"/>
        <v>7.6672000000001539</v>
      </c>
      <c r="BL1979" s="146">
        <f t="shared" si="355"/>
        <v>0.36285222518721144</v>
      </c>
      <c r="BM1979" s="146">
        <f t="shared" si="356"/>
        <v>5.9901487291441624E-4</v>
      </c>
      <c r="BN1979" s="146" t="str">
        <f t="shared" si="357"/>
        <v/>
      </c>
      <c r="BO1979" s="146" t="str">
        <f t="shared" si="353"/>
        <v/>
      </c>
    </row>
    <row r="1980" spans="3:67" ht="20.100000000000001" customHeight="1" x14ac:dyDescent="0.25">
      <c r="C1980" s="12"/>
      <c r="E1980" s="130"/>
      <c r="F1980" s="130"/>
      <c r="R1980" s="12"/>
      <c r="T1980" s="130"/>
      <c r="U1980" s="130"/>
      <c r="AE1980" s="146">
        <v>1223</v>
      </c>
      <c r="AF1980" s="146">
        <f t="shared" si="358"/>
        <v>0.89200000000000035</v>
      </c>
      <c r="AJ1980" s="146">
        <f t="shared" si="359"/>
        <v>0.26799940109211995</v>
      </c>
      <c r="AK1980" s="146">
        <f t="shared" si="360"/>
        <v>0.81380353380257597</v>
      </c>
      <c r="AL1980" s="146" t="str">
        <f t="shared" si="365"/>
        <v/>
      </c>
      <c r="AM1980" s="146">
        <f t="shared" si="366"/>
        <v>0.26799940109211995</v>
      </c>
      <c r="AN1980" s="146" t="str">
        <f t="shared" si="361"/>
        <v/>
      </c>
      <c r="AO1980" s="146">
        <f t="shared" si="362"/>
        <v>0</v>
      </c>
      <c r="AP1980" s="146" t="str">
        <f t="shared" si="363"/>
        <v/>
      </c>
      <c r="AQ1980" s="146" t="str">
        <f t="shared" si="364"/>
        <v/>
      </c>
      <c r="AY1980" s="155"/>
      <c r="AZ1980" s="150"/>
      <c r="BA1980" s="155"/>
      <c r="BB1980" s="162"/>
      <c r="BC1980" s="162"/>
      <c r="BD1980" s="162"/>
      <c r="BE1980" s="162"/>
      <c r="BF1980" s="156"/>
      <c r="BG1980" s="156"/>
      <c r="BH1980" s="156"/>
      <c r="BJ1980" s="146">
        <v>1200</v>
      </c>
      <c r="BK1980" s="146">
        <f t="shared" si="354"/>
        <v>7.6736000000001541</v>
      </c>
      <c r="BL1980" s="146">
        <f t="shared" si="355"/>
        <v>0.36225321031429703</v>
      </c>
      <c r="BM1980" s="146">
        <f t="shared" si="356"/>
        <v>5.9834738620745398E-4</v>
      </c>
      <c r="BN1980" s="146" t="str">
        <f t="shared" si="357"/>
        <v/>
      </c>
      <c r="BO1980" s="146" t="str">
        <f t="shared" si="353"/>
        <v/>
      </c>
    </row>
    <row r="1981" spans="3:67" ht="20.100000000000001" customHeight="1" x14ac:dyDescent="0.25">
      <c r="C1981" s="12"/>
      <c r="E1981" s="130"/>
      <c r="F1981" s="130"/>
      <c r="R1981" s="12"/>
      <c r="T1981" s="130"/>
      <c r="U1981" s="130"/>
      <c r="AE1981" s="146">
        <v>1224</v>
      </c>
      <c r="AF1981" s="146">
        <f t="shared" si="358"/>
        <v>0.89599999999999991</v>
      </c>
      <c r="AJ1981" s="146">
        <f t="shared" si="359"/>
        <v>0.26704274675123274</v>
      </c>
      <c r="AK1981" s="146">
        <f t="shared" si="360"/>
        <v>0.81487361838470918</v>
      </c>
      <c r="AL1981" s="146" t="str">
        <f t="shared" si="365"/>
        <v/>
      </c>
      <c r="AM1981" s="146">
        <f t="shared" si="366"/>
        <v>0.26704274675123274</v>
      </c>
      <c r="AN1981" s="146" t="str">
        <f t="shared" si="361"/>
        <v/>
      </c>
      <c r="AO1981" s="146">
        <f t="shared" si="362"/>
        <v>0</v>
      </c>
      <c r="AP1981" s="146" t="str">
        <f t="shared" si="363"/>
        <v/>
      </c>
      <c r="AQ1981" s="146" t="str">
        <f t="shared" si="364"/>
        <v/>
      </c>
      <c r="AY1981" s="155"/>
      <c r="AZ1981" s="150"/>
      <c r="BA1981" s="155"/>
      <c r="BB1981" s="162"/>
      <c r="BC1981" s="162"/>
      <c r="BD1981" s="162"/>
      <c r="BE1981" s="162"/>
      <c r="BF1981" s="156"/>
      <c r="BG1981" s="156"/>
      <c r="BH1981" s="156"/>
      <c r="BJ1981" s="146">
        <v>1201</v>
      </c>
      <c r="BK1981" s="146">
        <f t="shared" si="354"/>
        <v>7.6800000000001543</v>
      </c>
      <c r="BL1981" s="146">
        <f t="shared" si="355"/>
        <v>0.36165486292808957</v>
      </c>
      <c r="BM1981" s="146">
        <f t="shared" si="356"/>
        <v>5.9767960478046556E-4</v>
      </c>
      <c r="BN1981" s="146" t="str">
        <f t="shared" si="357"/>
        <v/>
      </c>
      <c r="BO1981" s="146" t="str">
        <f t="shared" si="353"/>
        <v/>
      </c>
    </row>
    <row r="1982" spans="3:67" ht="20.100000000000001" customHeight="1" x14ac:dyDescent="0.25">
      <c r="C1982" s="12"/>
      <c r="E1982" s="130"/>
      <c r="F1982" s="130"/>
      <c r="R1982" s="12"/>
      <c r="T1982" s="130"/>
      <c r="U1982" s="130"/>
      <c r="AE1982" s="146">
        <v>1225</v>
      </c>
      <c r="AF1982" s="146">
        <f t="shared" si="358"/>
        <v>0.90000000000000036</v>
      </c>
      <c r="AJ1982" s="146">
        <f t="shared" si="359"/>
        <v>0.26608524989875476</v>
      </c>
      <c r="AK1982" s="146">
        <f t="shared" si="360"/>
        <v>0.81593987465324058</v>
      </c>
      <c r="AL1982" s="146" t="str">
        <f t="shared" si="365"/>
        <v/>
      </c>
      <c r="AM1982" s="146">
        <f t="shared" si="366"/>
        <v>0.26608524989875476</v>
      </c>
      <c r="AN1982" s="146" t="str">
        <f t="shared" si="361"/>
        <v/>
      </c>
      <c r="AO1982" s="146">
        <f t="shared" si="362"/>
        <v>0</v>
      </c>
      <c r="AP1982" s="146" t="str">
        <f t="shared" si="363"/>
        <v/>
      </c>
      <c r="AQ1982" s="146" t="str">
        <f t="shared" si="364"/>
        <v/>
      </c>
      <c r="AY1982" s="155"/>
      <c r="AZ1982" s="150"/>
      <c r="BA1982" s="155"/>
      <c r="BB1982" s="162"/>
      <c r="BC1982" s="162"/>
      <c r="BD1982" s="162"/>
      <c r="BE1982" s="162"/>
      <c r="BF1982" s="156"/>
      <c r="BG1982" s="156"/>
      <c r="BH1982" s="156"/>
      <c r="BJ1982" s="146">
        <v>1202</v>
      </c>
      <c r="BK1982" s="146">
        <f t="shared" si="354"/>
        <v>7.6864000000001544</v>
      </c>
      <c r="BL1982" s="146">
        <f t="shared" si="355"/>
        <v>0.36105718332330911</v>
      </c>
      <c r="BM1982" s="146">
        <f t="shared" si="356"/>
        <v>5.9701153301106036E-4</v>
      </c>
      <c r="BN1982" s="146" t="str">
        <f t="shared" si="357"/>
        <v/>
      </c>
      <c r="BO1982" s="146" t="str">
        <f t="shared" si="353"/>
        <v/>
      </c>
    </row>
    <row r="1983" spans="3:67" ht="20.100000000000001" customHeight="1" x14ac:dyDescent="0.25">
      <c r="C1983" s="12"/>
      <c r="E1983" s="130"/>
      <c r="F1983" s="130"/>
      <c r="R1983" s="12"/>
      <c r="T1983" s="130"/>
      <c r="U1983" s="130"/>
      <c r="AE1983" s="146">
        <v>1226</v>
      </c>
      <c r="AF1983" s="146">
        <f t="shared" si="358"/>
        <v>0.90399999999999991</v>
      </c>
      <c r="AJ1983" s="146">
        <f t="shared" si="359"/>
        <v>0.26512694414028343</v>
      </c>
      <c r="AK1983" s="146">
        <f t="shared" si="360"/>
        <v>0.81700229930536161</v>
      </c>
      <c r="AL1983" s="146" t="str">
        <f t="shared" si="365"/>
        <v/>
      </c>
      <c r="AM1983" s="146">
        <f t="shared" si="366"/>
        <v>0.26512694414028343</v>
      </c>
      <c r="AN1983" s="146" t="str">
        <f t="shared" si="361"/>
        <v/>
      </c>
      <c r="AO1983" s="146">
        <f t="shared" si="362"/>
        <v>0</v>
      </c>
      <c r="AP1983" s="146" t="str">
        <f t="shared" si="363"/>
        <v/>
      </c>
      <c r="AQ1983" s="146" t="str">
        <f t="shared" si="364"/>
        <v/>
      </c>
      <c r="AY1983" s="155"/>
      <c r="AZ1983" s="150"/>
      <c r="BA1983" s="155"/>
      <c r="BB1983" s="162"/>
      <c r="BC1983" s="162"/>
      <c r="BD1983" s="162"/>
      <c r="BE1983" s="162"/>
      <c r="BF1983" s="156"/>
      <c r="BG1983" s="156"/>
      <c r="BH1983" s="156"/>
      <c r="BJ1983" s="146">
        <v>1203</v>
      </c>
      <c r="BK1983" s="146">
        <f t="shared" si="354"/>
        <v>7.6928000000001546</v>
      </c>
      <c r="BL1983" s="146">
        <f t="shared" si="355"/>
        <v>0.36046017179029805</v>
      </c>
      <c r="BM1983" s="146">
        <f t="shared" si="356"/>
        <v>5.9634317525852909E-4</v>
      </c>
      <c r="BN1983" s="146" t="str">
        <f t="shared" si="357"/>
        <v/>
      </c>
      <c r="BO1983" s="146" t="str">
        <f t="shared" si="353"/>
        <v/>
      </c>
    </row>
    <row r="1984" spans="3:67" ht="20.100000000000001" customHeight="1" x14ac:dyDescent="0.25">
      <c r="C1984" s="12"/>
      <c r="E1984" s="130"/>
      <c r="F1984" s="130"/>
      <c r="R1984" s="12"/>
      <c r="T1984" s="130"/>
      <c r="U1984" s="130"/>
      <c r="AE1984" s="146">
        <v>1227</v>
      </c>
      <c r="AF1984" s="146">
        <f t="shared" si="358"/>
        <v>0.90800000000000036</v>
      </c>
      <c r="AJ1984" s="146">
        <f t="shared" si="359"/>
        <v>0.26416786299941036</v>
      </c>
      <c r="AK1984" s="146">
        <f t="shared" si="360"/>
        <v>0.8180608891725234</v>
      </c>
      <c r="AL1984" s="146" t="str">
        <f t="shared" si="365"/>
        <v/>
      </c>
      <c r="AM1984" s="146">
        <f t="shared" si="366"/>
        <v>0.26416786299941036</v>
      </c>
      <c r="AN1984" s="146" t="str">
        <f t="shared" si="361"/>
        <v/>
      </c>
      <c r="AO1984" s="146">
        <f t="shared" si="362"/>
        <v>0</v>
      </c>
      <c r="AP1984" s="146" t="str">
        <f t="shared" si="363"/>
        <v/>
      </c>
      <c r="AQ1984" s="146" t="str">
        <f t="shared" si="364"/>
        <v/>
      </c>
      <c r="AY1984" s="155"/>
      <c r="AZ1984" s="150"/>
      <c r="BA1984" s="155"/>
      <c r="BB1984" s="162"/>
      <c r="BC1984" s="162"/>
      <c r="BD1984" s="162"/>
      <c r="BE1984" s="162"/>
      <c r="BF1984" s="156"/>
      <c r="BG1984" s="156"/>
      <c r="BH1984" s="156"/>
      <c r="BJ1984" s="146">
        <v>1204</v>
      </c>
      <c r="BK1984" s="146">
        <f t="shared" si="354"/>
        <v>7.6992000000001548</v>
      </c>
      <c r="BL1984" s="146">
        <f t="shared" si="355"/>
        <v>0.35986382861503952</v>
      </c>
      <c r="BM1984" s="146">
        <f t="shared" si="356"/>
        <v>5.956745358743909E-4</v>
      </c>
      <c r="BN1984" s="146" t="str">
        <f t="shared" si="357"/>
        <v/>
      </c>
      <c r="BO1984" s="146" t="str">
        <f t="shared" si="353"/>
        <v/>
      </c>
    </row>
    <row r="1985" spans="3:67" ht="20.100000000000001" customHeight="1" x14ac:dyDescent="0.25">
      <c r="C1985" s="12"/>
      <c r="E1985" s="130"/>
      <c r="F1985" s="130"/>
      <c r="R1985" s="12"/>
      <c r="T1985" s="130"/>
      <c r="U1985" s="130"/>
      <c r="AE1985" s="146">
        <v>1228</v>
      </c>
      <c r="AF1985" s="146">
        <f t="shared" si="358"/>
        <v>0.91199999999999992</v>
      </c>
      <c r="AJ1985" s="146">
        <f t="shared" si="359"/>
        <v>0.2632080399158771</v>
      </c>
      <c r="AK1985" s="146">
        <f t="shared" si="360"/>
        <v>0.81911564122010372</v>
      </c>
      <c r="AL1985" s="146" t="str">
        <f t="shared" si="365"/>
        <v/>
      </c>
      <c r="AM1985" s="146">
        <f t="shared" si="366"/>
        <v>0.2632080399158771</v>
      </c>
      <c r="AN1985" s="146" t="str">
        <f t="shared" si="361"/>
        <v/>
      </c>
      <c r="AO1985" s="146">
        <f t="shared" si="362"/>
        <v>0</v>
      </c>
      <c r="AP1985" s="146" t="str">
        <f t="shared" si="363"/>
        <v/>
      </c>
      <c r="AQ1985" s="146" t="str">
        <f t="shared" si="364"/>
        <v/>
      </c>
      <c r="AY1985" s="155"/>
      <c r="AZ1985" s="150"/>
      <c r="BA1985" s="155"/>
      <c r="BB1985" s="162"/>
      <c r="BC1985" s="162"/>
      <c r="BD1985" s="162"/>
      <c r="BE1985" s="162"/>
      <c r="BF1985" s="156"/>
      <c r="BG1985" s="156"/>
      <c r="BH1985" s="156"/>
      <c r="BJ1985" s="146">
        <v>1205</v>
      </c>
      <c r="BK1985" s="146">
        <f t="shared" si="354"/>
        <v>7.705600000000155</v>
      </c>
      <c r="BL1985" s="146">
        <f t="shared" si="355"/>
        <v>0.35926815407916513</v>
      </c>
      <c r="BM1985" s="146">
        <f t="shared" si="356"/>
        <v>5.9500561919201278E-4</v>
      </c>
      <c r="BN1985" s="146" t="str">
        <f t="shared" si="357"/>
        <v/>
      </c>
      <c r="BO1985" s="146" t="str">
        <f t="shared" si="353"/>
        <v/>
      </c>
    </row>
    <row r="1986" spans="3:67" ht="20.100000000000001" customHeight="1" x14ac:dyDescent="0.25">
      <c r="C1986" s="12"/>
      <c r="E1986" s="130"/>
      <c r="F1986" s="130"/>
      <c r="R1986" s="12"/>
      <c r="T1986" s="130"/>
      <c r="U1986" s="130"/>
      <c r="AE1986" s="146">
        <v>1229</v>
      </c>
      <c r="AF1986" s="146">
        <f t="shared" si="358"/>
        <v>0.91600000000000037</v>
      </c>
      <c r="AJ1986" s="146">
        <f t="shared" si="359"/>
        <v>0.26224750824374005</v>
      </c>
      <c r="AK1986" s="146">
        <f t="shared" si="360"/>
        <v>0.82016655254706949</v>
      </c>
      <c r="AL1986" s="146" t="str">
        <f t="shared" si="365"/>
        <v/>
      </c>
      <c r="AM1986" s="146">
        <f t="shared" si="366"/>
        <v>0.26224750824374005</v>
      </c>
      <c r="AN1986" s="146" t="str">
        <f t="shared" si="361"/>
        <v/>
      </c>
      <c r="AO1986" s="146">
        <f t="shared" si="362"/>
        <v>0</v>
      </c>
      <c r="AP1986" s="146" t="str">
        <f t="shared" si="363"/>
        <v/>
      </c>
      <c r="AQ1986" s="146" t="str">
        <f t="shared" si="364"/>
        <v/>
      </c>
      <c r="AY1986" s="155"/>
      <c r="AZ1986" s="150"/>
      <c r="BA1986" s="155"/>
      <c r="BB1986" s="162"/>
      <c r="BC1986" s="162"/>
      <c r="BD1986" s="162"/>
      <c r="BE1986" s="162"/>
      <c r="BF1986" s="156"/>
      <c r="BG1986" s="156"/>
      <c r="BH1986" s="156"/>
      <c r="BJ1986" s="146">
        <v>1206</v>
      </c>
      <c r="BK1986" s="146">
        <f t="shared" si="354"/>
        <v>7.7120000000001552</v>
      </c>
      <c r="BL1986" s="146">
        <f t="shared" si="355"/>
        <v>0.35867314845997311</v>
      </c>
      <c r="BM1986" s="146">
        <f t="shared" si="356"/>
        <v>5.9433642953427013E-4</v>
      </c>
      <c r="BN1986" s="146" t="str">
        <f t="shared" si="357"/>
        <v/>
      </c>
      <c r="BO1986" s="146" t="str">
        <f t="shared" si="353"/>
        <v/>
      </c>
    </row>
    <row r="1987" spans="3:67" ht="20.100000000000001" customHeight="1" x14ac:dyDescent="0.25">
      <c r="C1987" s="12"/>
      <c r="E1987" s="130"/>
      <c r="F1987" s="130"/>
      <c r="R1987" s="12"/>
      <c r="T1987" s="130"/>
      <c r="U1987" s="130"/>
      <c r="AE1987" s="146">
        <v>1230</v>
      </c>
      <c r="AF1987" s="146">
        <f t="shared" si="358"/>
        <v>0.91999999999999993</v>
      </c>
      <c r="AJ1987" s="146">
        <f t="shared" si="359"/>
        <v>0.26128630124955315</v>
      </c>
      <c r="AK1987" s="146">
        <f t="shared" si="360"/>
        <v>0.82121362038562828</v>
      </c>
      <c r="AL1987" s="146" t="str">
        <f t="shared" si="365"/>
        <v/>
      </c>
      <c r="AM1987" s="146">
        <f t="shared" si="366"/>
        <v>0.26128630124955315</v>
      </c>
      <c r="AN1987" s="146" t="str">
        <f t="shared" si="361"/>
        <v/>
      </c>
      <c r="AO1987" s="146">
        <f t="shared" si="362"/>
        <v>0</v>
      </c>
      <c r="AP1987" s="146" t="str">
        <f t="shared" si="363"/>
        <v/>
      </c>
      <c r="AQ1987" s="146" t="str">
        <f t="shared" si="364"/>
        <v/>
      </c>
      <c r="AY1987" s="155"/>
      <c r="AZ1987" s="150"/>
      <c r="BA1987" s="155"/>
      <c r="BB1987" s="162"/>
      <c r="BC1987" s="162"/>
      <c r="BD1987" s="162"/>
      <c r="BE1987" s="162"/>
      <c r="BF1987" s="156"/>
      <c r="BG1987" s="156"/>
      <c r="BH1987" s="156"/>
      <c r="BJ1987" s="146">
        <v>1207</v>
      </c>
      <c r="BK1987" s="146">
        <f t="shared" si="354"/>
        <v>7.7184000000001554</v>
      </c>
      <c r="BL1987" s="146">
        <f t="shared" si="355"/>
        <v>0.35807881203043884</v>
      </c>
      <c r="BM1987" s="146">
        <f t="shared" si="356"/>
        <v>5.9366697120916134E-4</v>
      </c>
      <c r="BN1987" s="146" t="str">
        <f t="shared" si="357"/>
        <v/>
      </c>
      <c r="BO1987" s="146" t="str">
        <f t="shared" si="353"/>
        <v/>
      </c>
    </row>
    <row r="1988" spans="3:67" ht="20.100000000000001" customHeight="1" x14ac:dyDescent="0.25">
      <c r="C1988" s="12"/>
      <c r="E1988" s="130"/>
      <c r="F1988" s="130"/>
      <c r="R1988" s="12"/>
      <c r="T1988" s="130"/>
      <c r="U1988" s="130"/>
      <c r="AE1988" s="146">
        <v>1231</v>
      </c>
      <c r="AF1988" s="146">
        <f t="shared" si="358"/>
        <v>0.92400000000000038</v>
      </c>
      <c r="AJ1988" s="146">
        <f t="shared" si="359"/>
        <v>0.26032445211056016</v>
      </c>
      <c r="AK1988" s="146">
        <f t="shared" si="360"/>
        <v>0.82225684210087691</v>
      </c>
      <c r="AL1988" s="146" t="str">
        <f t="shared" si="365"/>
        <v/>
      </c>
      <c r="AM1988" s="146">
        <f t="shared" si="366"/>
        <v>0.26032445211056016</v>
      </c>
      <c r="AN1988" s="146" t="str">
        <f t="shared" si="361"/>
        <v/>
      </c>
      <c r="AO1988" s="146">
        <f t="shared" si="362"/>
        <v>0</v>
      </c>
      <c r="AP1988" s="146" t="str">
        <f t="shared" si="363"/>
        <v/>
      </c>
      <c r="AQ1988" s="146" t="str">
        <f t="shared" si="364"/>
        <v/>
      </c>
      <c r="AY1988" s="155"/>
      <c r="AZ1988" s="150"/>
      <c r="BA1988" s="155"/>
      <c r="BB1988" s="162"/>
      <c r="BC1988" s="162"/>
      <c r="BD1988" s="162"/>
      <c r="BE1988" s="162"/>
      <c r="BF1988" s="156"/>
      <c r="BG1988" s="156"/>
      <c r="BH1988" s="156"/>
      <c r="BJ1988" s="146">
        <v>1208</v>
      </c>
      <c r="BK1988" s="146">
        <f t="shared" si="354"/>
        <v>7.7248000000001555</v>
      </c>
      <c r="BL1988" s="146">
        <f t="shared" si="355"/>
        <v>0.35748514505922968</v>
      </c>
      <c r="BM1988" s="146">
        <f t="shared" si="356"/>
        <v>5.9299724851241686E-4</v>
      </c>
      <c r="BN1988" s="146" t="str">
        <f t="shared" si="357"/>
        <v/>
      </c>
      <c r="BO1988" s="146" t="str">
        <f t="shared" si="353"/>
        <v/>
      </c>
    </row>
    <row r="1989" spans="3:67" ht="20.100000000000001" customHeight="1" x14ac:dyDescent="0.25">
      <c r="C1989" s="12"/>
      <c r="E1989" s="130"/>
      <c r="F1989" s="130"/>
      <c r="R1989" s="12"/>
      <c r="T1989" s="130"/>
      <c r="U1989" s="130"/>
      <c r="AE1989" s="146">
        <v>1232</v>
      </c>
      <c r="AF1989" s="146">
        <f t="shared" si="358"/>
        <v>0.92799999999999994</v>
      </c>
      <c r="AJ1989" s="146">
        <f t="shared" si="359"/>
        <v>0.25936199391290432</v>
      </c>
      <c r="AK1989" s="146">
        <f t="shared" si="360"/>
        <v>0.82329621519043872</v>
      </c>
      <c r="AL1989" s="146" t="str">
        <f t="shared" si="365"/>
        <v/>
      </c>
      <c r="AM1989" s="146">
        <f t="shared" si="366"/>
        <v>0.25936199391290432</v>
      </c>
      <c r="AN1989" s="146" t="str">
        <f t="shared" si="361"/>
        <v/>
      </c>
      <c r="AO1989" s="146">
        <f t="shared" si="362"/>
        <v>0</v>
      </c>
      <c r="AP1989" s="146" t="str">
        <f t="shared" si="363"/>
        <v/>
      </c>
      <c r="AQ1989" s="146" t="str">
        <f t="shared" si="364"/>
        <v/>
      </c>
      <c r="AY1989" s="155"/>
      <c r="AZ1989" s="150"/>
      <c r="BA1989" s="155"/>
      <c r="BB1989" s="162"/>
      <c r="BC1989" s="162"/>
      <c r="BD1989" s="162"/>
      <c r="BE1989" s="162"/>
      <c r="BF1989" s="156"/>
      <c r="BG1989" s="156"/>
      <c r="BH1989" s="156"/>
      <c r="BJ1989" s="146">
        <v>1209</v>
      </c>
      <c r="BK1989" s="146">
        <f t="shared" si="354"/>
        <v>7.7312000000001557</v>
      </c>
      <c r="BL1989" s="146">
        <f t="shared" si="355"/>
        <v>0.35689214781071726</v>
      </c>
      <c r="BM1989" s="146">
        <f t="shared" si="356"/>
        <v>5.9232726572455707E-4</v>
      </c>
      <c r="BN1989" s="146" t="str">
        <f t="shared" si="357"/>
        <v/>
      </c>
      <c r="BO1989" s="146" t="str">
        <f t="shared" si="353"/>
        <v/>
      </c>
    </row>
    <row r="1990" spans="3:67" ht="20.100000000000001" customHeight="1" x14ac:dyDescent="0.25">
      <c r="C1990" s="12"/>
      <c r="E1990" s="130"/>
      <c r="F1990" s="130"/>
      <c r="R1990" s="12"/>
      <c r="T1990" s="130"/>
      <c r="U1990" s="130"/>
      <c r="AE1990" s="146">
        <v>1233</v>
      </c>
      <c r="AF1990" s="146">
        <f t="shared" si="358"/>
        <v>0.93200000000000038</v>
      </c>
      <c r="AJ1990" s="146">
        <f t="shared" si="359"/>
        <v>0.25839895964984833</v>
      </c>
      <c r="AK1990" s="146">
        <f t="shared" si="360"/>
        <v>0.82433173728409714</v>
      </c>
      <c r="AL1990" s="146" t="str">
        <f t="shared" si="365"/>
        <v/>
      </c>
      <c r="AM1990" s="146">
        <f t="shared" si="366"/>
        <v>0.25839895964984833</v>
      </c>
      <c r="AN1990" s="146" t="str">
        <f t="shared" si="361"/>
        <v/>
      </c>
      <c r="AO1990" s="146">
        <f t="shared" si="362"/>
        <v>0</v>
      </c>
      <c r="AP1990" s="146" t="str">
        <f t="shared" si="363"/>
        <v/>
      </c>
      <c r="AQ1990" s="146" t="str">
        <f t="shared" si="364"/>
        <v/>
      </c>
      <c r="AY1990" s="155"/>
      <c r="AZ1990" s="150"/>
      <c r="BA1990" s="155"/>
      <c r="BB1990" s="162"/>
      <c r="BC1990" s="162"/>
      <c r="BD1990" s="162"/>
      <c r="BE1990" s="162"/>
      <c r="BF1990" s="156"/>
      <c r="BG1990" s="156"/>
      <c r="BH1990" s="156"/>
      <c r="BJ1990" s="146">
        <v>1210</v>
      </c>
      <c r="BK1990" s="146">
        <f t="shared" si="354"/>
        <v>7.7376000000001559</v>
      </c>
      <c r="BL1990" s="146">
        <f t="shared" si="355"/>
        <v>0.35629982054499271</v>
      </c>
      <c r="BM1990" s="146">
        <f t="shared" si="356"/>
        <v>5.9165702711511114E-4</v>
      </c>
      <c r="BN1990" s="146" t="str">
        <f t="shared" si="357"/>
        <v/>
      </c>
      <c r="BO1990" s="146" t="str">
        <f t="shared" si="353"/>
        <v/>
      </c>
    </row>
    <row r="1991" spans="3:67" ht="20.100000000000001" customHeight="1" x14ac:dyDescent="0.25">
      <c r="C1991" s="12"/>
      <c r="E1991" s="130"/>
      <c r="F1991" s="130"/>
      <c r="R1991" s="12"/>
      <c r="T1991" s="130"/>
      <c r="U1991" s="130"/>
      <c r="AE1991" s="146">
        <v>1234</v>
      </c>
      <c r="AF1991" s="146">
        <f t="shared" si="358"/>
        <v>0.93599999999999994</v>
      </c>
      <c r="AJ1991" s="146">
        <f t="shared" si="359"/>
        <v>0.25743538222001205</v>
      </c>
      <c r="AK1991" s="146">
        <f t="shared" si="360"/>
        <v>0.82536340614341941</v>
      </c>
      <c r="AL1991" s="146" t="str">
        <f t="shared" si="365"/>
        <v/>
      </c>
      <c r="AM1991" s="146">
        <f t="shared" si="366"/>
        <v>0.25743538222001205</v>
      </c>
      <c r="AN1991" s="146" t="str">
        <f t="shared" si="361"/>
        <v/>
      </c>
      <c r="AO1991" s="146">
        <f t="shared" si="362"/>
        <v>0</v>
      </c>
      <c r="AP1991" s="146" t="str">
        <f t="shared" si="363"/>
        <v/>
      </c>
      <c r="AQ1991" s="146" t="str">
        <f t="shared" si="364"/>
        <v/>
      </c>
      <c r="AY1991" s="155"/>
      <c r="AZ1991" s="150"/>
      <c r="BA1991" s="155"/>
      <c r="BB1991" s="162"/>
      <c r="BC1991" s="162"/>
      <c r="BD1991" s="162"/>
      <c r="BE1991" s="162"/>
      <c r="BF1991" s="156"/>
      <c r="BG1991" s="156"/>
      <c r="BH1991" s="156"/>
      <c r="BJ1991" s="146">
        <v>1211</v>
      </c>
      <c r="BK1991" s="146">
        <f t="shared" si="354"/>
        <v>7.7440000000001561</v>
      </c>
      <c r="BL1991" s="146">
        <f t="shared" si="355"/>
        <v>0.3557081635178776</v>
      </c>
      <c r="BM1991" s="146">
        <f t="shared" si="356"/>
        <v>5.9098653693767655E-4</v>
      </c>
      <c r="BN1991" s="146" t="str">
        <f t="shared" si="357"/>
        <v/>
      </c>
      <c r="BO1991" s="146" t="str">
        <f t="shared" si="353"/>
        <v/>
      </c>
    </row>
    <row r="1992" spans="3:67" ht="20.100000000000001" customHeight="1" x14ac:dyDescent="0.25">
      <c r="C1992" s="12"/>
      <c r="E1992" s="130"/>
      <c r="F1992" s="130"/>
      <c r="R1992" s="12"/>
      <c r="T1992" s="130"/>
      <c r="U1992" s="130"/>
      <c r="AE1992" s="146">
        <v>1235</v>
      </c>
      <c r="AF1992" s="146">
        <f t="shared" si="358"/>
        <v>0.94000000000000039</v>
      </c>
      <c r="AJ1992" s="146">
        <f t="shared" si="359"/>
        <v>0.25647129442562028</v>
      </c>
      <c r="AK1992" s="146">
        <f t="shared" si="360"/>
        <v>0.82639121966137552</v>
      </c>
      <c r="AL1992" s="146" t="str">
        <f t="shared" si="365"/>
        <v/>
      </c>
      <c r="AM1992" s="146">
        <f t="shared" si="366"/>
        <v>0.25647129442562028</v>
      </c>
      <c r="AN1992" s="146" t="str">
        <f t="shared" si="361"/>
        <v/>
      </c>
      <c r="AO1992" s="146">
        <f t="shared" si="362"/>
        <v>0</v>
      </c>
      <c r="AP1992" s="146" t="str">
        <f t="shared" si="363"/>
        <v/>
      </c>
      <c r="AQ1992" s="146" t="str">
        <f t="shared" si="364"/>
        <v/>
      </c>
      <c r="AY1992" s="155"/>
      <c r="AZ1992" s="150"/>
      <c r="BA1992" s="155"/>
      <c r="BB1992" s="162"/>
      <c r="BC1992" s="162"/>
      <c r="BD1992" s="162"/>
      <c r="BE1992" s="162"/>
      <c r="BF1992" s="156"/>
      <c r="BG1992" s="156"/>
      <c r="BH1992" s="156"/>
      <c r="BJ1992" s="146">
        <v>1212</v>
      </c>
      <c r="BK1992" s="146">
        <f t="shared" si="354"/>
        <v>7.7504000000001563</v>
      </c>
      <c r="BL1992" s="146">
        <f t="shared" si="355"/>
        <v>0.35511717698093992</v>
      </c>
      <c r="BM1992" s="146">
        <f t="shared" si="356"/>
        <v>5.9031579943508161E-4</v>
      </c>
      <c r="BN1992" s="146" t="str">
        <f t="shared" si="357"/>
        <v/>
      </c>
      <c r="BO1992" s="146" t="str">
        <f t="shared" si="353"/>
        <v/>
      </c>
    </row>
    <row r="1993" spans="3:67" ht="20.100000000000001" customHeight="1" x14ac:dyDescent="0.25">
      <c r="C1993" s="12"/>
      <c r="E1993" s="130"/>
      <c r="F1993" s="130"/>
      <c r="R1993" s="12"/>
      <c r="T1993" s="130"/>
      <c r="U1993" s="130"/>
      <c r="AE1993" s="146">
        <v>1236</v>
      </c>
      <c r="AF1993" s="146">
        <f t="shared" si="358"/>
        <v>0.94399999999999995</v>
      </c>
      <c r="AJ1993" s="146">
        <f t="shared" si="359"/>
        <v>0.25550672897076881</v>
      </c>
      <c r="AK1993" s="146">
        <f t="shared" si="360"/>
        <v>0.82741517586194813</v>
      </c>
      <c r="AL1993" s="146" t="str">
        <f t="shared" si="365"/>
        <v/>
      </c>
      <c r="AM1993" s="146">
        <f t="shared" si="366"/>
        <v>0.25550672897076881</v>
      </c>
      <c r="AN1993" s="146" t="str">
        <f t="shared" si="361"/>
        <v/>
      </c>
      <c r="AO1993" s="146">
        <f t="shared" si="362"/>
        <v>0</v>
      </c>
      <c r="AP1993" s="146" t="str">
        <f t="shared" si="363"/>
        <v/>
      </c>
      <c r="AQ1993" s="146" t="str">
        <f t="shared" si="364"/>
        <v/>
      </c>
      <c r="AY1993" s="155"/>
      <c r="AZ1993" s="150"/>
      <c r="BA1993" s="155"/>
      <c r="BB1993" s="162"/>
      <c r="BC1993" s="162"/>
      <c r="BD1993" s="162"/>
      <c r="BE1993" s="162"/>
      <c r="BF1993" s="156"/>
      <c r="BG1993" s="156"/>
      <c r="BH1993" s="156"/>
      <c r="BJ1993" s="146">
        <v>1213</v>
      </c>
      <c r="BK1993" s="146">
        <f t="shared" si="354"/>
        <v>7.7568000000001565</v>
      </c>
      <c r="BL1993" s="146">
        <f t="shared" si="355"/>
        <v>0.35452686118150484</v>
      </c>
      <c r="BM1993" s="146">
        <f t="shared" si="356"/>
        <v>5.8964481883466702E-4</v>
      </c>
      <c r="BN1993" s="146" t="str">
        <f t="shared" si="357"/>
        <v/>
      </c>
      <c r="BO1993" s="146" t="str">
        <f t="shared" si="353"/>
        <v/>
      </c>
    </row>
    <row r="1994" spans="3:67" ht="20.100000000000001" customHeight="1" x14ac:dyDescent="0.25">
      <c r="C1994" s="12"/>
      <c r="E1994" s="130"/>
      <c r="F1994" s="130"/>
      <c r="R1994" s="12"/>
      <c r="T1994" s="130"/>
      <c r="U1994" s="130"/>
      <c r="AE1994" s="146">
        <v>1237</v>
      </c>
      <c r="AF1994" s="146">
        <f t="shared" si="358"/>
        <v>0.9480000000000004</v>
      </c>
      <c r="AJ1994" s="146">
        <f t="shared" si="359"/>
        <v>0.25454171845970119</v>
      </c>
      <c r="AK1994" s="146">
        <f t="shared" si="360"/>
        <v>0.82843527289973784</v>
      </c>
      <c r="AL1994" s="146" t="str">
        <f t="shared" si="365"/>
        <v/>
      </c>
      <c r="AM1994" s="146">
        <f t="shared" si="366"/>
        <v>0.25454171845970119</v>
      </c>
      <c r="AN1994" s="146" t="str">
        <f t="shared" si="361"/>
        <v/>
      </c>
      <c r="AO1994" s="146">
        <f t="shared" si="362"/>
        <v>0</v>
      </c>
      <c r="AP1994" s="146" t="str">
        <f t="shared" si="363"/>
        <v/>
      </c>
      <c r="AQ1994" s="146" t="str">
        <f t="shared" si="364"/>
        <v/>
      </c>
      <c r="AY1994" s="155"/>
      <c r="AZ1994" s="150"/>
      <c r="BA1994" s="155"/>
      <c r="BB1994" s="162"/>
      <c r="BC1994" s="162"/>
      <c r="BD1994" s="162"/>
      <c r="BE1994" s="162"/>
      <c r="BF1994" s="156"/>
      <c r="BG1994" s="156"/>
      <c r="BH1994" s="156"/>
      <c r="BJ1994" s="146">
        <v>1214</v>
      </c>
      <c r="BK1994" s="146">
        <f t="shared" si="354"/>
        <v>7.7632000000001566</v>
      </c>
      <c r="BL1994" s="146">
        <f t="shared" si="355"/>
        <v>0.35393721636267017</v>
      </c>
      <c r="BM1994" s="146">
        <f t="shared" si="356"/>
        <v>5.8897359935122795E-4</v>
      </c>
      <c r="BN1994" s="146" t="str">
        <f t="shared" si="357"/>
        <v/>
      </c>
      <c r="BO1994" s="146" t="str">
        <f t="shared" si="353"/>
        <v/>
      </c>
    </row>
    <row r="1995" spans="3:67" ht="20.100000000000001" customHeight="1" x14ac:dyDescent="0.25">
      <c r="C1995" s="12"/>
      <c r="E1995" s="130"/>
      <c r="F1995" s="130"/>
      <c r="R1995" s="12"/>
      <c r="T1995" s="130"/>
      <c r="U1995" s="130"/>
      <c r="AE1995" s="146">
        <v>1238</v>
      </c>
      <c r="AF1995" s="146">
        <f t="shared" si="358"/>
        <v>0.95199999999999996</v>
      </c>
      <c r="AJ1995" s="146">
        <f t="shared" si="359"/>
        <v>0.25357629539510257</v>
      </c>
      <c r="AK1995" s="146">
        <f t="shared" si="360"/>
        <v>0.829451509059559</v>
      </c>
      <c r="AL1995" s="146" t="str">
        <f t="shared" si="365"/>
        <v/>
      </c>
      <c r="AM1995" s="146">
        <f t="shared" si="366"/>
        <v>0.25357629539510257</v>
      </c>
      <c r="AN1995" s="146" t="str">
        <f t="shared" si="361"/>
        <v/>
      </c>
      <c r="AO1995" s="146">
        <f t="shared" si="362"/>
        <v>0</v>
      </c>
      <c r="AP1995" s="146" t="str">
        <f t="shared" si="363"/>
        <v/>
      </c>
      <c r="AQ1995" s="146" t="str">
        <f t="shared" si="364"/>
        <v/>
      </c>
      <c r="AY1995" s="155"/>
      <c r="AZ1995" s="150"/>
      <c r="BA1995" s="155"/>
      <c r="BB1995" s="162"/>
      <c r="BC1995" s="162"/>
      <c r="BD1995" s="162"/>
      <c r="BE1995" s="162"/>
      <c r="BF1995" s="156"/>
      <c r="BG1995" s="156"/>
      <c r="BH1995" s="156"/>
      <c r="BJ1995" s="146">
        <v>1215</v>
      </c>
      <c r="BK1995" s="146">
        <f t="shared" si="354"/>
        <v>7.7696000000001568</v>
      </c>
      <c r="BL1995" s="146">
        <f t="shared" si="355"/>
        <v>0.35334824276331894</v>
      </c>
      <c r="BM1995" s="146">
        <f t="shared" si="356"/>
        <v>5.8830214518695856E-4</v>
      </c>
      <c r="BN1995" s="146" t="str">
        <f t="shared" si="357"/>
        <v/>
      </c>
      <c r="BO1995" s="146" t="str">
        <f t="shared" si="353"/>
        <v/>
      </c>
    </row>
    <row r="1996" spans="3:67" ht="20.100000000000001" customHeight="1" x14ac:dyDescent="0.25">
      <c r="C1996" s="12"/>
      <c r="E1996" s="130"/>
      <c r="F1996" s="130"/>
      <c r="R1996" s="12"/>
      <c r="T1996" s="130"/>
      <c r="U1996" s="130"/>
      <c r="AE1996" s="146">
        <v>1239</v>
      </c>
      <c r="AF1996" s="146">
        <f t="shared" si="358"/>
        <v>0.95600000000000041</v>
      </c>
      <c r="AJ1996" s="146">
        <f t="shared" si="359"/>
        <v>0.25261049217640641</v>
      </c>
      <c r="AK1996" s="146">
        <f t="shared" si="360"/>
        <v>0.83046388275603134</v>
      </c>
      <c r="AL1996" s="146" t="str">
        <f t="shared" si="365"/>
        <v/>
      </c>
      <c r="AM1996" s="146">
        <f t="shared" si="366"/>
        <v>0.25261049217640641</v>
      </c>
      <c r="AN1996" s="146" t="str">
        <f t="shared" si="361"/>
        <v/>
      </c>
      <c r="AO1996" s="146">
        <f t="shared" si="362"/>
        <v>0</v>
      </c>
      <c r="AP1996" s="146" t="str">
        <f t="shared" si="363"/>
        <v/>
      </c>
      <c r="AQ1996" s="146" t="str">
        <f t="shared" si="364"/>
        <v/>
      </c>
      <c r="AY1996" s="155"/>
      <c r="AZ1996" s="150"/>
      <c r="BA1996" s="155"/>
      <c r="BB1996" s="162"/>
      <c r="BC1996" s="162"/>
      <c r="BD1996" s="162"/>
      <c r="BE1996" s="162"/>
      <c r="BF1996" s="156"/>
      <c r="BG1996" s="156"/>
      <c r="BH1996" s="156"/>
      <c r="BJ1996" s="146">
        <v>1216</v>
      </c>
      <c r="BK1996" s="146">
        <f t="shared" si="354"/>
        <v>7.776000000000157</v>
      </c>
      <c r="BL1996" s="146">
        <f t="shared" si="355"/>
        <v>0.35275994061813198</v>
      </c>
      <c r="BM1996" s="146">
        <f t="shared" si="356"/>
        <v>5.876304605296756E-4</v>
      </c>
      <c r="BN1996" s="146" t="str">
        <f t="shared" si="357"/>
        <v/>
      </c>
      <c r="BO1996" s="146" t="str">
        <f t="shared" si="353"/>
        <v/>
      </c>
    </row>
    <row r="1997" spans="3:67" ht="20.100000000000001" customHeight="1" x14ac:dyDescent="0.25">
      <c r="C1997" s="12"/>
      <c r="E1997" s="130"/>
      <c r="F1997" s="130"/>
      <c r="R1997" s="12"/>
      <c r="T1997" s="130"/>
      <c r="U1997" s="130"/>
      <c r="AE1997" s="146">
        <v>1240</v>
      </c>
      <c r="AF1997" s="146">
        <f t="shared" si="358"/>
        <v>0.96</v>
      </c>
      <c r="AJ1997" s="146">
        <f t="shared" si="359"/>
        <v>0.25164434109811712</v>
      </c>
      <c r="AK1997" s="146">
        <f t="shared" si="360"/>
        <v>0.83147239253316219</v>
      </c>
      <c r="AL1997" s="146" t="str">
        <f t="shared" si="365"/>
        <v/>
      </c>
      <c r="AM1997" s="146">
        <f t="shared" si="366"/>
        <v>0.25164434109811712</v>
      </c>
      <c r="AN1997" s="146" t="str">
        <f t="shared" si="361"/>
        <v/>
      </c>
      <c r="AO1997" s="146">
        <f t="shared" si="362"/>
        <v>0</v>
      </c>
      <c r="AP1997" s="146" t="str">
        <f t="shared" si="363"/>
        <v/>
      </c>
      <c r="AQ1997" s="146" t="str">
        <f t="shared" si="364"/>
        <v/>
      </c>
      <c r="AY1997" s="155"/>
      <c r="AZ1997" s="150"/>
      <c r="BA1997" s="155"/>
      <c r="BB1997" s="162"/>
      <c r="BC1997" s="162"/>
      <c r="BD1997" s="162"/>
      <c r="BE1997" s="162"/>
      <c r="BF1997" s="156"/>
      <c r="BG1997" s="156"/>
      <c r="BH1997" s="156"/>
      <c r="BJ1997" s="146">
        <v>1217</v>
      </c>
      <c r="BK1997" s="146">
        <f t="shared" si="354"/>
        <v>7.7824000000001572</v>
      </c>
      <c r="BL1997" s="146">
        <f t="shared" si="355"/>
        <v>0.35217231015760231</v>
      </c>
      <c r="BM1997" s="146">
        <f t="shared" si="356"/>
        <v>5.8695854955481686E-4</v>
      </c>
      <c r="BN1997" s="146" t="str">
        <f t="shared" si="357"/>
        <v/>
      </c>
      <c r="BO1997" s="146" t="str">
        <f t="shared" ref="BO1997:BO2060" si="367">IF($BL1997&lt;(1-$BH$793),$BM1997,"")</f>
        <v/>
      </c>
    </row>
    <row r="1998" spans="3:67" ht="20.100000000000001" customHeight="1" x14ac:dyDescent="0.25">
      <c r="C1998" s="12"/>
      <c r="E1998" s="130"/>
      <c r="F1998" s="130"/>
      <c r="R1998" s="12"/>
      <c r="T1998" s="130"/>
      <c r="U1998" s="130"/>
      <c r="AE1998" s="146">
        <v>1241</v>
      </c>
      <c r="AF1998" s="146">
        <f t="shared" si="358"/>
        <v>0.96400000000000041</v>
      </c>
      <c r="AJ1998" s="146">
        <f t="shared" si="359"/>
        <v>0.25067787434814592</v>
      </c>
      <c r="AK1998" s="146">
        <f t="shared" si="360"/>
        <v>0.8324770370639254</v>
      </c>
      <c r="AL1998" s="146" t="str">
        <f t="shared" si="365"/>
        <v/>
      </c>
      <c r="AM1998" s="146">
        <f t="shared" si="366"/>
        <v>0.25067787434814592</v>
      </c>
      <c r="AN1998" s="146" t="str">
        <f t="shared" si="361"/>
        <v/>
      </c>
      <c r="AO1998" s="146">
        <f t="shared" si="362"/>
        <v>0</v>
      </c>
      <c r="AP1998" s="146" t="str">
        <f t="shared" si="363"/>
        <v/>
      </c>
      <c r="AQ1998" s="146" t="str">
        <f t="shared" si="364"/>
        <v/>
      </c>
      <c r="AY1998" s="155"/>
      <c r="AZ1998" s="150"/>
      <c r="BA1998" s="155"/>
      <c r="BB1998" s="162"/>
      <c r="BC1998" s="162"/>
      <c r="BD1998" s="162"/>
      <c r="BE1998" s="162"/>
      <c r="BF1998" s="156"/>
      <c r="BG1998" s="156"/>
      <c r="BH1998" s="156"/>
      <c r="BJ1998" s="146">
        <v>1218</v>
      </c>
      <c r="BK1998" s="146">
        <f t="shared" ref="BK1998:BK2061" si="368">BK1997+$BN$778</f>
        <v>7.7888000000001574</v>
      </c>
      <c r="BL1998" s="146">
        <f t="shared" ref="BL1998:BL2061" si="369">_xlfn.CHISQ.DIST.RT(BK1998,7)</f>
        <v>0.35158535160804749</v>
      </c>
      <c r="BM1998" s="146">
        <f t="shared" ref="BM1998:BM2061" si="370">BL1998-BL1999</f>
        <v>5.8628641642372026E-4</v>
      </c>
      <c r="BN1998" s="146" t="str">
        <f t="shared" ref="BN1998:BN2061" si="371">IF(BL1998&lt;(1-$BH$785),BM1998,"")</f>
        <v/>
      </c>
      <c r="BO1998" s="146" t="str">
        <f t="shared" si="367"/>
        <v/>
      </c>
    </row>
    <row r="1999" spans="3:67" ht="20.100000000000001" customHeight="1" x14ac:dyDescent="0.25">
      <c r="C1999" s="12"/>
      <c r="E1999" s="130"/>
      <c r="F1999" s="130"/>
      <c r="R1999" s="12"/>
      <c r="T1999" s="130"/>
      <c r="U1999" s="130"/>
      <c r="AE1999" s="146">
        <v>1242</v>
      </c>
      <c r="AF1999" s="146">
        <f t="shared" si="358"/>
        <v>0.96799999999999997</v>
      </c>
      <c r="AJ1999" s="146">
        <f t="shared" si="359"/>
        <v>0.24971112400616369</v>
      </c>
      <c r="AK1999" s="146">
        <f t="shared" si="360"/>
        <v>0.83347781514982955</v>
      </c>
      <c r="AL1999" s="146" t="str">
        <f t="shared" si="365"/>
        <v/>
      </c>
      <c r="AM1999" s="146">
        <f t="shared" si="366"/>
        <v>0.24971112400616369</v>
      </c>
      <c r="AN1999" s="146" t="str">
        <f t="shared" si="361"/>
        <v/>
      </c>
      <c r="AO1999" s="146">
        <f t="shared" si="362"/>
        <v>0</v>
      </c>
      <c r="AP1999" s="146" t="str">
        <f t="shared" si="363"/>
        <v/>
      </c>
      <c r="AQ1999" s="146" t="str">
        <f t="shared" si="364"/>
        <v/>
      </c>
      <c r="AY1999" s="155"/>
      <c r="AZ1999" s="150"/>
      <c r="BA1999" s="155"/>
      <c r="BB1999" s="162"/>
      <c r="BC1999" s="162"/>
      <c r="BD1999" s="162"/>
      <c r="BE1999" s="162"/>
      <c r="BF1999" s="156"/>
      <c r="BG1999" s="156"/>
      <c r="BH1999" s="156"/>
      <c r="BJ1999" s="146">
        <v>1219</v>
      </c>
      <c r="BK1999" s="146">
        <f t="shared" si="368"/>
        <v>7.7952000000001576</v>
      </c>
      <c r="BL1999" s="146">
        <f t="shared" si="369"/>
        <v>0.35099906519162377</v>
      </c>
      <c r="BM1999" s="146">
        <f t="shared" si="370"/>
        <v>5.8561406528445659E-4</v>
      </c>
      <c r="BN1999" s="146" t="str">
        <f t="shared" si="371"/>
        <v/>
      </c>
      <c r="BO1999" s="146" t="str">
        <f t="shared" si="367"/>
        <v/>
      </c>
    </row>
    <row r="2000" spans="3:67" ht="20.100000000000001" customHeight="1" x14ac:dyDescent="0.25">
      <c r="C2000" s="12"/>
      <c r="E2000" s="130"/>
      <c r="F2000" s="130"/>
      <c r="R2000" s="12"/>
      <c r="T2000" s="130"/>
      <c r="U2000" s="130"/>
      <c r="AE2000" s="146">
        <v>1243</v>
      </c>
      <c r="AF2000" s="146">
        <f t="shared" si="358"/>
        <v>0.97200000000000042</v>
      </c>
      <c r="AJ2000" s="146">
        <f t="shared" si="359"/>
        <v>0.24874412204196611</v>
      </c>
      <c r="AK2000" s="146">
        <f t="shared" si="360"/>
        <v>0.83447472572048342</v>
      </c>
      <c r="AL2000" s="146" t="str">
        <f t="shared" si="365"/>
        <v/>
      </c>
      <c r="AM2000" s="146">
        <f t="shared" si="366"/>
        <v>0.24874412204196611</v>
      </c>
      <c r="AN2000" s="146" t="str">
        <f t="shared" si="361"/>
        <v/>
      </c>
      <c r="AO2000" s="146">
        <f t="shared" si="362"/>
        <v>0</v>
      </c>
      <c r="AP2000" s="146" t="str">
        <f t="shared" si="363"/>
        <v/>
      </c>
      <c r="AQ2000" s="146" t="str">
        <f t="shared" si="364"/>
        <v/>
      </c>
      <c r="AY2000" s="155"/>
      <c r="AZ2000" s="150"/>
      <c r="BA2000" s="155"/>
      <c r="BB2000" s="162"/>
      <c r="BC2000" s="162"/>
      <c r="BD2000" s="162"/>
      <c r="BE2000" s="162"/>
      <c r="BF2000" s="156"/>
      <c r="BG2000" s="156"/>
      <c r="BH2000" s="156"/>
      <c r="BJ2000" s="146">
        <v>1220</v>
      </c>
      <c r="BK2000" s="146">
        <f t="shared" si="368"/>
        <v>7.8016000000001577</v>
      </c>
      <c r="BL2000" s="146">
        <f t="shared" si="369"/>
        <v>0.35041345112633931</v>
      </c>
      <c r="BM2000" s="146">
        <f t="shared" si="370"/>
        <v>5.8494150027310621E-4</v>
      </c>
      <c r="BN2000" s="146" t="str">
        <f t="shared" si="371"/>
        <v/>
      </c>
      <c r="BO2000" s="146" t="str">
        <f t="shared" si="367"/>
        <v/>
      </c>
    </row>
    <row r="2001" spans="3:67" ht="20.100000000000001" customHeight="1" x14ac:dyDescent="0.25">
      <c r="C2001" s="12"/>
      <c r="E2001" s="130"/>
      <c r="F2001" s="130"/>
      <c r="R2001" s="12"/>
      <c r="T2001" s="130"/>
      <c r="U2001" s="130"/>
      <c r="AE2001" s="146">
        <v>1244</v>
      </c>
      <c r="AF2001" s="146">
        <f t="shared" si="358"/>
        <v>0.97599999999999998</v>
      </c>
      <c r="AJ2001" s="146">
        <f t="shared" si="359"/>
        <v>0.24777690031385682</v>
      </c>
      <c r="AK2001" s="146">
        <f t="shared" si="360"/>
        <v>0.83546776783315169</v>
      </c>
      <c r="AL2001" s="146" t="str">
        <f t="shared" si="365"/>
        <v/>
      </c>
      <c r="AM2001" s="146">
        <f t="shared" si="366"/>
        <v>0.24777690031385682</v>
      </c>
      <c r="AN2001" s="146" t="str">
        <f t="shared" si="361"/>
        <v/>
      </c>
      <c r="AO2001" s="146">
        <f t="shared" si="362"/>
        <v>0</v>
      </c>
      <c r="AP2001" s="146" t="str">
        <f t="shared" si="363"/>
        <v/>
      </c>
      <c r="AQ2001" s="146" t="str">
        <f t="shared" si="364"/>
        <v/>
      </c>
      <c r="AY2001" s="155"/>
      <c r="AZ2001" s="150"/>
      <c r="BA2001" s="155"/>
      <c r="BB2001" s="162"/>
      <c r="BC2001" s="162"/>
      <c r="BD2001" s="162"/>
      <c r="BE2001" s="162"/>
      <c r="BF2001" s="156"/>
      <c r="BG2001" s="156"/>
      <c r="BH2001" s="156"/>
      <c r="BJ2001" s="146">
        <v>1221</v>
      </c>
      <c r="BK2001" s="146">
        <f t="shared" si="368"/>
        <v>7.8080000000001579</v>
      </c>
      <c r="BL2001" s="146">
        <f t="shared" si="369"/>
        <v>0.34982850962606621</v>
      </c>
      <c r="BM2001" s="146">
        <f t="shared" si="370"/>
        <v>5.8426872551170517E-4</v>
      </c>
      <c r="BN2001" s="146" t="str">
        <f t="shared" si="371"/>
        <v/>
      </c>
      <c r="BO2001" s="146" t="str">
        <f t="shared" si="367"/>
        <v/>
      </c>
    </row>
    <row r="2002" spans="3:67" ht="20.100000000000001" customHeight="1" x14ac:dyDescent="0.25">
      <c r="C2002" s="12"/>
      <c r="E2002" s="130"/>
      <c r="F2002" s="130"/>
      <c r="R2002" s="12"/>
      <c r="T2002" s="130"/>
      <c r="U2002" s="130"/>
      <c r="AE2002" s="146">
        <v>1245</v>
      </c>
      <c r="AF2002" s="146">
        <f t="shared" si="358"/>
        <v>0.98000000000000043</v>
      </c>
      <c r="AJ2002" s="146">
        <f t="shared" si="359"/>
        <v>0.24680949056704266</v>
      </c>
      <c r="AK2002" s="146">
        <f t="shared" si="360"/>
        <v>0.8364569406723078</v>
      </c>
      <c r="AL2002" s="146" t="str">
        <f t="shared" si="365"/>
        <v/>
      </c>
      <c r="AM2002" s="146">
        <f t="shared" si="366"/>
        <v>0.24680949056704266</v>
      </c>
      <c r="AN2002" s="146" t="str">
        <f t="shared" si="361"/>
        <v/>
      </c>
      <c r="AO2002" s="146">
        <f t="shared" si="362"/>
        <v>0</v>
      </c>
      <c r="AP2002" s="146" t="str">
        <f t="shared" si="363"/>
        <v/>
      </c>
      <c r="AQ2002" s="146" t="str">
        <f t="shared" si="364"/>
        <v/>
      </c>
      <c r="AY2002" s="155"/>
      <c r="AZ2002" s="150"/>
      <c r="BA2002" s="155"/>
      <c r="BB2002" s="162"/>
      <c r="BC2002" s="162"/>
      <c r="BD2002" s="162"/>
      <c r="BE2002" s="162"/>
      <c r="BF2002" s="156"/>
      <c r="BG2002" s="156"/>
      <c r="BH2002" s="156"/>
      <c r="BJ2002" s="146">
        <v>1222</v>
      </c>
      <c r="BK2002" s="146">
        <f t="shared" si="368"/>
        <v>7.8144000000001581</v>
      </c>
      <c r="BL2002" s="146">
        <f t="shared" si="369"/>
        <v>0.3492442409005545</v>
      </c>
      <c r="BM2002" s="146">
        <f t="shared" si="370"/>
        <v>5.835957451078011E-4</v>
      </c>
      <c r="BN2002" s="146" t="str">
        <f t="shared" si="371"/>
        <v/>
      </c>
      <c r="BO2002" s="146" t="str">
        <f t="shared" si="367"/>
        <v/>
      </c>
    </row>
    <row r="2003" spans="3:67" ht="20.100000000000001" customHeight="1" x14ac:dyDescent="0.25">
      <c r="C2003" s="12"/>
      <c r="E2003" s="130"/>
      <c r="F2003" s="130"/>
      <c r="R2003" s="12"/>
      <c r="T2003" s="130"/>
      <c r="U2003" s="130"/>
      <c r="AE2003" s="146">
        <v>1246</v>
      </c>
      <c r="AF2003" s="146">
        <f t="shared" si="358"/>
        <v>0.98399999999999999</v>
      </c>
      <c r="AJ2003" s="146">
        <f t="shared" si="359"/>
        <v>0.24584192443204717</v>
      </c>
      <c r="AK2003" s="146">
        <f t="shared" si="360"/>
        <v>0.83744224354917574</v>
      </c>
      <c r="AL2003" s="146" t="str">
        <f t="shared" si="365"/>
        <v/>
      </c>
      <c r="AM2003" s="146">
        <f t="shared" si="366"/>
        <v>0.24584192443204717</v>
      </c>
      <c r="AN2003" s="146" t="str">
        <f t="shared" si="361"/>
        <v/>
      </c>
      <c r="AO2003" s="146">
        <f t="shared" si="362"/>
        <v>0</v>
      </c>
      <c r="AP2003" s="146" t="str">
        <f t="shared" si="363"/>
        <v/>
      </c>
      <c r="AQ2003" s="146" t="str">
        <f t="shared" si="364"/>
        <v/>
      </c>
      <c r="AY2003" s="155"/>
      <c r="AZ2003" s="150"/>
      <c r="BA2003" s="155"/>
      <c r="BB2003" s="162"/>
      <c r="BC2003" s="162"/>
      <c r="BD2003" s="162"/>
      <c r="BE2003" s="162"/>
      <c r="BF2003" s="156"/>
      <c r="BG2003" s="156"/>
      <c r="BH2003" s="156"/>
      <c r="BJ2003" s="146">
        <v>1223</v>
      </c>
      <c r="BK2003" s="146">
        <f t="shared" si="368"/>
        <v>7.8208000000001583</v>
      </c>
      <c r="BL2003" s="146">
        <f t="shared" si="369"/>
        <v>0.3486606451554467</v>
      </c>
      <c r="BM2003" s="146">
        <f t="shared" si="370"/>
        <v>5.8292256315900515E-4</v>
      </c>
      <c r="BN2003" s="146" t="str">
        <f t="shared" si="371"/>
        <v/>
      </c>
      <c r="BO2003" s="146" t="str">
        <f t="shared" si="367"/>
        <v/>
      </c>
    </row>
    <row r="2004" spans="3:67" ht="20.100000000000001" customHeight="1" x14ac:dyDescent="0.25">
      <c r="C2004" s="12"/>
      <c r="E2004" s="130"/>
      <c r="F2004" s="130"/>
      <c r="R2004" s="12"/>
      <c r="T2004" s="130"/>
      <c r="U2004" s="130"/>
      <c r="AE2004" s="146">
        <v>1247</v>
      </c>
      <c r="AF2004" s="146">
        <f t="shared" si="358"/>
        <v>0.98800000000000043</v>
      </c>
      <c r="AJ2004" s="146">
        <f t="shared" si="359"/>
        <v>0.24487423342313677</v>
      </c>
      <c r="AK2004" s="146">
        <f t="shared" si="360"/>
        <v>0.83842367590127087</v>
      </c>
      <c r="AL2004" s="146" t="str">
        <f t="shared" si="365"/>
        <v/>
      </c>
      <c r="AM2004" s="146">
        <f t="shared" si="366"/>
        <v>0.24487423342313677</v>
      </c>
      <c r="AN2004" s="146" t="str">
        <f t="shared" si="361"/>
        <v/>
      </c>
      <c r="AO2004" s="146">
        <f t="shared" si="362"/>
        <v>0</v>
      </c>
      <c r="AP2004" s="146" t="str">
        <f t="shared" si="363"/>
        <v/>
      </c>
      <c r="AQ2004" s="146" t="str">
        <f t="shared" si="364"/>
        <v/>
      </c>
      <c r="AY2004" s="155"/>
      <c r="AZ2004" s="150"/>
      <c r="BA2004" s="155"/>
      <c r="BB2004" s="162"/>
      <c r="BC2004" s="162"/>
      <c r="BD2004" s="162"/>
      <c r="BE2004" s="162"/>
      <c r="BF2004" s="156"/>
      <c r="BG2004" s="156"/>
      <c r="BH2004" s="156"/>
      <c r="BJ2004" s="146">
        <v>1224</v>
      </c>
      <c r="BK2004" s="146">
        <f t="shared" si="368"/>
        <v>7.8272000000001585</v>
      </c>
      <c r="BL2004" s="146">
        <f t="shared" si="369"/>
        <v>0.3480777225922877</v>
      </c>
      <c r="BM2004" s="146">
        <f t="shared" si="370"/>
        <v>5.8224918374566448E-4</v>
      </c>
      <c r="BN2004" s="146" t="str">
        <f t="shared" si="371"/>
        <v/>
      </c>
      <c r="BO2004" s="146" t="str">
        <f t="shared" si="367"/>
        <v/>
      </c>
    </row>
    <row r="2005" spans="3:67" ht="20.100000000000001" customHeight="1" x14ac:dyDescent="0.25">
      <c r="C2005" s="12"/>
      <c r="E2005" s="130"/>
      <c r="F2005" s="130"/>
      <c r="R2005" s="12"/>
      <c r="T2005" s="130"/>
      <c r="U2005" s="130"/>
      <c r="AE2005" s="146">
        <v>1248</v>
      </c>
      <c r="AF2005" s="146">
        <f t="shared" si="358"/>
        <v>0.99199999999999999</v>
      </c>
      <c r="AJ2005" s="146">
        <f t="shared" si="359"/>
        <v>0.24390644893676472</v>
      </c>
      <c r="AK2005" s="146">
        <f t="shared" si="360"/>
        <v>0.8394012372919295</v>
      </c>
      <c r="AL2005" s="146" t="str">
        <f t="shared" si="365"/>
        <v/>
      </c>
      <c r="AM2005" s="146">
        <f t="shared" si="366"/>
        <v>0.24390644893676472</v>
      </c>
      <c r="AN2005" s="146" t="str">
        <f t="shared" si="361"/>
        <v/>
      </c>
      <c r="AO2005" s="146">
        <f t="shared" si="362"/>
        <v>0</v>
      </c>
      <c r="AP2005" s="146" t="str">
        <f t="shared" si="363"/>
        <v/>
      </c>
      <c r="AQ2005" s="146" t="str">
        <f t="shared" si="364"/>
        <v/>
      </c>
      <c r="AY2005" s="155"/>
      <c r="AZ2005" s="150"/>
      <c r="BA2005" s="155"/>
      <c r="BB2005" s="162"/>
      <c r="BC2005" s="162"/>
      <c r="BD2005" s="162"/>
      <c r="BE2005" s="162"/>
      <c r="BF2005" s="156"/>
      <c r="BG2005" s="156"/>
      <c r="BH2005" s="156"/>
      <c r="BJ2005" s="146">
        <v>1225</v>
      </c>
      <c r="BK2005" s="146">
        <f t="shared" si="368"/>
        <v>7.8336000000001587</v>
      </c>
      <c r="BL2005" s="146">
        <f t="shared" si="369"/>
        <v>0.34749547340854203</v>
      </c>
      <c r="BM2005" s="146">
        <f t="shared" si="370"/>
        <v>5.8157561093852284E-4</v>
      </c>
      <c r="BN2005" s="146" t="str">
        <f t="shared" si="371"/>
        <v/>
      </c>
      <c r="BO2005" s="146" t="str">
        <f t="shared" si="367"/>
        <v/>
      </c>
    </row>
    <row r="2006" spans="3:67" ht="20.100000000000001" customHeight="1" x14ac:dyDescent="0.25">
      <c r="C2006" s="12"/>
      <c r="E2006" s="130"/>
      <c r="F2006" s="130"/>
      <c r="R2006" s="12"/>
      <c r="T2006" s="130"/>
      <c r="U2006" s="130"/>
      <c r="AE2006" s="146">
        <v>1249</v>
      </c>
      <c r="AF2006" s="146">
        <f t="shared" si="358"/>
        <v>0.99600000000000044</v>
      </c>
      <c r="AJ2006" s="146">
        <f t="shared" si="359"/>
        <v>0.24293860225002806</v>
      </c>
      <c r="AK2006" s="146">
        <f t="shared" si="360"/>
        <v>0.84037492740983644</v>
      </c>
      <c r="AL2006" s="146" t="str">
        <f t="shared" si="365"/>
        <v/>
      </c>
      <c r="AM2006" s="146">
        <f t="shared" si="366"/>
        <v>0.24293860225002806</v>
      </c>
      <c r="AN2006" s="146" t="str">
        <f t="shared" si="361"/>
        <v/>
      </c>
      <c r="AO2006" s="146">
        <f t="shared" si="362"/>
        <v>0</v>
      </c>
      <c r="AP2006" s="146" t="str">
        <f t="shared" si="363"/>
        <v/>
      </c>
      <c r="AQ2006" s="146" t="str">
        <f t="shared" si="364"/>
        <v/>
      </c>
      <c r="AY2006" s="155"/>
      <c r="AZ2006" s="150"/>
      <c r="BA2006" s="155"/>
      <c r="BB2006" s="162"/>
      <c r="BC2006" s="162"/>
      <c r="BD2006" s="162"/>
      <c r="BE2006" s="162"/>
      <c r="BF2006" s="156"/>
      <c r="BG2006" s="156"/>
      <c r="BH2006" s="156"/>
      <c r="BJ2006" s="146">
        <v>1226</v>
      </c>
      <c r="BK2006" s="146">
        <f t="shared" si="368"/>
        <v>7.8400000000001588</v>
      </c>
      <c r="BL2006" s="146">
        <f t="shared" si="369"/>
        <v>0.34691389779760351</v>
      </c>
      <c r="BM2006" s="146">
        <f t="shared" si="370"/>
        <v>5.809018487930584E-4</v>
      </c>
      <c r="BN2006" s="146" t="str">
        <f t="shared" si="371"/>
        <v/>
      </c>
      <c r="BO2006" s="146" t="str">
        <f t="shared" si="367"/>
        <v/>
      </c>
    </row>
    <row r="2007" spans="3:67" ht="20.100000000000001" customHeight="1" x14ac:dyDescent="0.25">
      <c r="C2007" s="12"/>
      <c r="E2007" s="130"/>
      <c r="F2007" s="130"/>
      <c r="R2007" s="12"/>
      <c r="T2007" s="130"/>
      <c r="U2007" s="130"/>
      <c r="AE2007" s="146">
        <v>1250</v>
      </c>
      <c r="AF2007" s="146">
        <f t="shared" si="358"/>
        <v>1</v>
      </c>
      <c r="AJ2007" s="146">
        <f t="shared" si="359"/>
        <v>0.24197072451914337</v>
      </c>
      <c r="AK2007" s="146">
        <f t="shared" si="360"/>
        <v>0.84134474606854304</v>
      </c>
      <c r="AL2007" s="146" t="str">
        <f t="shared" si="365"/>
        <v/>
      </c>
      <c r="AM2007" s="146">
        <f t="shared" si="366"/>
        <v>0.24197072451914337</v>
      </c>
      <c r="AN2007" s="146" t="str">
        <f t="shared" si="361"/>
        <v/>
      </c>
      <c r="AO2007" s="146">
        <f t="shared" si="362"/>
        <v>0</v>
      </c>
      <c r="AP2007" s="146" t="str">
        <f t="shared" si="363"/>
        <v/>
      </c>
      <c r="AQ2007" s="146" t="str">
        <f t="shared" si="364"/>
        <v/>
      </c>
      <c r="AY2007" s="155"/>
      <c r="AZ2007" s="150"/>
      <c r="BA2007" s="155"/>
      <c r="BB2007" s="162"/>
      <c r="BC2007" s="162"/>
      <c r="BD2007" s="162"/>
      <c r="BE2007" s="162"/>
      <c r="BF2007" s="156"/>
      <c r="BG2007" s="156"/>
      <c r="BH2007" s="156"/>
      <c r="BJ2007" s="146">
        <v>1227</v>
      </c>
      <c r="BK2007" s="146">
        <f t="shared" si="368"/>
        <v>7.846400000000159</v>
      </c>
      <c r="BL2007" s="146">
        <f t="shared" si="369"/>
        <v>0.34633299594881045</v>
      </c>
      <c r="BM2007" s="146">
        <f t="shared" si="370"/>
        <v>5.8022790135298097E-4</v>
      </c>
      <c r="BN2007" s="146" t="str">
        <f t="shared" si="371"/>
        <v/>
      </c>
      <c r="BO2007" s="146" t="str">
        <f t="shared" si="367"/>
        <v/>
      </c>
    </row>
    <row r="2008" spans="3:67" ht="20.100000000000001" customHeight="1" x14ac:dyDescent="0.25">
      <c r="C2008" s="12"/>
      <c r="E2008" s="130"/>
      <c r="F2008" s="130"/>
      <c r="R2008" s="12"/>
      <c r="T2008" s="130"/>
      <c r="U2008" s="130"/>
      <c r="AE2008" s="146">
        <v>1251</v>
      </c>
      <c r="AF2008" s="146">
        <f t="shared" si="358"/>
        <v>1.0040000000000004</v>
      </c>
      <c r="AJ2008" s="146">
        <f t="shared" si="359"/>
        <v>0.2410028467779344</v>
      </c>
      <c r="AK2008" s="146">
        <f t="shared" si="360"/>
        <v>0.8423106932059814</v>
      </c>
      <c r="AL2008" s="146" t="str">
        <f t="shared" si="365"/>
        <v/>
      </c>
      <c r="AM2008" s="146">
        <f t="shared" si="366"/>
        <v>0.2410028467779344</v>
      </c>
      <c r="AN2008" s="146" t="str">
        <f t="shared" si="361"/>
        <v/>
      </c>
      <c r="AO2008" s="146">
        <f t="shared" si="362"/>
        <v>0</v>
      </c>
      <c r="AP2008" s="146" t="str">
        <f t="shared" si="363"/>
        <v/>
      </c>
      <c r="AQ2008" s="146" t="str">
        <f t="shared" si="364"/>
        <v/>
      </c>
      <c r="AY2008" s="155"/>
      <c r="AZ2008" s="150"/>
      <c r="BA2008" s="155"/>
      <c r="BB2008" s="162"/>
      <c r="BC2008" s="162"/>
      <c r="BD2008" s="162"/>
      <c r="BE2008" s="162"/>
      <c r="BF2008" s="156"/>
      <c r="BG2008" s="156"/>
      <c r="BH2008" s="156"/>
      <c r="BJ2008" s="146">
        <v>1228</v>
      </c>
      <c r="BK2008" s="146">
        <f t="shared" si="368"/>
        <v>7.8528000000001592</v>
      </c>
      <c r="BL2008" s="146">
        <f t="shared" si="369"/>
        <v>0.34575276804745747</v>
      </c>
      <c r="BM2008" s="146">
        <f t="shared" si="370"/>
        <v>5.7955377264712338E-4</v>
      </c>
      <c r="BN2008" s="146" t="str">
        <f t="shared" si="371"/>
        <v/>
      </c>
      <c r="BO2008" s="146" t="str">
        <f t="shared" si="367"/>
        <v/>
      </c>
    </row>
    <row r="2009" spans="3:67" ht="20.100000000000001" customHeight="1" x14ac:dyDescent="0.25">
      <c r="C2009" s="12"/>
      <c r="E2009" s="130"/>
      <c r="F2009" s="130"/>
      <c r="R2009" s="12"/>
      <c r="T2009" s="130"/>
      <c r="U2009" s="130"/>
      <c r="AE2009" s="146">
        <v>1252</v>
      </c>
      <c r="AF2009" s="146">
        <f t="shared" si="358"/>
        <v>1.008</v>
      </c>
      <c r="AJ2009" s="146">
        <f t="shared" si="359"/>
        <v>0.2400349999363395</v>
      </c>
      <c r="AK2009" s="146">
        <f t="shared" si="360"/>
        <v>0.8432727688839714</v>
      </c>
      <c r="AL2009" s="146" t="str">
        <f t="shared" si="365"/>
        <v/>
      </c>
      <c r="AM2009" s="146">
        <f t="shared" si="366"/>
        <v>0.2400349999363395</v>
      </c>
      <c r="AN2009" s="146" t="str">
        <f t="shared" si="361"/>
        <v/>
      </c>
      <c r="AO2009" s="146">
        <f t="shared" si="362"/>
        <v>0</v>
      </c>
      <c r="AP2009" s="146" t="str">
        <f t="shared" si="363"/>
        <v/>
      </c>
      <c r="AQ2009" s="146" t="str">
        <f t="shared" si="364"/>
        <v/>
      </c>
      <c r="AY2009" s="155"/>
      <c r="AZ2009" s="150"/>
      <c r="BA2009" s="155"/>
      <c r="BB2009" s="162"/>
      <c r="BC2009" s="162"/>
      <c r="BD2009" s="162"/>
      <c r="BE2009" s="162"/>
      <c r="BF2009" s="156"/>
      <c r="BG2009" s="156"/>
      <c r="BH2009" s="156"/>
      <c r="BJ2009" s="146">
        <v>1229</v>
      </c>
      <c r="BK2009" s="146">
        <f t="shared" si="368"/>
        <v>7.8592000000001594</v>
      </c>
      <c r="BL2009" s="146">
        <f t="shared" si="369"/>
        <v>0.34517321427481035</v>
      </c>
      <c r="BM2009" s="146">
        <f t="shared" si="370"/>
        <v>5.7887946669304968E-4</v>
      </c>
      <c r="BN2009" s="146" t="str">
        <f t="shared" si="371"/>
        <v/>
      </c>
      <c r="BO2009" s="146" t="str">
        <f t="shared" si="367"/>
        <v/>
      </c>
    </row>
    <row r="2010" spans="3:67" ht="20.100000000000001" customHeight="1" x14ac:dyDescent="0.25">
      <c r="C2010" s="12"/>
      <c r="E2010" s="130"/>
      <c r="F2010" s="130"/>
      <c r="R2010" s="12"/>
      <c r="T2010" s="130"/>
      <c r="U2010" s="130"/>
      <c r="AE2010" s="146">
        <v>1253</v>
      </c>
      <c r="AF2010" s="146">
        <f t="shared" si="358"/>
        <v>1.0120000000000005</v>
      </c>
      <c r="AJ2010" s="146">
        <f t="shared" si="359"/>
        <v>0.23906721477893106</v>
      </c>
      <c r="AK2010" s="146">
        <f t="shared" si="360"/>
        <v>0.84423097328772334</v>
      </c>
      <c r="AL2010" s="146" t="str">
        <f t="shared" si="365"/>
        <v/>
      </c>
      <c r="AM2010" s="146">
        <f t="shared" si="366"/>
        <v>0.23906721477893106</v>
      </c>
      <c r="AN2010" s="146" t="str">
        <f t="shared" si="361"/>
        <v/>
      </c>
      <c r="AO2010" s="146">
        <f t="shared" si="362"/>
        <v>0</v>
      </c>
      <c r="AP2010" s="146" t="str">
        <f t="shared" si="363"/>
        <v/>
      </c>
      <c r="AQ2010" s="146" t="str">
        <f t="shared" si="364"/>
        <v/>
      </c>
      <c r="AY2010" s="155"/>
      <c r="AZ2010" s="150"/>
      <c r="BA2010" s="155"/>
      <c r="BB2010" s="162"/>
      <c r="BC2010" s="162"/>
      <c r="BD2010" s="162"/>
      <c r="BE2010" s="162"/>
      <c r="BF2010" s="156"/>
      <c r="BG2010" s="156"/>
      <c r="BH2010" s="156"/>
      <c r="BJ2010" s="146">
        <v>1230</v>
      </c>
      <c r="BK2010" s="146">
        <f t="shared" si="368"/>
        <v>7.8656000000001596</v>
      </c>
      <c r="BL2010" s="146">
        <f t="shared" si="369"/>
        <v>0.3445943348081173</v>
      </c>
      <c r="BM2010" s="146">
        <f t="shared" si="370"/>
        <v>5.782049874946682E-4</v>
      </c>
      <c r="BN2010" s="146" t="str">
        <f t="shared" si="371"/>
        <v/>
      </c>
      <c r="BO2010" s="146" t="str">
        <f t="shared" si="367"/>
        <v/>
      </c>
    </row>
    <row r="2011" spans="3:67" ht="20.100000000000001" customHeight="1" x14ac:dyDescent="0.25">
      <c r="C2011" s="12"/>
      <c r="E2011" s="130"/>
      <c r="F2011" s="130"/>
      <c r="R2011" s="12"/>
      <c r="T2011" s="130"/>
      <c r="U2011" s="130"/>
      <c r="AE2011" s="146">
        <v>1254</v>
      </c>
      <c r="AF2011" s="146">
        <f t="shared" si="358"/>
        <v>1.016</v>
      </c>
      <c r="AJ2011" s="146">
        <f t="shared" si="359"/>
        <v>0.23809952196345438</v>
      </c>
      <c r="AK2011" s="146">
        <f t="shared" si="360"/>
        <v>0.84518530672533121</v>
      </c>
      <c r="AL2011" s="146" t="str">
        <f t="shared" si="365"/>
        <v/>
      </c>
      <c r="AM2011" s="146">
        <f t="shared" si="366"/>
        <v>0.23809952196345438</v>
      </c>
      <c r="AN2011" s="146" t="str">
        <f t="shared" si="361"/>
        <v/>
      </c>
      <c r="AO2011" s="146">
        <f t="shared" si="362"/>
        <v>0</v>
      </c>
      <c r="AP2011" s="146" t="str">
        <f t="shared" si="363"/>
        <v/>
      </c>
      <c r="AQ2011" s="146" t="str">
        <f t="shared" si="364"/>
        <v/>
      </c>
      <c r="AY2011" s="155"/>
      <c r="AZ2011" s="150"/>
      <c r="BA2011" s="155"/>
      <c r="BB2011" s="162"/>
      <c r="BC2011" s="162"/>
      <c r="BD2011" s="162"/>
      <c r="BE2011" s="162"/>
      <c r="BF2011" s="156"/>
      <c r="BG2011" s="156"/>
      <c r="BH2011" s="156"/>
      <c r="BJ2011" s="146">
        <v>1231</v>
      </c>
      <c r="BK2011" s="146">
        <f t="shared" si="368"/>
        <v>7.8720000000001598</v>
      </c>
      <c r="BL2011" s="146">
        <f t="shared" si="369"/>
        <v>0.34401612982062263</v>
      </c>
      <c r="BM2011" s="146">
        <f t="shared" si="370"/>
        <v>5.7753033904189843E-4</v>
      </c>
      <c r="BN2011" s="146" t="str">
        <f t="shared" si="371"/>
        <v/>
      </c>
      <c r="BO2011" s="146" t="str">
        <f t="shared" si="367"/>
        <v/>
      </c>
    </row>
    <row r="2012" spans="3:67" ht="20.100000000000001" customHeight="1" x14ac:dyDescent="0.25">
      <c r="C2012" s="12"/>
      <c r="E2012" s="130"/>
      <c r="F2012" s="130"/>
      <c r="R2012" s="12"/>
      <c r="T2012" s="130"/>
      <c r="U2012" s="130"/>
      <c r="AE2012" s="146">
        <v>1255</v>
      </c>
      <c r="AF2012" s="146">
        <f t="shared" si="358"/>
        <v>1.0200000000000005</v>
      </c>
      <c r="AJ2012" s="146">
        <f t="shared" si="359"/>
        <v>0.23713195201937948</v>
      </c>
      <c r="AK2012" s="146">
        <f t="shared" si="360"/>
        <v>0.84613576962726522</v>
      </c>
      <c r="AL2012" s="146" t="str">
        <f t="shared" si="365"/>
        <v/>
      </c>
      <c r="AM2012" s="146">
        <f t="shared" si="366"/>
        <v>0.23713195201937948</v>
      </c>
      <c r="AN2012" s="146" t="str">
        <f t="shared" si="361"/>
        <v/>
      </c>
      <c r="AO2012" s="146">
        <f t="shared" si="362"/>
        <v>0</v>
      </c>
      <c r="AP2012" s="146" t="str">
        <f t="shared" si="363"/>
        <v/>
      </c>
      <c r="AQ2012" s="146" t="str">
        <f t="shared" si="364"/>
        <v/>
      </c>
      <c r="AY2012" s="155"/>
      <c r="AZ2012" s="150"/>
      <c r="BA2012" s="155"/>
      <c r="BB2012" s="162"/>
      <c r="BC2012" s="162"/>
      <c r="BD2012" s="162"/>
      <c r="BE2012" s="162"/>
      <c r="BF2012" s="156"/>
      <c r="BG2012" s="156"/>
      <c r="BH2012" s="156"/>
      <c r="BJ2012" s="146">
        <v>1232</v>
      </c>
      <c r="BK2012" s="146">
        <f t="shared" si="368"/>
        <v>7.8784000000001599</v>
      </c>
      <c r="BL2012" s="146">
        <f t="shared" si="369"/>
        <v>0.34343859948158073</v>
      </c>
      <c r="BM2012" s="146">
        <f t="shared" si="370"/>
        <v>5.7685552531261397E-4</v>
      </c>
      <c r="BN2012" s="146" t="str">
        <f t="shared" si="371"/>
        <v/>
      </c>
      <c r="BO2012" s="146" t="str">
        <f t="shared" si="367"/>
        <v/>
      </c>
    </row>
    <row r="2013" spans="3:67" ht="20.100000000000001" customHeight="1" x14ac:dyDescent="0.25">
      <c r="C2013" s="12"/>
      <c r="E2013" s="130"/>
      <c r="F2013" s="130"/>
      <c r="R2013" s="12"/>
      <c r="T2013" s="130"/>
      <c r="U2013" s="130"/>
      <c r="AE2013" s="146">
        <v>1256</v>
      </c>
      <c r="AF2013" s="146">
        <f t="shared" si="358"/>
        <v>1.024</v>
      </c>
      <c r="AJ2013" s="146">
        <f t="shared" si="359"/>
        <v>0.23616453534647172</v>
      </c>
      <c r="AK2013" s="146">
        <f t="shared" si="360"/>
        <v>0.84708236254585367</v>
      </c>
      <c r="AL2013" s="146" t="str">
        <f t="shared" si="365"/>
        <v/>
      </c>
      <c r="AM2013" s="146">
        <f t="shared" si="366"/>
        <v>0.23616453534647172</v>
      </c>
      <c r="AN2013" s="146" t="str">
        <f t="shared" si="361"/>
        <v/>
      </c>
      <c r="AO2013" s="146">
        <f t="shared" si="362"/>
        <v>0</v>
      </c>
      <c r="AP2013" s="146" t="str">
        <f t="shared" si="363"/>
        <v/>
      </c>
      <c r="AQ2013" s="146" t="str">
        <f t="shared" si="364"/>
        <v/>
      </c>
      <c r="AY2013" s="155"/>
      <c r="AZ2013" s="150"/>
      <c r="BA2013" s="155"/>
      <c r="BB2013" s="162"/>
      <c r="BC2013" s="162"/>
      <c r="BD2013" s="162"/>
      <c r="BE2013" s="162"/>
      <c r="BF2013" s="156"/>
      <c r="BG2013" s="156"/>
      <c r="BH2013" s="156"/>
      <c r="BJ2013" s="146">
        <v>1233</v>
      </c>
      <c r="BK2013" s="146">
        <f t="shared" si="368"/>
        <v>7.8848000000001601</v>
      </c>
      <c r="BL2013" s="146">
        <f t="shared" si="369"/>
        <v>0.34286174395626812</v>
      </c>
      <c r="BM2013" s="146">
        <f t="shared" si="370"/>
        <v>5.7618055027192083E-4</v>
      </c>
      <c r="BN2013" s="146" t="str">
        <f t="shared" si="371"/>
        <v/>
      </c>
      <c r="BO2013" s="146" t="str">
        <f t="shared" si="367"/>
        <v/>
      </c>
    </row>
    <row r="2014" spans="3:67" ht="20.100000000000001" customHeight="1" x14ac:dyDescent="0.25">
      <c r="C2014" s="12"/>
      <c r="E2014" s="130"/>
      <c r="F2014" s="130"/>
      <c r="R2014" s="12"/>
      <c r="T2014" s="130"/>
      <c r="U2014" s="130"/>
      <c r="AE2014" s="146">
        <v>1257</v>
      </c>
      <c r="AF2014" s="146">
        <f t="shared" si="358"/>
        <v>1.0280000000000005</v>
      </c>
      <c r="AJ2014" s="146">
        <f t="shared" si="359"/>
        <v>0.23519730221337587</v>
      </c>
      <c r="AK2014" s="146">
        <f t="shared" si="360"/>
        <v>0.8480250861547628</v>
      </c>
      <c r="AL2014" s="146" t="str">
        <f t="shared" si="365"/>
        <v/>
      </c>
      <c r="AM2014" s="146">
        <f t="shared" si="366"/>
        <v>0.23519730221337587</v>
      </c>
      <c r="AN2014" s="146" t="str">
        <f t="shared" si="361"/>
        <v/>
      </c>
      <c r="AO2014" s="146">
        <f t="shared" si="362"/>
        <v>0</v>
      </c>
      <c r="AP2014" s="146" t="str">
        <f t="shared" si="363"/>
        <v/>
      </c>
      <c r="AQ2014" s="146" t="str">
        <f t="shared" si="364"/>
        <v/>
      </c>
      <c r="AY2014" s="155"/>
      <c r="AZ2014" s="150"/>
      <c r="BA2014" s="155"/>
      <c r="BB2014" s="162"/>
      <c r="BC2014" s="162"/>
      <c r="BD2014" s="162"/>
      <c r="BE2014" s="162"/>
      <c r="BF2014" s="156"/>
      <c r="BG2014" s="156"/>
      <c r="BH2014" s="156"/>
      <c r="BJ2014" s="146">
        <v>1234</v>
      </c>
      <c r="BK2014" s="146">
        <f t="shared" si="368"/>
        <v>7.8912000000001603</v>
      </c>
      <c r="BL2014" s="146">
        <f t="shared" si="369"/>
        <v>0.3422855634059962</v>
      </c>
      <c r="BM2014" s="146">
        <f t="shared" si="370"/>
        <v>5.7550541787093623E-4</v>
      </c>
      <c r="BN2014" s="146" t="str">
        <f t="shared" si="371"/>
        <v/>
      </c>
      <c r="BO2014" s="146" t="str">
        <f t="shared" si="367"/>
        <v/>
      </c>
    </row>
    <row r="2015" spans="3:67" ht="20.100000000000001" customHeight="1" x14ac:dyDescent="0.25">
      <c r="C2015" s="12"/>
      <c r="E2015" s="130"/>
      <c r="F2015" s="130"/>
      <c r="R2015" s="12"/>
      <c r="T2015" s="130"/>
      <c r="U2015" s="130"/>
      <c r="AE2015" s="146">
        <v>1258</v>
      </c>
      <c r="AF2015" s="146">
        <f t="shared" si="358"/>
        <v>1.032</v>
      </c>
      <c r="AJ2015" s="146">
        <f t="shared" si="359"/>
        <v>0.23423028275621952</v>
      </c>
      <c r="AK2015" s="146">
        <f t="shared" si="360"/>
        <v>0.84896394124846786</v>
      </c>
      <c r="AL2015" s="146" t="str">
        <f t="shared" si="365"/>
        <v/>
      </c>
      <c r="AM2015" s="146">
        <f t="shared" si="366"/>
        <v>0.23423028275621952</v>
      </c>
      <c r="AN2015" s="146" t="str">
        <f t="shared" si="361"/>
        <v/>
      </c>
      <c r="AO2015" s="146">
        <f t="shared" si="362"/>
        <v>0</v>
      </c>
      <c r="AP2015" s="146" t="str">
        <f t="shared" si="363"/>
        <v/>
      </c>
      <c r="AQ2015" s="146" t="str">
        <f t="shared" si="364"/>
        <v/>
      </c>
      <c r="AY2015" s="155"/>
      <c r="AZ2015" s="150"/>
      <c r="BA2015" s="155"/>
      <c r="BB2015" s="162"/>
      <c r="BC2015" s="162"/>
      <c r="BD2015" s="162"/>
      <c r="BE2015" s="162"/>
      <c r="BF2015" s="156"/>
      <c r="BG2015" s="156"/>
      <c r="BH2015" s="156"/>
      <c r="BJ2015" s="146">
        <v>1235</v>
      </c>
      <c r="BK2015" s="146">
        <f t="shared" si="368"/>
        <v>7.8976000000001605</v>
      </c>
      <c r="BL2015" s="146">
        <f t="shared" si="369"/>
        <v>0.34171005798812526</v>
      </c>
      <c r="BM2015" s="146">
        <f t="shared" si="370"/>
        <v>5.7483013204817635E-4</v>
      </c>
      <c r="BN2015" s="146" t="str">
        <f t="shared" si="371"/>
        <v/>
      </c>
      <c r="BO2015" s="146" t="str">
        <f t="shared" si="367"/>
        <v/>
      </c>
    </row>
    <row r="2016" spans="3:67" ht="20.100000000000001" customHeight="1" x14ac:dyDescent="0.25">
      <c r="C2016" s="12"/>
      <c r="E2016" s="130"/>
      <c r="F2016" s="130"/>
      <c r="R2016" s="12"/>
      <c r="T2016" s="130"/>
      <c r="U2016" s="130"/>
      <c r="AE2016" s="146">
        <v>1259</v>
      </c>
      <c r="AF2016" s="146">
        <f t="shared" si="358"/>
        <v>1.0360000000000005</v>
      </c>
      <c r="AJ2016" s="146">
        <f t="shared" si="359"/>
        <v>0.23326350697722908</v>
      </c>
      <c r="AK2016" s="146">
        <f t="shared" si="360"/>
        <v>0.84989892874172268</v>
      </c>
      <c r="AL2016" s="146" t="str">
        <f t="shared" si="365"/>
        <v/>
      </c>
      <c r="AM2016" s="146">
        <f t="shared" si="366"/>
        <v>0.23326350697722908</v>
      </c>
      <c r="AN2016" s="146" t="str">
        <f t="shared" si="361"/>
        <v/>
      </c>
      <c r="AO2016" s="146">
        <f t="shared" si="362"/>
        <v>0</v>
      </c>
      <c r="AP2016" s="146" t="str">
        <f t="shared" si="363"/>
        <v/>
      </c>
      <c r="AQ2016" s="146" t="str">
        <f t="shared" si="364"/>
        <v/>
      </c>
      <c r="AY2016" s="155"/>
      <c r="AZ2016" s="150"/>
      <c r="BA2016" s="155"/>
      <c r="BB2016" s="162"/>
      <c r="BC2016" s="162"/>
      <c r="BD2016" s="162"/>
      <c r="BE2016" s="162"/>
      <c r="BF2016" s="156"/>
      <c r="BG2016" s="156"/>
      <c r="BH2016" s="156"/>
      <c r="BJ2016" s="146">
        <v>1236</v>
      </c>
      <c r="BK2016" s="146">
        <f t="shared" si="368"/>
        <v>7.9040000000001607</v>
      </c>
      <c r="BL2016" s="146">
        <f t="shared" si="369"/>
        <v>0.34113522785607708</v>
      </c>
      <c r="BM2016" s="146">
        <f t="shared" si="370"/>
        <v>5.7415469672933428E-4</v>
      </c>
      <c r="BN2016" s="146" t="str">
        <f t="shared" si="371"/>
        <v/>
      </c>
      <c r="BO2016" s="146" t="str">
        <f t="shared" si="367"/>
        <v/>
      </c>
    </row>
    <row r="2017" spans="3:67" ht="20.100000000000001" customHeight="1" x14ac:dyDescent="0.25">
      <c r="C2017" s="12"/>
      <c r="E2017" s="130"/>
      <c r="F2017" s="130"/>
      <c r="R2017" s="12"/>
      <c r="T2017" s="130"/>
      <c r="U2017" s="130"/>
      <c r="AE2017" s="146">
        <v>1260</v>
      </c>
      <c r="AF2017" s="146">
        <f t="shared" si="358"/>
        <v>1.04</v>
      </c>
      <c r="AJ2017" s="146">
        <f t="shared" si="359"/>
        <v>0.2322970047433662</v>
      </c>
      <c r="AK2017" s="146">
        <f t="shared" si="360"/>
        <v>0.85083004966901865</v>
      </c>
      <c r="AL2017" s="146">
        <f t="shared" si="365"/>
        <v>0.2322970047433662</v>
      </c>
      <c r="AM2017" s="146" t="str">
        <f t="shared" si="366"/>
        <v/>
      </c>
      <c r="AN2017" s="146" t="str">
        <f t="shared" si="361"/>
        <v/>
      </c>
      <c r="AO2017" s="146">
        <f t="shared" si="362"/>
        <v>0</v>
      </c>
      <c r="AP2017" s="146" t="str">
        <f t="shared" si="363"/>
        <v/>
      </c>
      <c r="AQ2017" s="146" t="str">
        <f t="shared" si="364"/>
        <v/>
      </c>
      <c r="AY2017" s="155"/>
      <c r="AZ2017" s="150"/>
      <c r="BA2017" s="155"/>
      <c r="BB2017" s="162"/>
      <c r="BC2017" s="162"/>
      <c r="BD2017" s="162"/>
      <c r="BE2017" s="162"/>
      <c r="BF2017" s="156"/>
      <c r="BG2017" s="156"/>
      <c r="BH2017" s="156"/>
      <c r="BJ2017" s="146">
        <v>1237</v>
      </c>
      <c r="BK2017" s="146">
        <f t="shared" si="368"/>
        <v>7.9104000000001609</v>
      </c>
      <c r="BL2017" s="146">
        <f t="shared" si="369"/>
        <v>0.34056107315934775</v>
      </c>
      <c r="BM2017" s="146">
        <f t="shared" si="370"/>
        <v>5.7347911582694699E-4</v>
      </c>
      <c r="BN2017" s="146" t="str">
        <f t="shared" si="371"/>
        <v/>
      </c>
      <c r="BO2017" s="146" t="str">
        <f t="shared" si="367"/>
        <v/>
      </c>
    </row>
    <row r="2018" spans="3:67" ht="20.100000000000001" customHeight="1" x14ac:dyDescent="0.25">
      <c r="C2018" s="12"/>
      <c r="E2018" s="130"/>
      <c r="F2018" s="130"/>
      <c r="R2018" s="12"/>
      <c r="T2018" s="130"/>
      <c r="U2018" s="130"/>
      <c r="AE2018" s="146">
        <v>1261</v>
      </c>
      <c r="AF2018" s="146">
        <f t="shared" si="358"/>
        <v>1.0440000000000005</v>
      </c>
      <c r="AJ2018" s="146">
        <f t="shared" si="359"/>
        <v>0.2313308057849767</v>
      </c>
      <c r="AK2018" s="146">
        <f t="shared" si="360"/>
        <v>0.85175730518404302</v>
      </c>
      <c r="AL2018" s="146">
        <f t="shared" si="365"/>
        <v>0.2313308057849767</v>
      </c>
      <c r="AM2018" s="146" t="str">
        <f t="shared" si="366"/>
        <v/>
      </c>
      <c r="AN2018" s="146" t="str">
        <f t="shared" si="361"/>
        <v/>
      </c>
      <c r="AO2018" s="146">
        <f t="shared" si="362"/>
        <v>0</v>
      </c>
      <c r="AP2018" s="146" t="str">
        <f t="shared" si="363"/>
        <v/>
      </c>
      <c r="AQ2018" s="146" t="str">
        <f t="shared" si="364"/>
        <v/>
      </c>
      <c r="AY2018" s="155"/>
      <c r="AZ2018" s="150"/>
      <c r="BA2018" s="155"/>
      <c r="BB2018" s="162"/>
      <c r="BC2018" s="162"/>
      <c r="BD2018" s="162"/>
      <c r="BE2018" s="162"/>
      <c r="BF2018" s="156"/>
      <c r="BG2018" s="156"/>
      <c r="BH2018" s="156"/>
      <c r="BJ2018" s="146">
        <v>1238</v>
      </c>
      <c r="BK2018" s="146">
        <f t="shared" si="368"/>
        <v>7.916800000000161</v>
      </c>
      <c r="BL2018" s="146">
        <f t="shared" si="369"/>
        <v>0.3399875940435208</v>
      </c>
      <c r="BM2018" s="146">
        <f t="shared" si="370"/>
        <v>5.7280339324111695E-4</v>
      </c>
      <c r="BN2018" s="146" t="str">
        <f t="shared" si="371"/>
        <v/>
      </c>
      <c r="BO2018" s="146" t="str">
        <f t="shared" si="367"/>
        <v/>
      </c>
    </row>
    <row r="2019" spans="3:67" ht="20.100000000000001" customHeight="1" x14ac:dyDescent="0.25">
      <c r="C2019" s="12"/>
      <c r="E2019" s="130"/>
      <c r="F2019" s="130"/>
      <c r="R2019" s="12"/>
      <c r="T2019" s="130"/>
      <c r="U2019" s="130"/>
      <c r="AE2019" s="146">
        <v>1262</v>
      </c>
      <c r="AF2019" s="146">
        <f t="shared" si="358"/>
        <v>1.048</v>
      </c>
      <c r="AJ2019" s="146">
        <f t="shared" si="359"/>
        <v>0.23036493969445943</v>
      </c>
      <c r="AK2019" s="146">
        <f t="shared" si="360"/>
        <v>0.85268069655912848</v>
      </c>
      <c r="AL2019" s="146">
        <f t="shared" si="365"/>
        <v>0.23036493969445943</v>
      </c>
      <c r="AM2019" s="146" t="str">
        <f t="shared" si="366"/>
        <v/>
      </c>
      <c r="AN2019" s="146" t="str">
        <f t="shared" si="361"/>
        <v/>
      </c>
      <c r="AO2019" s="146">
        <f t="shared" si="362"/>
        <v>0</v>
      </c>
      <c r="AP2019" s="146" t="str">
        <f t="shared" si="363"/>
        <v/>
      </c>
      <c r="AQ2019" s="146" t="str">
        <f t="shared" si="364"/>
        <v/>
      </c>
      <c r="AY2019" s="155"/>
      <c r="AZ2019" s="150"/>
      <c r="BA2019" s="155"/>
      <c r="BB2019" s="162"/>
      <c r="BC2019" s="162"/>
      <c r="BD2019" s="162"/>
      <c r="BE2019" s="162"/>
      <c r="BF2019" s="156"/>
      <c r="BG2019" s="156"/>
      <c r="BH2019" s="156"/>
      <c r="BJ2019" s="146">
        <v>1239</v>
      </c>
      <c r="BK2019" s="146">
        <f t="shared" si="368"/>
        <v>7.9232000000001612</v>
      </c>
      <c r="BL2019" s="146">
        <f t="shared" si="369"/>
        <v>0.33941479065027969</v>
      </c>
      <c r="BM2019" s="146">
        <f t="shared" si="370"/>
        <v>5.7212753285801332E-4</v>
      </c>
      <c r="BN2019" s="146" t="str">
        <f t="shared" si="371"/>
        <v/>
      </c>
      <c r="BO2019" s="146" t="str">
        <f t="shared" si="367"/>
        <v/>
      </c>
    </row>
    <row r="2020" spans="3:67" ht="20.100000000000001" customHeight="1" x14ac:dyDescent="0.25">
      <c r="C2020" s="12"/>
      <c r="E2020" s="130"/>
      <c r="F2020" s="130"/>
      <c r="R2020" s="12"/>
      <c r="T2020" s="130"/>
      <c r="U2020" s="130"/>
      <c r="AE2020" s="146">
        <v>1263</v>
      </c>
      <c r="AF2020" s="146">
        <f t="shared" si="358"/>
        <v>1.0520000000000005</v>
      </c>
      <c r="AJ2020" s="146">
        <f t="shared" si="359"/>
        <v>0.22939943592494871</v>
      </c>
      <c r="AK2020" s="146">
        <f t="shared" si="360"/>
        <v>0.85360022518469969</v>
      </c>
      <c r="AL2020" s="146">
        <f t="shared" si="365"/>
        <v>0.22939943592494871</v>
      </c>
      <c r="AM2020" s="146" t="str">
        <f t="shared" si="366"/>
        <v/>
      </c>
      <c r="AN2020" s="146" t="str">
        <f t="shared" si="361"/>
        <v/>
      </c>
      <c r="AO2020" s="146">
        <f t="shared" si="362"/>
        <v>0</v>
      </c>
      <c r="AP2020" s="146" t="str">
        <f t="shared" si="363"/>
        <v/>
      </c>
      <c r="AQ2020" s="146" t="str">
        <f t="shared" si="364"/>
        <v/>
      </c>
      <c r="AY2020" s="155"/>
      <c r="AZ2020" s="150"/>
      <c r="BA2020" s="155"/>
      <c r="BB2020" s="162"/>
      <c r="BC2020" s="162"/>
      <c r="BD2020" s="162"/>
      <c r="BE2020" s="162"/>
      <c r="BF2020" s="156"/>
      <c r="BG2020" s="156"/>
      <c r="BH2020" s="156"/>
      <c r="BJ2020" s="146">
        <v>1240</v>
      </c>
      <c r="BK2020" s="146">
        <f t="shared" si="368"/>
        <v>7.9296000000001614</v>
      </c>
      <c r="BL2020" s="146">
        <f t="shared" si="369"/>
        <v>0.33884266311742167</v>
      </c>
      <c r="BM2020" s="146">
        <f t="shared" si="370"/>
        <v>5.7145153855187036E-4</v>
      </c>
      <c r="BN2020" s="146" t="str">
        <f t="shared" si="371"/>
        <v/>
      </c>
      <c r="BO2020" s="146" t="str">
        <f t="shared" si="367"/>
        <v/>
      </c>
    </row>
    <row r="2021" spans="3:67" ht="20.100000000000001" customHeight="1" x14ac:dyDescent="0.25">
      <c r="C2021" s="12"/>
      <c r="E2021" s="130"/>
      <c r="F2021" s="130"/>
      <c r="R2021" s="12"/>
      <c r="T2021" s="130"/>
      <c r="U2021" s="130"/>
      <c r="AE2021" s="146">
        <v>1264</v>
      </c>
      <c r="AF2021" s="146">
        <f t="shared" si="358"/>
        <v>1.056</v>
      </c>
      <c r="AJ2021" s="146">
        <f t="shared" si="359"/>
        <v>0.22843432378901604</v>
      </c>
      <c r="AK2021" s="146">
        <f t="shared" si="360"/>
        <v>0.85451589256871241</v>
      </c>
      <c r="AL2021" s="146">
        <f t="shared" si="365"/>
        <v>0.22843432378901604</v>
      </c>
      <c r="AM2021" s="146" t="str">
        <f t="shared" si="366"/>
        <v/>
      </c>
      <c r="AN2021" s="146" t="str">
        <f t="shared" si="361"/>
        <v/>
      </c>
      <c r="AO2021" s="146">
        <f t="shared" si="362"/>
        <v>0</v>
      </c>
      <c r="AP2021" s="146" t="str">
        <f t="shared" si="363"/>
        <v/>
      </c>
      <c r="AQ2021" s="146" t="str">
        <f t="shared" si="364"/>
        <v/>
      </c>
      <c r="AY2021" s="155"/>
      <c r="AZ2021" s="150"/>
      <c r="BA2021" s="155"/>
      <c r="BB2021" s="162"/>
      <c r="BC2021" s="162"/>
      <c r="BD2021" s="162"/>
      <c r="BE2021" s="162"/>
      <c r="BF2021" s="156"/>
      <c r="BG2021" s="156"/>
      <c r="BH2021" s="156"/>
      <c r="BJ2021" s="146">
        <v>1241</v>
      </c>
      <c r="BK2021" s="146">
        <f t="shared" si="368"/>
        <v>7.9360000000001616</v>
      </c>
      <c r="BL2021" s="146">
        <f t="shared" si="369"/>
        <v>0.3382712115788698</v>
      </c>
      <c r="BM2021" s="146">
        <f t="shared" si="370"/>
        <v>5.7077541418298905E-4</v>
      </c>
      <c r="BN2021" s="146" t="str">
        <f t="shared" si="371"/>
        <v/>
      </c>
      <c r="BO2021" s="146" t="str">
        <f t="shared" si="367"/>
        <v/>
      </c>
    </row>
    <row r="2022" spans="3:67" ht="20.100000000000001" customHeight="1" x14ac:dyDescent="0.25">
      <c r="C2022" s="12"/>
      <c r="E2022" s="130"/>
      <c r="F2022" s="130"/>
      <c r="R2022" s="12"/>
      <c r="T2022" s="130"/>
      <c r="U2022" s="130"/>
      <c r="AE2022" s="146">
        <v>1265</v>
      </c>
      <c r="AF2022" s="146">
        <f t="shared" si="358"/>
        <v>1.0600000000000005</v>
      </c>
      <c r="AJ2022" s="146">
        <f t="shared" si="359"/>
        <v>0.22746963245738577</v>
      </c>
      <c r="AK2022" s="146">
        <f t="shared" si="360"/>
        <v>0.8554277003360905</v>
      </c>
      <c r="AL2022" s="146">
        <f t="shared" si="365"/>
        <v>0.22746963245738577</v>
      </c>
      <c r="AM2022" s="146" t="str">
        <f t="shared" si="366"/>
        <v/>
      </c>
      <c r="AN2022" s="146" t="str">
        <f t="shared" si="361"/>
        <v/>
      </c>
      <c r="AO2022" s="146">
        <f t="shared" si="362"/>
        <v>0</v>
      </c>
      <c r="AP2022" s="146" t="str">
        <f t="shared" si="363"/>
        <v/>
      </c>
      <c r="AQ2022" s="146" t="str">
        <f t="shared" si="364"/>
        <v/>
      </c>
      <c r="AY2022" s="155"/>
      <c r="AZ2022" s="150"/>
      <c r="BA2022" s="155"/>
      <c r="BB2022" s="162"/>
      <c r="BC2022" s="162"/>
      <c r="BD2022" s="162"/>
      <c r="BE2022" s="162"/>
      <c r="BF2022" s="156"/>
      <c r="BG2022" s="156"/>
      <c r="BH2022" s="156"/>
      <c r="BJ2022" s="146">
        <v>1242</v>
      </c>
      <c r="BK2022" s="146">
        <f t="shared" si="368"/>
        <v>7.9424000000001618</v>
      </c>
      <c r="BL2022" s="146">
        <f t="shared" si="369"/>
        <v>0.33770043616468681</v>
      </c>
      <c r="BM2022" s="146">
        <f t="shared" si="370"/>
        <v>5.7009916360034607E-4</v>
      </c>
      <c r="BN2022" s="146" t="str">
        <f t="shared" si="371"/>
        <v/>
      </c>
      <c r="BO2022" s="146" t="str">
        <f t="shared" si="367"/>
        <v/>
      </c>
    </row>
    <row r="2023" spans="3:67" ht="20.100000000000001" customHeight="1" x14ac:dyDescent="0.25">
      <c r="C2023" s="12"/>
      <c r="E2023" s="130"/>
      <c r="F2023" s="130"/>
      <c r="R2023" s="12"/>
      <c r="T2023" s="130"/>
      <c r="U2023" s="130"/>
      <c r="AE2023" s="146">
        <v>1266</v>
      </c>
      <c r="AF2023" s="146">
        <f t="shared" si="358"/>
        <v>1.0640000000000001</v>
      </c>
      <c r="AJ2023" s="146">
        <f t="shared" si="359"/>
        <v>0.22650539095767053</v>
      </c>
      <c r="AK2023" s="146">
        <f t="shared" si="360"/>
        <v>0.85633565022815383</v>
      </c>
      <c r="AL2023" s="146">
        <f t="shared" si="365"/>
        <v>0.22650539095767053</v>
      </c>
      <c r="AM2023" s="146" t="str">
        <f t="shared" si="366"/>
        <v/>
      </c>
      <c r="AN2023" s="146" t="str">
        <f t="shared" si="361"/>
        <v/>
      </c>
      <c r="AO2023" s="146">
        <f t="shared" si="362"/>
        <v>0</v>
      </c>
      <c r="AP2023" s="146" t="str">
        <f t="shared" si="363"/>
        <v/>
      </c>
      <c r="AQ2023" s="146" t="str">
        <f t="shared" si="364"/>
        <v/>
      </c>
      <c r="AY2023" s="155"/>
      <c r="AZ2023" s="150"/>
      <c r="BA2023" s="155"/>
      <c r="BB2023" s="162"/>
      <c r="BC2023" s="162"/>
      <c r="BD2023" s="162"/>
      <c r="BE2023" s="162"/>
      <c r="BF2023" s="156"/>
      <c r="BG2023" s="156"/>
      <c r="BH2023" s="156"/>
      <c r="BJ2023" s="146">
        <v>1243</v>
      </c>
      <c r="BK2023" s="146">
        <f t="shared" si="368"/>
        <v>7.948800000000162</v>
      </c>
      <c r="BL2023" s="146">
        <f t="shared" si="369"/>
        <v>0.33713033700108647</v>
      </c>
      <c r="BM2023" s="146">
        <f t="shared" si="370"/>
        <v>5.694227906383742E-4</v>
      </c>
      <c r="BN2023" s="146" t="str">
        <f t="shared" si="371"/>
        <v/>
      </c>
      <c r="BO2023" s="146" t="str">
        <f t="shared" si="367"/>
        <v/>
      </c>
    </row>
    <row r="2024" spans="3:67" ht="20.100000000000001" customHeight="1" x14ac:dyDescent="0.25">
      <c r="C2024" s="12"/>
      <c r="E2024" s="130"/>
      <c r="F2024" s="130"/>
      <c r="R2024" s="12"/>
      <c r="T2024" s="130"/>
      <c r="U2024" s="130"/>
      <c r="AE2024" s="146">
        <v>1267</v>
      </c>
      <c r="AF2024" s="146">
        <f t="shared" si="358"/>
        <v>1.0680000000000005</v>
      </c>
      <c r="AJ2024" s="146">
        <f t="shared" si="359"/>
        <v>0.22554162817311998</v>
      </c>
      <c r="AK2024" s="146">
        <f t="shared" si="360"/>
        <v>0.85723974410204518</v>
      </c>
      <c r="AL2024" s="146">
        <f t="shared" si="365"/>
        <v>0.22554162817311998</v>
      </c>
      <c r="AM2024" s="146" t="str">
        <f t="shared" si="366"/>
        <v/>
      </c>
      <c r="AN2024" s="146" t="str">
        <f t="shared" si="361"/>
        <v/>
      </c>
      <c r="AO2024" s="146">
        <f t="shared" si="362"/>
        <v>0</v>
      </c>
      <c r="AP2024" s="146" t="str">
        <f t="shared" si="363"/>
        <v/>
      </c>
      <c r="AQ2024" s="146" t="str">
        <f t="shared" si="364"/>
        <v/>
      </c>
      <c r="AY2024" s="155"/>
      <c r="AZ2024" s="150"/>
      <c r="BA2024" s="155"/>
      <c r="BB2024" s="162"/>
      <c r="BC2024" s="162"/>
      <c r="BD2024" s="162"/>
      <c r="BE2024" s="162"/>
      <c r="BF2024" s="156"/>
      <c r="BG2024" s="156"/>
      <c r="BH2024" s="156"/>
      <c r="BJ2024" s="146">
        <v>1244</v>
      </c>
      <c r="BK2024" s="146">
        <f t="shared" si="368"/>
        <v>7.9552000000001621</v>
      </c>
      <c r="BL2024" s="146">
        <f t="shared" si="369"/>
        <v>0.33656091421044809</v>
      </c>
      <c r="BM2024" s="146">
        <f t="shared" si="370"/>
        <v>5.6874629911973784E-4</v>
      </c>
      <c r="BN2024" s="146" t="str">
        <f t="shared" si="371"/>
        <v/>
      </c>
      <c r="BO2024" s="146" t="str">
        <f t="shared" si="367"/>
        <v/>
      </c>
    </row>
    <row r="2025" spans="3:67" ht="20.100000000000001" customHeight="1" x14ac:dyDescent="0.25">
      <c r="C2025" s="12"/>
      <c r="E2025" s="130"/>
      <c r="F2025" s="130"/>
      <c r="R2025" s="12"/>
      <c r="T2025" s="130"/>
      <c r="U2025" s="130"/>
      <c r="AE2025" s="146">
        <v>1268</v>
      </c>
      <c r="AF2025" s="146">
        <f t="shared" si="358"/>
        <v>1.0720000000000001</v>
      </c>
      <c r="AJ2025" s="146">
        <f t="shared" si="359"/>
        <v>0.22457837284138993</v>
      </c>
      <c r="AK2025" s="146">
        <f t="shared" si="360"/>
        <v>0.85813998393014912</v>
      </c>
      <c r="AL2025" s="146">
        <f t="shared" si="365"/>
        <v>0.22457837284138993</v>
      </c>
      <c r="AM2025" s="146" t="str">
        <f t="shared" si="366"/>
        <v/>
      </c>
      <c r="AN2025" s="146" t="str">
        <f t="shared" si="361"/>
        <v/>
      </c>
      <c r="AO2025" s="146">
        <f t="shared" si="362"/>
        <v>0</v>
      </c>
      <c r="AP2025" s="146" t="str">
        <f t="shared" si="363"/>
        <v/>
      </c>
      <c r="AQ2025" s="146" t="str">
        <f t="shared" si="364"/>
        <v/>
      </c>
      <c r="AY2025" s="155"/>
      <c r="AZ2025" s="150"/>
      <c r="BA2025" s="155"/>
      <c r="BB2025" s="162"/>
      <c r="BC2025" s="162"/>
      <c r="BD2025" s="162"/>
      <c r="BE2025" s="162"/>
      <c r="BF2025" s="156"/>
      <c r="BG2025" s="156"/>
      <c r="BH2025" s="156"/>
      <c r="BJ2025" s="146">
        <v>1245</v>
      </c>
      <c r="BK2025" s="146">
        <f t="shared" si="368"/>
        <v>7.9616000000001623</v>
      </c>
      <c r="BL2025" s="146">
        <f t="shared" si="369"/>
        <v>0.33599216791132835</v>
      </c>
      <c r="BM2025" s="146">
        <f t="shared" si="370"/>
        <v>5.680696928541118E-4</v>
      </c>
      <c r="BN2025" s="146" t="str">
        <f t="shared" si="371"/>
        <v/>
      </c>
      <c r="BO2025" s="146" t="str">
        <f t="shared" si="367"/>
        <v/>
      </c>
    </row>
    <row r="2026" spans="3:67" ht="20.100000000000001" customHeight="1" x14ac:dyDescent="0.25">
      <c r="C2026" s="12"/>
      <c r="E2026" s="130"/>
      <c r="F2026" s="130"/>
      <c r="R2026" s="12"/>
      <c r="T2026" s="130"/>
      <c r="U2026" s="130"/>
      <c r="AE2026" s="146">
        <v>1269</v>
      </c>
      <c r="AF2026" s="146">
        <f t="shared" si="358"/>
        <v>1.0760000000000005</v>
      </c>
      <c r="AJ2026" s="146">
        <f t="shared" si="359"/>
        <v>0.22361565355332497</v>
      </c>
      <c r="AK2026" s="146">
        <f t="shared" si="360"/>
        <v>0.85903637179950787</v>
      </c>
      <c r="AL2026" s="146">
        <f t="shared" si="365"/>
        <v>0.22361565355332497</v>
      </c>
      <c r="AM2026" s="146" t="str">
        <f t="shared" si="366"/>
        <v/>
      </c>
      <c r="AN2026" s="146" t="str">
        <f t="shared" si="361"/>
        <v/>
      </c>
      <c r="AO2026" s="146">
        <f t="shared" si="362"/>
        <v>0</v>
      </c>
      <c r="AP2026" s="146" t="str">
        <f t="shared" si="363"/>
        <v/>
      </c>
      <c r="AQ2026" s="146" t="str">
        <f t="shared" si="364"/>
        <v/>
      </c>
      <c r="AY2026" s="155"/>
      <c r="AZ2026" s="150"/>
      <c r="BA2026" s="155"/>
      <c r="BB2026" s="162"/>
      <c r="BC2026" s="162"/>
      <c r="BD2026" s="162"/>
      <c r="BE2026" s="162"/>
      <c r="BF2026" s="156"/>
      <c r="BG2026" s="156"/>
      <c r="BH2026" s="156"/>
      <c r="BJ2026" s="146">
        <v>1246</v>
      </c>
      <c r="BK2026" s="146">
        <f t="shared" si="368"/>
        <v>7.9680000000001625</v>
      </c>
      <c r="BL2026" s="146">
        <f t="shared" si="369"/>
        <v>0.33542409821847424</v>
      </c>
      <c r="BM2026" s="146">
        <f t="shared" si="370"/>
        <v>5.6739297563762614E-4</v>
      </c>
      <c r="BN2026" s="146" t="str">
        <f t="shared" si="371"/>
        <v/>
      </c>
      <c r="BO2026" s="146" t="str">
        <f t="shared" si="367"/>
        <v/>
      </c>
    </row>
    <row r="2027" spans="3:67" ht="20.100000000000001" customHeight="1" x14ac:dyDescent="0.25">
      <c r="C2027" s="12"/>
      <c r="E2027" s="130"/>
      <c r="F2027" s="130"/>
      <c r="R2027" s="12"/>
      <c r="T2027" s="130"/>
      <c r="U2027" s="130"/>
      <c r="AE2027" s="146">
        <v>1270</v>
      </c>
      <c r="AF2027" s="146">
        <f t="shared" si="358"/>
        <v>1.08</v>
      </c>
      <c r="AJ2027" s="146">
        <f t="shared" si="359"/>
        <v>0.22265349875176113</v>
      </c>
      <c r="AK2027" s="146">
        <f t="shared" si="360"/>
        <v>0.85992890991123094</v>
      </c>
      <c r="AL2027" s="146">
        <f t="shared" si="365"/>
        <v>0.22265349875176113</v>
      </c>
      <c r="AM2027" s="146" t="str">
        <f t="shared" si="366"/>
        <v/>
      </c>
      <c r="AN2027" s="146" t="str">
        <f t="shared" si="361"/>
        <v/>
      </c>
      <c r="AO2027" s="146">
        <f t="shared" si="362"/>
        <v>0</v>
      </c>
      <c r="AP2027" s="146" t="str">
        <f t="shared" si="363"/>
        <v/>
      </c>
      <c r="AQ2027" s="146" t="str">
        <f t="shared" si="364"/>
        <v/>
      </c>
      <c r="AY2027" s="155"/>
      <c r="AZ2027" s="150"/>
      <c r="BA2027" s="155"/>
      <c r="BB2027" s="162"/>
      <c r="BC2027" s="162"/>
      <c r="BD2027" s="162"/>
      <c r="BE2027" s="162"/>
      <c r="BF2027" s="156"/>
      <c r="BG2027" s="156"/>
      <c r="BH2027" s="156"/>
      <c r="BJ2027" s="146">
        <v>1247</v>
      </c>
      <c r="BK2027" s="146">
        <f t="shared" si="368"/>
        <v>7.9744000000001627</v>
      </c>
      <c r="BL2027" s="146">
        <f t="shared" si="369"/>
        <v>0.33485670524283662</v>
      </c>
      <c r="BM2027" s="146">
        <f t="shared" si="370"/>
        <v>5.6671615125430952E-4</v>
      </c>
      <c r="BN2027" s="146" t="str">
        <f t="shared" si="371"/>
        <v/>
      </c>
      <c r="BO2027" s="146" t="str">
        <f t="shared" si="367"/>
        <v/>
      </c>
    </row>
    <row r="2028" spans="3:67" ht="20.100000000000001" customHeight="1" x14ac:dyDescent="0.25">
      <c r="C2028" s="12"/>
      <c r="E2028" s="130"/>
      <c r="F2028" s="130"/>
      <c r="R2028" s="12"/>
      <c r="T2028" s="130"/>
      <c r="U2028" s="130"/>
      <c r="AE2028" s="146">
        <v>1271</v>
      </c>
      <c r="AF2028" s="146">
        <f t="shared" si="358"/>
        <v>1.0840000000000005</v>
      </c>
      <c r="AJ2028" s="146">
        <f t="shared" si="359"/>
        <v>0.22169193673034224</v>
      </c>
      <c r="AK2028" s="146">
        <f t="shared" si="360"/>
        <v>0.8608176005799022</v>
      </c>
      <c r="AL2028" s="146">
        <f t="shared" si="365"/>
        <v>0.22169193673034224</v>
      </c>
      <c r="AM2028" s="146" t="str">
        <f t="shared" si="366"/>
        <v/>
      </c>
      <c r="AN2028" s="146" t="str">
        <f t="shared" si="361"/>
        <v/>
      </c>
      <c r="AO2028" s="146">
        <f t="shared" si="362"/>
        <v>0</v>
      </c>
      <c r="AP2028" s="146" t="str">
        <f t="shared" si="363"/>
        <v/>
      </c>
      <c r="AQ2028" s="146" t="str">
        <f t="shared" si="364"/>
        <v/>
      </c>
      <c r="AY2028" s="155"/>
      <c r="AZ2028" s="150"/>
      <c r="BA2028" s="155"/>
      <c r="BB2028" s="162"/>
      <c r="BC2028" s="162"/>
      <c r="BD2028" s="162"/>
      <c r="BE2028" s="162"/>
      <c r="BF2028" s="156"/>
      <c r="BG2028" s="156"/>
      <c r="BH2028" s="156"/>
      <c r="BJ2028" s="146">
        <v>1248</v>
      </c>
      <c r="BK2028" s="146">
        <f t="shared" si="368"/>
        <v>7.9808000000001629</v>
      </c>
      <c r="BL2028" s="146">
        <f t="shared" si="369"/>
        <v>0.33428998909158231</v>
      </c>
      <c r="BM2028" s="146">
        <f t="shared" si="370"/>
        <v>5.6603922347603364E-4</v>
      </c>
      <c r="BN2028" s="146" t="str">
        <f t="shared" si="371"/>
        <v/>
      </c>
      <c r="BO2028" s="146" t="str">
        <f t="shared" si="367"/>
        <v/>
      </c>
    </row>
    <row r="2029" spans="3:67" ht="20.100000000000001" customHeight="1" x14ac:dyDescent="0.25">
      <c r="C2029" s="12"/>
      <c r="E2029" s="130"/>
      <c r="F2029" s="130"/>
      <c r="R2029" s="12"/>
      <c r="T2029" s="130"/>
      <c r="U2029" s="130"/>
      <c r="AE2029" s="146">
        <v>1272</v>
      </c>
      <c r="AF2029" s="146">
        <f t="shared" si="358"/>
        <v>1.0880000000000001</v>
      </c>
      <c r="AJ2029" s="146">
        <f t="shared" si="359"/>
        <v>0.22073099563235687</v>
      </c>
      <c r="AK2029" s="146">
        <f t="shared" si="360"/>
        <v>0.86170244623297843</v>
      </c>
      <c r="AL2029" s="146">
        <f t="shared" si="365"/>
        <v>0.22073099563235687</v>
      </c>
      <c r="AM2029" s="146" t="str">
        <f t="shared" si="366"/>
        <v/>
      </c>
      <c r="AN2029" s="146" t="str">
        <f t="shared" si="361"/>
        <v/>
      </c>
      <c r="AO2029" s="146">
        <f t="shared" si="362"/>
        <v>0</v>
      </c>
      <c r="AP2029" s="146" t="str">
        <f t="shared" si="363"/>
        <v/>
      </c>
      <c r="AQ2029" s="146" t="str">
        <f t="shared" si="364"/>
        <v/>
      </c>
      <c r="AY2029" s="155"/>
      <c r="AZ2029" s="150"/>
      <c r="BA2029" s="155"/>
      <c r="BB2029" s="162"/>
      <c r="BC2029" s="162"/>
      <c r="BD2029" s="162"/>
      <c r="BE2029" s="162"/>
      <c r="BF2029" s="156"/>
      <c r="BG2029" s="156"/>
      <c r="BH2029" s="156"/>
      <c r="BJ2029" s="146">
        <v>1249</v>
      </c>
      <c r="BK2029" s="146">
        <f t="shared" si="368"/>
        <v>7.9872000000001631</v>
      </c>
      <c r="BL2029" s="146">
        <f t="shared" si="369"/>
        <v>0.33372394986810627</v>
      </c>
      <c r="BM2029" s="146">
        <f t="shared" si="370"/>
        <v>5.6536219606001525E-4</v>
      </c>
      <c r="BN2029" s="146" t="str">
        <f t="shared" si="371"/>
        <v/>
      </c>
      <c r="BO2029" s="146" t="str">
        <f t="shared" si="367"/>
        <v/>
      </c>
    </row>
    <row r="2030" spans="3:67" ht="20.100000000000001" customHeight="1" x14ac:dyDescent="0.25">
      <c r="C2030" s="12"/>
      <c r="E2030" s="130"/>
      <c r="F2030" s="130"/>
      <c r="R2030" s="12"/>
      <c r="T2030" s="130"/>
      <c r="U2030" s="130"/>
      <c r="AE2030" s="146">
        <v>1273</v>
      </c>
      <c r="AF2030" s="146">
        <f t="shared" si="358"/>
        <v>1.0920000000000005</v>
      </c>
      <c r="AJ2030" s="146">
        <f t="shared" si="359"/>
        <v>0.21977070344958852</v>
      </c>
      <c r="AK2030" s="146">
        <f t="shared" si="360"/>
        <v>0.86258344941018805</v>
      </c>
      <c r="AL2030" s="146">
        <f t="shared" si="365"/>
        <v>0.21977070344958852</v>
      </c>
      <c r="AM2030" s="146" t="str">
        <f t="shared" si="366"/>
        <v/>
      </c>
      <c r="AN2030" s="146" t="str">
        <f t="shared" si="361"/>
        <v/>
      </c>
      <c r="AO2030" s="146">
        <f t="shared" si="362"/>
        <v>0</v>
      </c>
      <c r="AP2030" s="146" t="str">
        <f t="shared" si="363"/>
        <v/>
      </c>
      <c r="AQ2030" s="146" t="str">
        <f t="shared" si="364"/>
        <v/>
      </c>
      <c r="AY2030" s="155"/>
      <c r="AZ2030" s="150"/>
      <c r="BA2030" s="155"/>
      <c r="BB2030" s="162"/>
      <c r="BC2030" s="162"/>
      <c r="BD2030" s="162"/>
      <c r="BE2030" s="162"/>
      <c r="BF2030" s="156"/>
      <c r="BG2030" s="156"/>
      <c r="BH2030" s="156"/>
      <c r="BJ2030" s="146">
        <v>1250</v>
      </c>
      <c r="BK2030" s="146">
        <f t="shared" si="368"/>
        <v>7.9936000000001632</v>
      </c>
      <c r="BL2030" s="146">
        <f t="shared" si="369"/>
        <v>0.33315858767204626</v>
      </c>
      <c r="BM2030" s="146">
        <f t="shared" si="370"/>
        <v>5.6468507275270197E-4</v>
      </c>
      <c r="BN2030" s="146" t="str">
        <f t="shared" si="371"/>
        <v/>
      </c>
      <c r="BO2030" s="146" t="str">
        <f t="shared" si="367"/>
        <v/>
      </c>
    </row>
    <row r="2031" spans="3:67" ht="20.100000000000001" customHeight="1" x14ac:dyDescent="0.25">
      <c r="C2031" s="12"/>
      <c r="E2031" s="130"/>
      <c r="F2031" s="130"/>
      <c r="R2031" s="12"/>
      <c r="T2031" s="130"/>
      <c r="U2031" s="130"/>
      <c r="AE2031" s="146">
        <v>1274</v>
      </c>
      <c r="AF2031" s="146">
        <f t="shared" si="358"/>
        <v>1.0960000000000001</v>
      </c>
      <c r="AJ2031" s="146">
        <f t="shared" si="359"/>
        <v>0.21881108802118646</v>
      </c>
      <c r="AK2031" s="146">
        <f t="shared" si="360"/>
        <v>0.86346061276292108</v>
      </c>
      <c r="AL2031" s="146">
        <f t="shared" si="365"/>
        <v>0.21881108802118646</v>
      </c>
      <c r="AM2031" s="146" t="str">
        <f t="shared" si="366"/>
        <v/>
      </c>
      <c r="AN2031" s="146" t="str">
        <f t="shared" si="361"/>
        <v/>
      </c>
      <c r="AO2031" s="146">
        <f t="shared" si="362"/>
        <v>0</v>
      </c>
      <c r="AP2031" s="146" t="str">
        <f t="shared" si="363"/>
        <v/>
      </c>
      <c r="AQ2031" s="146" t="str">
        <f t="shared" si="364"/>
        <v/>
      </c>
      <c r="AY2031" s="155"/>
      <c r="AZ2031" s="150"/>
      <c r="BA2031" s="155"/>
      <c r="BB2031" s="162"/>
      <c r="BC2031" s="162"/>
      <c r="BD2031" s="162"/>
      <c r="BE2031" s="162"/>
      <c r="BF2031" s="156"/>
      <c r="BG2031" s="156"/>
      <c r="BH2031" s="156"/>
      <c r="BJ2031" s="146">
        <v>1251</v>
      </c>
      <c r="BK2031" s="146">
        <f t="shared" si="368"/>
        <v>8.0000000000001634</v>
      </c>
      <c r="BL2031" s="146">
        <f t="shared" si="369"/>
        <v>0.33259390259929356</v>
      </c>
      <c r="BM2031" s="146">
        <f t="shared" si="370"/>
        <v>5.6400785728660807E-4</v>
      </c>
      <c r="BN2031" s="146" t="str">
        <f t="shared" si="371"/>
        <v/>
      </c>
      <c r="BO2031" s="146" t="str">
        <f t="shared" si="367"/>
        <v/>
      </c>
    </row>
    <row r="2032" spans="3:67" ht="20.100000000000001" customHeight="1" x14ac:dyDescent="0.25">
      <c r="C2032" s="12"/>
      <c r="E2032" s="130"/>
      <c r="F2032" s="130"/>
      <c r="R2032" s="12"/>
      <c r="T2032" s="130"/>
      <c r="U2032" s="130"/>
      <c r="AE2032" s="146">
        <v>1275</v>
      </c>
      <c r="AF2032" s="146">
        <f t="shared" si="358"/>
        <v>1.1000000000000005</v>
      </c>
      <c r="AJ2032" s="146">
        <f t="shared" si="359"/>
        <v>0.21785217703255041</v>
      </c>
      <c r="AK2032" s="146">
        <f t="shared" si="360"/>
        <v>0.86433393905361744</v>
      </c>
      <c r="AL2032" s="146">
        <f t="shared" si="365"/>
        <v>0.21785217703255041</v>
      </c>
      <c r="AM2032" s="146" t="str">
        <f t="shared" si="366"/>
        <v/>
      </c>
      <c r="AN2032" s="146" t="str">
        <f t="shared" si="361"/>
        <v/>
      </c>
      <c r="AO2032" s="146">
        <f t="shared" si="362"/>
        <v>0</v>
      </c>
      <c r="AP2032" s="146" t="str">
        <f t="shared" si="363"/>
        <v/>
      </c>
      <c r="AQ2032" s="146" t="str">
        <f t="shared" si="364"/>
        <v/>
      </c>
      <c r="AY2032" s="155"/>
      <c r="AZ2032" s="150"/>
      <c r="BA2032" s="155"/>
      <c r="BB2032" s="162"/>
      <c r="BC2032" s="162"/>
      <c r="BD2032" s="162"/>
      <c r="BE2032" s="162"/>
      <c r="BF2032" s="156"/>
      <c r="BG2032" s="156"/>
      <c r="BH2032" s="156"/>
      <c r="BJ2032" s="146">
        <v>1252</v>
      </c>
      <c r="BK2032" s="146">
        <f t="shared" si="368"/>
        <v>8.0064000000001627</v>
      </c>
      <c r="BL2032" s="146">
        <f t="shared" si="369"/>
        <v>0.33202989474200695</v>
      </c>
      <c r="BM2032" s="146">
        <f t="shared" si="370"/>
        <v>5.6333055338209093E-4</v>
      </c>
      <c r="BN2032" s="146" t="str">
        <f t="shared" si="371"/>
        <v/>
      </c>
      <c r="BO2032" s="146" t="str">
        <f t="shared" si="367"/>
        <v/>
      </c>
    </row>
    <row r="2033" spans="3:67" ht="20.100000000000001" customHeight="1" x14ac:dyDescent="0.25">
      <c r="C2033" s="12"/>
      <c r="E2033" s="130"/>
      <c r="F2033" s="130"/>
      <c r="R2033" s="12"/>
      <c r="T2033" s="130"/>
      <c r="U2033" s="130"/>
      <c r="AE2033" s="146">
        <v>1276</v>
      </c>
      <c r="AF2033" s="146">
        <f t="shared" si="358"/>
        <v>1.1040000000000001</v>
      </c>
      <c r="AJ2033" s="146">
        <f t="shared" si="359"/>
        <v>0.21689399801423551</v>
      </c>
      <c r="AK2033" s="146">
        <f t="shared" si="360"/>
        <v>0.86520343115514886</v>
      </c>
      <c r="AL2033" s="146">
        <f t="shared" si="365"/>
        <v>0.21689399801423551</v>
      </c>
      <c r="AM2033" s="146" t="str">
        <f t="shared" si="366"/>
        <v/>
      </c>
      <c r="AN2033" s="146" t="str">
        <f t="shared" si="361"/>
        <v/>
      </c>
      <c r="AO2033" s="146">
        <f t="shared" si="362"/>
        <v>0</v>
      </c>
      <c r="AP2033" s="146" t="str">
        <f t="shared" si="363"/>
        <v/>
      </c>
      <c r="AQ2033" s="146" t="str">
        <f t="shared" si="364"/>
        <v/>
      </c>
      <c r="AY2033" s="155"/>
      <c r="AZ2033" s="150"/>
      <c r="BA2033" s="155"/>
      <c r="BB2033" s="162"/>
      <c r="BC2033" s="162"/>
      <c r="BD2033" s="162"/>
      <c r="BE2033" s="162"/>
      <c r="BF2033" s="156"/>
      <c r="BG2033" s="156"/>
      <c r="BH2033" s="156"/>
      <c r="BJ2033" s="146">
        <v>1253</v>
      </c>
      <c r="BK2033" s="146">
        <f t="shared" si="368"/>
        <v>8.012800000000162</v>
      </c>
      <c r="BL2033" s="146">
        <f t="shared" si="369"/>
        <v>0.33146656418862486</v>
      </c>
      <c r="BM2033" s="146">
        <f t="shared" si="370"/>
        <v>5.626531647466293E-4</v>
      </c>
      <c r="BN2033" s="146" t="str">
        <f t="shared" si="371"/>
        <v/>
      </c>
      <c r="BO2033" s="146" t="str">
        <f t="shared" si="367"/>
        <v/>
      </c>
    </row>
    <row r="2034" spans="3:67" ht="20.100000000000001" customHeight="1" x14ac:dyDescent="0.25">
      <c r="C2034" s="12"/>
      <c r="E2034" s="130"/>
      <c r="F2034" s="130"/>
      <c r="R2034" s="12"/>
      <c r="T2034" s="130"/>
      <c r="U2034" s="130"/>
      <c r="AE2034" s="146">
        <v>1277</v>
      </c>
      <c r="AF2034" s="146">
        <f t="shared" si="358"/>
        <v>1.1080000000000005</v>
      </c>
      <c r="AJ2034" s="146">
        <f t="shared" si="359"/>
        <v>0.21593657834087099</v>
      </c>
      <c r="AK2034" s="146">
        <f t="shared" si="360"/>
        <v>0.86606909205019833</v>
      </c>
      <c r="AL2034" s="146">
        <f t="shared" si="365"/>
        <v>0.21593657834087099</v>
      </c>
      <c r="AM2034" s="146" t="str">
        <f t="shared" si="366"/>
        <v/>
      </c>
      <c r="AN2034" s="146" t="str">
        <f t="shared" si="361"/>
        <v/>
      </c>
      <c r="AO2034" s="146">
        <f t="shared" si="362"/>
        <v>0</v>
      </c>
      <c r="AP2034" s="146" t="str">
        <f t="shared" si="363"/>
        <v/>
      </c>
      <c r="AQ2034" s="146" t="str">
        <f t="shared" si="364"/>
        <v/>
      </c>
      <c r="AY2034" s="155"/>
      <c r="AZ2034" s="150"/>
      <c r="BA2034" s="155"/>
      <c r="BB2034" s="162"/>
      <c r="BC2034" s="162"/>
      <c r="BD2034" s="162"/>
      <c r="BE2034" s="162"/>
      <c r="BF2034" s="156"/>
      <c r="BG2034" s="156"/>
      <c r="BH2034" s="156"/>
      <c r="BJ2034" s="146">
        <v>1254</v>
      </c>
      <c r="BK2034" s="146">
        <f t="shared" si="368"/>
        <v>8.0192000000001613</v>
      </c>
      <c r="BL2034" s="146">
        <f t="shared" si="369"/>
        <v>0.33090391102387823</v>
      </c>
      <c r="BM2034" s="146">
        <f t="shared" si="370"/>
        <v>5.6197569507432377E-4</v>
      </c>
      <c r="BN2034" s="146" t="str">
        <f t="shared" si="371"/>
        <v/>
      </c>
      <c r="BO2034" s="146" t="str">
        <f t="shared" si="367"/>
        <v/>
      </c>
    </row>
    <row r="2035" spans="3:67" ht="20.100000000000001" customHeight="1" x14ac:dyDescent="0.25">
      <c r="C2035" s="12"/>
      <c r="E2035" s="130"/>
      <c r="F2035" s="130"/>
      <c r="R2035" s="12"/>
      <c r="T2035" s="130"/>
      <c r="U2035" s="130"/>
      <c r="AE2035" s="146">
        <v>1278</v>
      </c>
      <c r="AF2035" s="146">
        <f t="shared" si="358"/>
        <v>1.1120000000000001</v>
      </c>
      <c r="AJ2035" s="146">
        <f t="shared" si="359"/>
        <v>0.21497994523009986</v>
      </c>
      <c r="AK2035" s="146">
        <f t="shared" si="360"/>
        <v>0.86693092483063294</v>
      </c>
      <c r="AL2035" s="146">
        <f t="shared" si="365"/>
        <v>0.21497994523009986</v>
      </c>
      <c r="AM2035" s="146" t="str">
        <f t="shared" si="366"/>
        <v/>
      </c>
      <c r="AN2035" s="146" t="str">
        <f t="shared" si="361"/>
        <v/>
      </c>
      <c r="AO2035" s="146">
        <f t="shared" si="362"/>
        <v>0</v>
      </c>
      <c r="AP2035" s="146" t="str">
        <f t="shared" si="363"/>
        <v/>
      </c>
      <c r="AQ2035" s="146" t="str">
        <f t="shared" si="364"/>
        <v/>
      </c>
      <c r="AY2035" s="155"/>
      <c r="AZ2035" s="150"/>
      <c r="BA2035" s="155"/>
      <c r="BB2035" s="162"/>
      <c r="BC2035" s="162"/>
      <c r="BD2035" s="162"/>
      <c r="BE2035" s="162"/>
      <c r="BF2035" s="156"/>
      <c r="BG2035" s="156"/>
      <c r="BH2035" s="156"/>
      <c r="BJ2035" s="146">
        <v>1255</v>
      </c>
      <c r="BK2035" s="146">
        <f t="shared" si="368"/>
        <v>8.0256000000001606</v>
      </c>
      <c r="BL2035" s="146">
        <f t="shared" si="369"/>
        <v>0.3303419353288039</v>
      </c>
      <c r="BM2035" s="146">
        <f t="shared" si="370"/>
        <v>5.6129814804861677E-4</v>
      </c>
      <c r="BN2035" s="146" t="str">
        <f t="shared" si="371"/>
        <v/>
      </c>
      <c r="BO2035" s="146" t="str">
        <f t="shared" si="367"/>
        <v/>
      </c>
    </row>
    <row r="2036" spans="3:67" ht="20.100000000000001" customHeight="1" x14ac:dyDescent="0.25">
      <c r="C2036" s="12"/>
      <c r="E2036" s="130"/>
      <c r="F2036" s="130"/>
      <c r="R2036" s="12"/>
      <c r="T2036" s="130"/>
      <c r="U2036" s="130"/>
      <c r="AE2036" s="146">
        <v>1279</v>
      </c>
      <c r="AF2036" s="146">
        <f t="shared" si="358"/>
        <v>1.1160000000000005</v>
      </c>
      <c r="AJ2036" s="146">
        <f t="shared" si="359"/>
        <v>0.21402412574153201</v>
      </c>
      <c r="AK2036" s="146">
        <f t="shared" si="360"/>
        <v>0.86778893269687574</v>
      </c>
      <c r="AL2036" s="146">
        <f t="shared" si="365"/>
        <v>0.21402412574153201</v>
      </c>
      <c r="AM2036" s="146" t="str">
        <f t="shared" si="366"/>
        <v/>
      </c>
      <c r="AN2036" s="146" t="str">
        <f t="shared" si="361"/>
        <v/>
      </c>
      <c r="AO2036" s="146">
        <f t="shared" si="362"/>
        <v>0</v>
      </c>
      <c r="AP2036" s="146" t="str">
        <f t="shared" si="363"/>
        <v/>
      </c>
      <c r="AQ2036" s="146" t="str">
        <f t="shared" si="364"/>
        <v/>
      </c>
      <c r="AY2036" s="155"/>
      <c r="AZ2036" s="150"/>
      <c r="BA2036" s="155"/>
      <c r="BB2036" s="162"/>
      <c r="BC2036" s="162"/>
      <c r="BD2036" s="162"/>
      <c r="BE2036" s="162"/>
      <c r="BF2036" s="156"/>
      <c r="BG2036" s="156"/>
      <c r="BH2036" s="156"/>
      <c r="BJ2036" s="146">
        <v>1256</v>
      </c>
      <c r="BK2036" s="146">
        <f t="shared" si="368"/>
        <v>8.0320000000001599</v>
      </c>
      <c r="BL2036" s="146">
        <f t="shared" si="369"/>
        <v>0.32978063718075529</v>
      </c>
      <c r="BM2036" s="146">
        <f t="shared" si="370"/>
        <v>5.6062052733835133E-4</v>
      </c>
      <c r="BN2036" s="146" t="str">
        <f t="shared" si="371"/>
        <v/>
      </c>
      <c r="BO2036" s="146" t="str">
        <f t="shared" si="367"/>
        <v/>
      </c>
    </row>
    <row r="2037" spans="3:67" ht="20.100000000000001" customHeight="1" x14ac:dyDescent="0.25">
      <c r="C2037" s="12"/>
      <c r="E2037" s="130"/>
      <c r="F2037" s="130"/>
      <c r="R2037" s="12"/>
      <c r="T2037" s="130"/>
      <c r="U2037" s="130"/>
      <c r="AE2037" s="146">
        <v>1280</v>
      </c>
      <c r="AF2037" s="146">
        <f t="shared" ref="AF2037:AF2100" si="372">AF$751+(AE2037*AF$754)</f>
        <v>1.1200000000000001</v>
      </c>
      <c r="AJ2037" s="146">
        <f t="shared" ref="AJ2037:AJ2100" si="373">_xlfn.NORM.DIST(AF2037,AF$748,AF$749,0)</f>
        <v>0.21306914677571784</v>
      </c>
      <c r="AK2037" s="146">
        <f t="shared" ref="AK2037:AK2100" si="374">_xlfn.NORM.DIST(AF2037,AF$748,AF$749,1)</f>
        <v>0.86864311895726931</v>
      </c>
      <c r="AL2037" s="146">
        <f t="shared" si="365"/>
        <v>0.21306914677571784</v>
      </c>
      <c r="AM2037" s="146" t="str">
        <f t="shared" si="366"/>
        <v/>
      </c>
      <c r="AN2037" s="146" t="str">
        <f t="shared" ref="AN2037:AN2100" si="375">IF(AJ2037=MAX(AJ$757:AJ$2757),AJ2037,"")</f>
        <v/>
      </c>
      <c r="AO2037" s="146">
        <f t="shared" ref="AO2037:AO2100" si="376">_xlfn.NORM.DIST(AE2037,AM$749,AM$750,0)</f>
        <v>0</v>
      </c>
      <c r="AP2037" s="146" t="str">
        <f t="shared" ref="AP2037:AP2100" si="377">IF(AO2037=MAX(AO$757:AO$2757),AJ2037,"")</f>
        <v/>
      </c>
      <c r="AQ2037" s="146" t="str">
        <f t="shared" ref="AQ2037:AQ2100" si="378">IF(AP2037=MIN(AP$757:AP$2757),AP2037,"")</f>
        <v/>
      </c>
      <c r="AY2037" s="155"/>
      <c r="AZ2037" s="150"/>
      <c r="BA2037" s="155"/>
      <c r="BB2037" s="162"/>
      <c r="BC2037" s="162"/>
      <c r="BD2037" s="162"/>
      <c r="BE2037" s="162"/>
      <c r="BF2037" s="156"/>
      <c r="BG2037" s="156"/>
      <c r="BH2037" s="156"/>
      <c r="BJ2037" s="146">
        <v>1257</v>
      </c>
      <c r="BK2037" s="146">
        <f t="shared" si="368"/>
        <v>8.0384000000001592</v>
      </c>
      <c r="BL2037" s="146">
        <f t="shared" si="369"/>
        <v>0.32922001665341694</v>
      </c>
      <c r="BM2037" s="146">
        <f t="shared" si="370"/>
        <v>5.599428365997694E-4</v>
      </c>
      <c r="BN2037" s="146" t="str">
        <f t="shared" si="371"/>
        <v/>
      </c>
      <c r="BO2037" s="146" t="str">
        <f t="shared" si="367"/>
        <v/>
      </c>
    </row>
    <row r="2038" spans="3:67" ht="20.100000000000001" customHeight="1" x14ac:dyDescent="0.25">
      <c r="C2038" s="12"/>
      <c r="E2038" s="130"/>
      <c r="F2038" s="130"/>
      <c r="R2038" s="12"/>
      <c r="T2038" s="130"/>
      <c r="U2038" s="130"/>
      <c r="AE2038" s="146">
        <v>1281</v>
      </c>
      <c r="AF2038" s="146">
        <f t="shared" si="372"/>
        <v>1.1239999999999997</v>
      </c>
      <c r="AJ2038" s="146">
        <f t="shared" si="373"/>
        <v>0.21211503507313653</v>
      </c>
      <c r="AK2038" s="146">
        <f t="shared" si="374"/>
        <v>0.86949348702743945</v>
      </c>
      <c r="AL2038" s="146">
        <f t="shared" ref="AL2038:AL2101" si="379">IF(OR(AK2038&lt;$AM$753,AK2038&gt;$AM$754),AJ2038,"")</f>
        <v>0.21211503507313653</v>
      </c>
      <c r="AM2038" s="146" t="str">
        <f t="shared" ref="AM2038:AM2101" si="380">IF(AND(AK2038&gt;$AM$753,AK2038&lt;$AM$754),AJ2038,"")</f>
        <v/>
      </c>
      <c r="AN2038" s="146" t="str">
        <f t="shared" si="375"/>
        <v/>
      </c>
      <c r="AO2038" s="146">
        <f t="shared" si="376"/>
        <v>0</v>
      </c>
      <c r="AP2038" s="146" t="str">
        <f t="shared" si="377"/>
        <v/>
      </c>
      <c r="AQ2038" s="146" t="str">
        <f t="shared" si="378"/>
        <v/>
      </c>
      <c r="AY2038" s="155"/>
      <c r="AZ2038" s="150"/>
      <c r="BA2038" s="155"/>
      <c r="BB2038" s="162"/>
      <c r="BC2038" s="162"/>
      <c r="BD2038" s="162"/>
      <c r="BE2038" s="162"/>
      <c r="BF2038" s="156"/>
      <c r="BG2038" s="156"/>
      <c r="BH2038" s="156"/>
      <c r="BJ2038" s="146">
        <v>1258</v>
      </c>
      <c r="BK2038" s="146">
        <f t="shared" si="368"/>
        <v>8.0448000000001585</v>
      </c>
      <c r="BL2038" s="146">
        <f t="shared" si="369"/>
        <v>0.32866007381681717</v>
      </c>
      <c r="BM2038" s="146">
        <f t="shared" si="370"/>
        <v>5.5926507947862136E-4</v>
      </c>
      <c r="BN2038" s="146" t="str">
        <f t="shared" si="371"/>
        <v/>
      </c>
      <c r="BO2038" s="146" t="str">
        <f t="shared" si="367"/>
        <v/>
      </c>
    </row>
    <row r="2039" spans="3:67" ht="20.100000000000001" customHeight="1" x14ac:dyDescent="0.25">
      <c r="C2039" s="12"/>
      <c r="E2039" s="130"/>
      <c r="F2039" s="130"/>
      <c r="R2039" s="12"/>
      <c r="T2039" s="130"/>
      <c r="U2039" s="130"/>
      <c r="AE2039" s="146">
        <v>1282</v>
      </c>
      <c r="AF2039" s="146">
        <f t="shared" si="372"/>
        <v>1.1280000000000001</v>
      </c>
      <c r="AJ2039" s="146">
        <f t="shared" si="373"/>
        <v>0.21116181721320312</v>
      </c>
      <c r="AK2039" s="146">
        <f t="shared" si="374"/>
        <v>0.87034004042965185</v>
      </c>
      <c r="AL2039" s="146">
        <f t="shared" si="379"/>
        <v>0.21116181721320312</v>
      </c>
      <c r="AM2039" s="146" t="str">
        <f t="shared" si="380"/>
        <v/>
      </c>
      <c r="AN2039" s="146" t="str">
        <f t="shared" si="375"/>
        <v/>
      </c>
      <c r="AO2039" s="146">
        <f t="shared" si="376"/>
        <v>0</v>
      </c>
      <c r="AP2039" s="146" t="str">
        <f t="shared" si="377"/>
        <v/>
      </c>
      <c r="AQ2039" s="146" t="str">
        <f t="shared" si="378"/>
        <v/>
      </c>
      <c r="AY2039" s="155"/>
      <c r="AZ2039" s="150"/>
      <c r="BA2039" s="155"/>
      <c r="BB2039" s="162"/>
      <c r="BC2039" s="162"/>
      <c r="BD2039" s="162"/>
      <c r="BE2039" s="162"/>
      <c r="BF2039" s="156"/>
      <c r="BG2039" s="156"/>
      <c r="BH2039" s="156"/>
      <c r="BJ2039" s="146">
        <v>1259</v>
      </c>
      <c r="BK2039" s="146">
        <f t="shared" si="368"/>
        <v>8.0512000000001578</v>
      </c>
      <c r="BL2039" s="146">
        <f t="shared" si="369"/>
        <v>0.32810080873733855</v>
      </c>
      <c r="BM2039" s="146">
        <f t="shared" si="370"/>
        <v>5.5858725960544753E-4</v>
      </c>
      <c r="BN2039" s="146" t="str">
        <f t="shared" si="371"/>
        <v/>
      </c>
      <c r="BO2039" s="146" t="str">
        <f t="shared" si="367"/>
        <v/>
      </c>
    </row>
    <row r="2040" spans="3:67" ht="20.100000000000001" customHeight="1" x14ac:dyDescent="0.25">
      <c r="C2040" s="12"/>
      <c r="E2040" s="130"/>
      <c r="F2040" s="130"/>
      <c r="R2040" s="12"/>
      <c r="T2040" s="130"/>
      <c r="U2040" s="130"/>
      <c r="AE2040" s="146">
        <v>1283</v>
      </c>
      <c r="AF2040" s="146">
        <f t="shared" si="372"/>
        <v>1.1319999999999997</v>
      </c>
      <c r="AJ2040" s="146">
        <f t="shared" si="373"/>
        <v>0.21020951961329321</v>
      </c>
      <c r="AK2040" s="146">
        <f t="shared" si="374"/>
        <v>0.87118278279216566</v>
      </c>
      <c r="AL2040" s="146">
        <f t="shared" si="379"/>
        <v>0.21020951961329321</v>
      </c>
      <c r="AM2040" s="146" t="str">
        <f t="shared" si="380"/>
        <v/>
      </c>
      <c r="AN2040" s="146" t="str">
        <f t="shared" si="375"/>
        <v/>
      </c>
      <c r="AO2040" s="146">
        <f t="shared" si="376"/>
        <v>0</v>
      </c>
      <c r="AP2040" s="146" t="str">
        <f t="shared" si="377"/>
        <v/>
      </c>
      <c r="AQ2040" s="146" t="str">
        <f t="shared" si="378"/>
        <v/>
      </c>
      <c r="AY2040" s="155"/>
      <c r="AZ2040" s="150"/>
      <c r="BA2040" s="155"/>
      <c r="BB2040" s="162"/>
      <c r="BC2040" s="162"/>
      <c r="BD2040" s="162"/>
      <c r="BE2040" s="162"/>
      <c r="BF2040" s="156"/>
      <c r="BG2040" s="156"/>
      <c r="BH2040" s="156"/>
      <c r="BJ2040" s="146">
        <v>1260</v>
      </c>
      <c r="BK2040" s="146">
        <f t="shared" si="368"/>
        <v>8.0576000000001571</v>
      </c>
      <c r="BL2040" s="146">
        <f t="shared" si="369"/>
        <v>0.3275422214777331</v>
      </c>
      <c r="BM2040" s="146">
        <f t="shared" si="370"/>
        <v>5.5790938059985251E-4</v>
      </c>
      <c r="BN2040" s="146" t="str">
        <f t="shared" si="371"/>
        <v/>
      </c>
      <c r="BO2040" s="146" t="str">
        <f t="shared" si="367"/>
        <v/>
      </c>
    </row>
    <row r="2041" spans="3:67" ht="20.100000000000001" customHeight="1" x14ac:dyDescent="0.25">
      <c r="C2041" s="12"/>
      <c r="E2041" s="130"/>
      <c r="F2041" s="130"/>
      <c r="R2041" s="12"/>
      <c r="T2041" s="130"/>
      <c r="U2041" s="130"/>
      <c r="AE2041" s="146">
        <v>1284</v>
      </c>
      <c r="AF2041" s="146">
        <f t="shared" si="372"/>
        <v>1.1360000000000001</v>
      </c>
      <c r="AJ2041" s="146">
        <f t="shared" si="373"/>
        <v>0.20925816852778276</v>
      </c>
      <c r="AK2041" s="146">
        <f t="shared" si="374"/>
        <v>0.87202171784858462</v>
      </c>
      <c r="AL2041" s="146">
        <f t="shared" si="379"/>
        <v>0.20925816852778276</v>
      </c>
      <c r="AM2041" s="146" t="str">
        <f t="shared" si="380"/>
        <v/>
      </c>
      <c r="AN2041" s="146" t="str">
        <f t="shared" si="375"/>
        <v/>
      </c>
      <c r="AO2041" s="146">
        <f t="shared" si="376"/>
        <v>0</v>
      </c>
      <c r="AP2041" s="146" t="str">
        <f t="shared" si="377"/>
        <v/>
      </c>
      <c r="AQ2041" s="146" t="str">
        <f t="shared" si="378"/>
        <v/>
      </c>
      <c r="AY2041" s="155"/>
      <c r="AZ2041" s="150"/>
      <c r="BA2041" s="155"/>
      <c r="BB2041" s="162"/>
      <c r="BC2041" s="162"/>
      <c r="BD2041" s="162"/>
      <c r="BE2041" s="162"/>
      <c r="BF2041" s="156"/>
      <c r="BG2041" s="156"/>
      <c r="BH2041" s="156"/>
      <c r="BJ2041" s="146">
        <v>1261</v>
      </c>
      <c r="BK2041" s="146">
        <f t="shared" si="368"/>
        <v>8.0640000000001564</v>
      </c>
      <c r="BL2041" s="146">
        <f t="shared" si="369"/>
        <v>0.32698431209713325</v>
      </c>
      <c r="BM2041" s="146">
        <f t="shared" si="370"/>
        <v>5.5723144606850683E-4</v>
      </c>
      <c r="BN2041" s="146" t="str">
        <f t="shared" si="371"/>
        <v/>
      </c>
      <c r="BO2041" s="146" t="str">
        <f t="shared" si="367"/>
        <v/>
      </c>
    </row>
    <row r="2042" spans="3:67" ht="20.100000000000001" customHeight="1" x14ac:dyDescent="0.25">
      <c r="C2042" s="12"/>
      <c r="E2042" s="130"/>
      <c r="F2042" s="130"/>
      <c r="R2042" s="12"/>
      <c r="T2042" s="130"/>
      <c r="U2042" s="130"/>
      <c r="AE2042" s="146">
        <v>1285</v>
      </c>
      <c r="AF2042" s="146">
        <f t="shared" si="372"/>
        <v>1.1399999999999997</v>
      </c>
      <c r="AJ2042" s="146">
        <f t="shared" si="373"/>
        <v>0.20830779004710845</v>
      </c>
      <c r="AK2042" s="146">
        <f t="shared" si="374"/>
        <v>0.87285684943720176</v>
      </c>
      <c r="AL2042" s="146">
        <f t="shared" si="379"/>
        <v>0.20830779004710845</v>
      </c>
      <c r="AM2042" s="146" t="str">
        <f t="shared" si="380"/>
        <v/>
      </c>
      <c r="AN2042" s="146" t="str">
        <f t="shared" si="375"/>
        <v/>
      </c>
      <c r="AO2042" s="146">
        <f t="shared" si="376"/>
        <v>0</v>
      </c>
      <c r="AP2042" s="146" t="str">
        <f t="shared" si="377"/>
        <v/>
      </c>
      <c r="AQ2042" s="146" t="str">
        <f t="shared" si="378"/>
        <v/>
      </c>
      <c r="AY2042" s="155"/>
      <c r="AZ2042" s="150"/>
      <c r="BA2042" s="155"/>
      <c r="BB2042" s="162"/>
      <c r="BC2042" s="162"/>
      <c r="BD2042" s="162"/>
      <c r="BE2042" s="162"/>
      <c r="BF2042" s="156"/>
      <c r="BG2042" s="156"/>
      <c r="BH2042" s="156"/>
      <c r="BJ2042" s="146">
        <v>1262</v>
      </c>
      <c r="BK2042" s="146">
        <f t="shared" si="368"/>
        <v>8.0704000000001557</v>
      </c>
      <c r="BL2042" s="146">
        <f t="shared" si="369"/>
        <v>0.32642708065106474</v>
      </c>
      <c r="BM2042" s="146">
        <f t="shared" si="370"/>
        <v>5.5655345960553548E-4</v>
      </c>
      <c r="BN2042" s="146" t="str">
        <f t="shared" si="371"/>
        <v/>
      </c>
      <c r="BO2042" s="146" t="str">
        <f t="shared" si="367"/>
        <v/>
      </c>
    </row>
    <row r="2043" spans="3:67" ht="20.100000000000001" customHeight="1" x14ac:dyDescent="0.25">
      <c r="C2043" s="12"/>
      <c r="E2043" s="130"/>
      <c r="F2043" s="130"/>
      <c r="R2043" s="12"/>
      <c r="T2043" s="130"/>
      <c r="U2043" s="130"/>
      <c r="AE2043" s="146">
        <v>1286</v>
      </c>
      <c r="AF2043" s="146">
        <f t="shared" si="372"/>
        <v>1.1440000000000001</v>
      </c>
      <c r="AJ2043" s="146">
        <f t="shared" si="373"/>
        <v>0.20735841009684183</v>
      </c>
      <c r="AK2043" s="146">
        <f t="shared" si="374"/>
        <v>0.87368818150034278</v>
      </c>
      <c r="AL2043" s="146">
        <f t="shared" si="379"/>
        <v>0.20735841009684183</v>
      </c>
      <c r="AM2043" s="146" t="str">
        <f t="shared" si="380"/>
        <v/>
      </c>
      <c r="AN2043" s="146" t="str">
        <f t="shared" si="375"/>
        <v/>
      </c>
      <c r="AO2043" s="146">
        <f t="shared" si="376"/>
        <v>0</v>
      </c>
      <c r="AP2043" s="146" t="str">
        <f t="shared" si="377"/>
        <v/>
      </c>
      <c r="AQ2043" s="146" t="str">
        <f t="shared" si="378"/>
        <v/>
      </c>
      <c r="AY2043" s="155"/>
      <c r="AZ2043" s="150"/>
      <c r="BA2043" s="155"/>
      <c r="BB2043" s="162"/>
      <c r="BC2043" s="162"/>
      <c r="BD2043" s="162"/>
      <c r="BE2043" s="162"/>
      <c r="BF2043" s="156"/>
      <c r="BG2043" s="156"/>
      <c r="BH2043" s="156"/>
      <c r="BJ2043" s="146">
        <v>1263</v>
      </c>
      <c r="BK2043" s="146">
        <f t="shared" si="368"/>
        <v>8.076800000000155</v>
      </c>
      <c r="BL2043" s="146">
        <f t="shared" si="369"/>
        <v>0.3258705271914592</v>
      </c>
      <c r="BM2043" s="146">
        <f t="shared" si="370"/>
        <v>5.5587542479168528E-4</v>
      </c>
      <c r="BN2043" s="146" t="str">
        <f t="shared" si="371"/>
        <v/>
      </c>
      <c r="BO2043" s="146" t="str">
        <f t="shared" si="367"/>
        <v/>
      </c>
    </row>
    <row r="2044" spans="3:67" ht="20.100000000000001" customHeight="1" x14ac:dyDescent="0.25">
      <c r="C2044" s="12"/>
      <c r="E2044" s="130"/>
      <c r="F2044" s="130"/>
      <c r="R2044" s="12"/>
      <c r="T2044" s="130"/>
      <c r="U2044" s="130"/>
      <c r="AE2044" s="146">
        <v>1287</v>
      </c>
      <c r="AF2044" s="146">
        <f t="shared" si="372"/>
        <v>1.1479999999999997</v>
      </c>
      <c r="AJ2044" s="146">
        <f t="shared" si="373"/>
        <v>0.20641005443678451</v>
      </c>
      <c r="AK2044" s="146">
        <f t="shared" si="374"/>
        <v>0.8745157180837041</v>
      </c>
      <c r="AL2044" s="146">
        <f t="shared" si="379"/>
        <v>0.20641005443678451</v>
      </c>
      <c r="AM2044" s="146" t="str">
        <f t="shared" si="380"/>
        <v/>
      </c>
      <c r="AN2044" s="146" t="str">
        <f t="shared" si="375"/>
        <v/>
      </c>
      <c r="AO2044" s="146">
        <f t="shared" si="376"/>
        <v>0</v>
      </c>
      <c r="AP2044" s="146" t="str">
        <f t="shared" si="377"/>
        <v/>
      </c>
      <c r="AQ2044" s="146" t="str">
        <f t="shared" si="378"/>
        <v/>
      </c>
      <c r="AY2044" s="155"/>
      <c r="AZ2044" s="150"/>
      <c r="BA2044" s="155"/>
      <c r="BB2044" s="162"/>
      <c r="BC2044" s="162"/>
      <c r="BD2044" s="162"/>
      <c r="BE2044" s="162"/>
      <c r="BF2044" s="156"/>
      <c r="BG2044" s="156"/>
      <c r="BH2044" s="156"/>
      <c r="BJ2044" s="146">
        <v>1264</v>
      </c>
      <c r="BK2044" s="146">
        <f t="shared" si="368"/>
        <v>8.0832000000001543</v>
      </c>
      <c r="BL2044" s="146">
        <f t="shared" si="369"/>
        <v>0.32531465176666752</v>
      </c>
      <c r="BM2044" s="146">
        <f t="shared" si="370"/>
        <v>5.5519734519748898E-4</v>
      </c>
      <c r="BN2044" s="146" t="str">
        <f t="shared" si="371"/>
        <v/>
      </c>
      <c r="BO2044" s="146" t="str">
        <f t="shared" si="367"/>
        <v/>
      </c>
    </row>
    <row r="2045" spans="3:67" ht="20.100000000000001" customHeight="1" x14ac:dyDescent="0.25">
      <c r="C2045" s="12"/>
      <c r="E2045" s="130"/>
      <c r="F2045" s="130"/>
      <c r="R2045" s="12"/>
      <c r="T2045" s="130"/>
      <c r="U2045" s="130"/>
      <c r="AE2045" s="146">
        <v>1288</v>
      </c>
      <c r="AF2045" s="146">
        <f t="shared" si="372"/>
        <v>1.1520000000000001</v>
      </c>
      <c r="AJ2045" s="146">
        <f t="shared" si="373"/>
        <v>0.20546274866007688</v>
      </c>
      <c r="AK2045" s="146">
        <f t="shared" si="374"/>
        <v>0.87533946333568891</v>
      </c>
      <c r="AL2045" s="146">
        <f t="shared" si="379"/>
        <v>0.20546274866007688</v>
      </c>
      <c r="AM2045" s="146" t="str">
        <f t="shared" si="380"/>
        <v/>
      </c>
      <c r="AN2045" s="146" t="str">
        <f t="shared" si="375"/>
        <v/>
      </c>
      <c r="AO2045" s="146">
        <f t="shared" si="376"/>
        <v>0</v>
      </c>
      <c r="AP2045" s="146" t="str">
        <f t="shared" si="377"/>
        <v/>
      </c>
      <c r="AQ2045" s="146" t="str">
        <f t="shared" si="378"/>
        <v/>
      </c>
      <c r="AY2045" s="155"/>
      <c r="AZ2045" s="150"/>
      <c r="BA2045" s="155"/>
      <c r="BB2045" s="162"/>
      <c r="BC2045" s="162"/>
      <c r="BD2045" s="162"/>
      <c r="BE2045" s="162"/>
      <c r="BF2045" s="156"/>
      <c r="BG2045" s="156"/>
      <c r="BH2045" s="156"/>
      <c r="BJ2045" s="146">
        <v>1265</v>
      </c>
      <c r="BK2045" s="146">
        <f t="shared" si="368"/>
        <v>8.0896000000001536</v>
      </c>
      <c r="BL2045" s="146">
        <f t="shared" si="369"/>
        <v>0.32475945442147003</v>
      </c>
      <c r="BM2045" s="146">
        <f t="shared" si="370"/>
        <v>5.5451922437854684E-4</v>
      </c>
      <c r="BN2045" s="146" t="str">
        <f t="shared" si="371"/>
        <v/>
      </c>
      <c r="BO2045" s="146" t="str">
        <f t="shared" si="367"/>
        <v/>
      </c>
    </row>
    <row r="2046" spans="3:67" ht="20.100000000000001" customHeight="1" x14ac:dyDescent="0.25">
      <c r="C2046" s="12"/>
      <c r="E2046" s="130"/>
      <c r="F2046" s="130"/>
      <c r="R2046" s="12"/>
      <c r="T2046" s="130"/>
      <c r="U2046" s="130"/>
      <c r="AE2046" s="146">
        <v>1289</v>
      </c>
      <c r="AF2046" s="146">
        <f t="shared" si="372"/>
        <v>1.1559999999999997</v>
      </c>
      <c r="AJ2046" s="146">
        <f t="shared" si="373"/>
        <v>0.20451651819232805</v>
      </c>
      <c r="AK2046" s="146">
        <f t="shared" si="374"/>
        <v>0.87615942150673753</v>
      </c>
      <c r="AL2046" s="146">
        <f t="shared" si="379"/>
        <v>0.20451651819232805</v>
      </c>
      <c r="AM2046" s="146" t="str">
        <f t="shared" si="380"/>
        <v/>
      </c>
      <c r="AN2046" s="146" t="str">
        <f t="shared" si="375"/>
        <v/>
      </c>
      <c r="AO2046" s="146">
        <f t="shared" si="376"/>
        <v>0</v>
      </c>
      <c r="AP2046" s="146" t="str">
        <f t="shared" si="377"/>
        <v/>
      </c>
      <c r="AQ2046" s="146" t="str">
        <f t="shared" si="378"/>
        <v/>
      </c>
      <c r="AY2046" s="155"/>
      <c r="AZ2046" s="150"/>
      <c r="BA2046" s="155"/>
      <c r="BB2046" s="162"/>
      <c r="BC2046" s="162"/>
      <c r="BD2046" s="162"/>
      <c r="BE2046" s="162"/>
      <c r="BF2046" s="156"/>
      <c r="BG2046" s="156"/>
      <c r="BH2046" s="156"/>
      <c r="BJ2046" s="146">
        <v>1266</v>
      </c>
      <c r="BK2046" s="146">
        <f t="shared" si="368"/>
        <v>8.0960000000001529</v>
      </c>
      <c r="BL2046" s="146">
        <f t="shared" si="369"/>
        <v>0.32420493519709148</v>
      </c>
      <c r="BM2046" s="146">
        <f t="shared" si="370"/>
        <v>5.5384106587946791E-4</v>
      </c>
      <c r="BN2046" s="146" t="str">
        <f t="shared" si="371"/>
        <v/>
      </c>
      <c r="BO2046" s="146" t="str">
        <f t="shared" si="367"/>
        <v/>
      </c>
    </row>
    <row r="2047" spans="3:67" ht="20.100000000000001" customHeight="1" x14ac:dyDescent="0.25">
      <c r="C2047" s="12"/>
      <c r="E2047" s="130"/>
      <c r="F2047" s="130"/>
      <c r="R2047" s="12"/>
      <c r="T2047" s="130"/>
      <c r="U2047" s="130"/>
      <c r="AE2047" s="146">
        <v>1290</v>
      </c>
      <c r="AF2047" s="146">
        <f t="shared" si="372"/>
        <v>1.1600000000000001</v>
      </c>
      <c r="AJ2047" s="146">
        <f t="shared" si="373"/>
        <v>0.20357138829075938</v>
      </c>
      <c r="AK2047" s="146">
        <f t="shared" si="374"/>
        <v>0.87697559694865668</v>
      </c>
      <c r="AL2047" s="146">
        <f t="shared" si="379"/>
        <v>0.20357138829075938</v>
      </c>
      <c r="AM2047" s="146" t="str">
        <f t="shared" si="380"/>
        <v/>
      </c>
      <c r="AN2047" s="146" t="str">
        <f t="shared" si="375"/>
        <v/>
      </c>
      <c r="AO2047" s="146">
        <f t="shared" si="376"/>
        <v>0</v>
      </c>
      <c r="AP2047" s="146" t="str">
        <f t="shared" si="377"/>
        <v/>
      </c>
      <c r="AQ2047" s="146" t="str">
        <f t="shared" si="378"/>
        <v/>
      </c>
      <c r="AY2047" s="155"/>
      <c r="AZ2047" s="150"/>
      <c r="BA2047" s="155"/>
      <c r="BB2047" s="162"/>
      <c r="BC2047" s="162"/>
      <c r="BD2047" s="162"/>
      <c r="BE2047" s="162"/>
      <c r="BF2047" s="156"/>
      <c r="BG2047" s="156"/>
      <c r="BH2047" s="156"/>
      <c r="BJ2047" s="146">
        <v>1267</v>
      </c>
      <c r="BK2047" s="146">
        <f t="shared" si="368"/>
        <v>8.1024000000001521</v>
      </c>
      <c r="BL2047" s="146">
        <f t="shared" si="369"/>
        <v>0.32365109413121201</v>
      </c>
      <c r="BM2047" s="146">
        <f t="shared" si="370"/>
        <v>5.531628732312055E-4</v>
      </c>
      <c r="BN2047" s="146" t="str">
        <f t="shared" si="371"/>
        <v/>
      </c>
      <c r="BO2047" s="146" t="str">
        <f t="shared" si="367"/>
        <v/>
      </c>
    </row>
    <row r="2048" spans="3:67" ht="20.100000000000001" customHeight="1" x14ac:dyDescent="0.25">
      <c r="C2048" s="12"/>
      <c r="E2048" s="130"/>
      <c r="F2048" s="130"/>
      <c r="R2048" s="12"/>
      <c r="T2048" s="130"/>
      <c r="U2048" s="130"/>
      <c r="AE2048" s="146">
        <v>1291</v>
      </c>
      <c r="AF2048" s="146">
        <f t="shared" si="372"/>
        <v>1.1639999999999997</v>
      </c>
      <c r="AJ2048" s="146">
        <f t="shared" si="373"/>
        <v>0.20262738404336914</v>
      </c>
      <c r="AK2048" s="146">
        <f t="shared" si="374"/>
        <v>0.87778799411394337</v>
      </c>
      <c r="AL2048" s="146">
        <f t="shared" si="379"/>
        <v>0.20262738404336914</v>
      </c>
      <c r="AM2048" s="146" t="str">
        <f t="shared" si="380"/>
        <v/>
      </c>
      <c r="AN2048" s="146" t="str">
        <f t="shared" si="375"/>
        <v/>
      </c>
      <c r="AO2048" s="146">
        <f t="shared" si="376"/>
        <v>0</v>
      </c>
      <c r="AP2048" s="146" t="str">
        <f t="shared" si="377"/>
        <v/>
      </c>
      <c r="AQ2048" s="146" t="str">
        <f t="shared" si="378"/>
        <v/>
      </c>
      <c r="AY2048" s="155"/>
      <c r="AZ2048" s="150"/>
      <c r="BA2048" s="155"/>
      <c r="BB2048" s="162"/>
      <c r="BC2048" s="162"/>
      <c r="BD2048" s="162"/>
      <c r="BE2048" s="162"/>
      <c r="BF2048" s="156"/>
      <c r="BG2048" s="156"/>
      <c r="BH2048" s="156"/>
      <c r="BJ2048" s="146">
        <v>1268</v>
      </c>
      <c r="BK2048" s="146">
        <f t="shared" si="368"/>
        <v>8.1088000000001514</v>
      </c>
      <c r="BL2048" s="146">
        <f t="shared" si="369"/>
        <v>0.32309793125798081</v>
      </c>
      <c r="BM2048" s="146">
        <f t="shared" si="370"/>
        <v>5.5248464995405477E-4</v>
      </c>
      <c r="BN2048" s="146" t="str">
        <f t="shared" si="371"/>
        <v/>
      </c>
      <c r="BO2048" s="146" t="str">
        <f t="shared" si="367"/>
        <v/>
      </c>
    </row>
    <row r="2049" spans="3:67" ht="20.100000000000001" customHeight="1" x14ac:dyDescent="0.25">
      <c r="C2049" s="12"/>
      <c r="E2049" s="130"/>
      <c r="F2049" s="130"/>
      <c r="R2049" s="12"/>
      <c r="T2049" s="130"/>
      <c r="U2049" s="130"/>
      <c r="AE2049" s="146">
        <v>1292</v>
      </c>
      <c r="AF2049" s="146">
        <f t="shared" si="372"/>
        <v>1.1680000000000001</v>
      </c>
      <c r="AJ2049" s="146">
        <f t="shared" si="373"/>
        <v>0.20168453036811068</v>
      </c>
      <c r="AK2049" s="146">
        <f t="shared" si="374"/>
        <v>0.87859661755510743</v>
      </c>
      <c r="AL2049" s="146">
        <f t="shared" si="379"/>
        <v>0.20168453036811068</v>
      </c>
      <c r="AM2049" s="146" t="str">
        <f t="shared" si="380"/>
        <v/>
      </c>
      <c r="AN2049" s="146" t="str">
        <f t="shared" si="375"/>
        <v/>
      </c>
      <c r="AO2049" s="146">
        <f t="shared" si="376"/>
        <v>0</v>
      </c>
      <c r="AP2049" s="146" t="str">
        <f t="shared" si="377"/>
        <v/>
      </c>
      <c r="AQ2049" s="146" t="str">
        <f t="shared" si="378"/>
        <v/>
      </c>
      <c r="AY2049" s="155"/>
      <c r="AZ2049" s="150"/>
      <c r="BA2049" s="155"/>
      <c r="BB2049" s="162"/>
      <c r="BC2049" s="162"/>
      <c r="BD2049" s="162"/>
      <c r="BE2049" s="162"/>
      <c r="BF2049" s="156"/>
      <c r="BG2049" s="156"/>
      <c r="BH2049" s="156"/>
      <c r="BJ2049" s="146">
        <v>1269</v>
      </c>
      <c r="BK2049" s="146">
        <f t="shared" si="368"/>
        <v>8.1152000000001507</v>
      </c>
      <c r="BL2049" s="146">
        <f t="shared" si="369"/>
        <v>0.32254544660802675</v>
      </c>
      <c r="BM2049" s="146">
        <f t="shared" si="370"/>
        <v>5.5180639955432209E-4</v>
      </c>
      <c r="BN2049" s="146" t="str">
        <f t="shared" si="371"/>
        <v/>
      </c>
      <c r="BO2049" s="146" t="str">
        <f t="shared" si="367"/>
        <v/>
      </c>
    </row>
    <row r="2050" spans="3:67" ht="20.100000000000001" customHeight="1" x14ac:dyDescent="0.25">
      <c r="C2050" s="12"/>
      <c r="E2050" s="130"/>
      <c r="F2050" s="130"/>
      <c r="R2050" s="12"/>
      <c r="T2050" s="130"/>
      <c r="U2050" s="130"/>
      <c r="AE2050" s="146">
        <v>1293</v>
      </c>
      <c r="AF2050" s="146">
        <f t="shared" si="372"/>
        <v>1.1719999999999997</v>
      </c>
      <c r="AJ2050" s="146">
        <f t="shared" si="373"/>
        <v>0.20074285201209183</v>
      </c>
      <c r="AK2050" s="146">
        <f t="shared" si="374"/>
        <v>0.87940147192398821</v>
      </c>
      <c r="AL2050" s="146">
        <f t="shared" si="379"/>
        <v>0.20074285201209183</v>
      </c>
      <c r="AM2050" s="146" t="str">
        <f t="shared" si="380"/>
        <v/>
      </c>
      <c r="AN2050" s="146" t="str">
        <f t="shared" si="375"/>
        <v/>
      </c>
      <c r="AO2050" s="146">
        <f t="shared" si="376"/>
        <v>0</v>
      </c>
      <c r="AP2050" s="146" t="str">
        <f t="shared" si="377"/>
        <v/>
      </c>
      <c r="AQ2050" s="146" t="str">
        <f t="shared" si="378"/>
        <v/>
      </c>
      <c r="AY2050" s="155"/>
      <c r="AZ2050" s="150"/>
      <c r="BA2050" s="155"/>
      <c r="BB2050" s="162"/>
      <c r="BC2050" s="162"/>
      <c r="BD2050" s="162"/>
      <c r="BE2050" s="162"/>
      <c r="BF2050" s="156"/>
      <c r="BG2050" s="156"/>
      <c r="BH2050" s="156"/>
      <c r="BJ2050" s="146">
        <v>1270</v>
      </c>
      <c r="BK2050" s="146">
        <f t="shared" si="368"/>
        <v>8.12160000000015</v>
      </c>
      <c r="BL2050" s="146">
        <f t="shared" si="369"/>
        <v>0.32199364020847243</v>
      </c>
      <c r="BM2050" s="146">
        <f t="shared" si="370"/>
        <v>5.5112812552704504E-4</v>
      </c>
      <c r="BN2050" s="146" t="str">
        <f t="shared" si="371"/>
        <v/>
      </c>
      <c r="BO2050" s="146" t="str">
        <f t="shared" si="367"/>
        <v/>
      </c>
    </row>
    <row r="2051" spans="3:67" ht="20.100000000000001" customHeight="1" x14ac:dyDescent="0.25">
      <c r="C2051" s="12"/>
      <c r="E2051" s="130"/>
      <c r="F2051" s="130"/>
      <c r="R2051" s="12"/>
      <c r="T2051" s="130"/>
      <c r="U2051" s="130"/>
      <c r="AE2051" s="146">
        <v>1294</v>
      </c>
      <c r="AF2051" s="146">
        <f t="shared" si="372"/>
        <v>1.1760000000000002</v>
      </c>
      <c r="AJ2051" s="146">
        <f t="shared" si="373"/>
        <v>0.19980237355078795</v>
      </c>
      <c r="AK2051" s="146">
        <f t="shared" si="374"/>
        <v>0.88020256197107138</v>
      </c>
      <c r="AL2051" s="146">
        <f t="shared" si="379"/>
        <v>0.19980237355078795</v>
      </c>
      <c r="AM2051" s="146" t="str">
        <f t="shared" si="380"/>
        <v/>
      </c>
      <c r="AN2051" s="146" t="str">
        <f t="shared" si="375"/>
        <v/>
      </c>
      <c r="AO2051" s="146">
        <f t="shared" si="376"/>
        <v>0</v>
      </c>
      <c r="AP2051" s="146" t="str">
        <f t="shared" si="377"/>
        <v/>
      </c>
      <c r="AQ2051" s="146" t="str">
        <f t="shared" si="378"/>
        <v/>
      </c>
      <c r="AY2051" s="155"/>
      <c r="AZ2051" s="150"/>
      <c r="BA2051" s="155"/>
      <c r="BB2051" s="162"/>
      <c r="BC2051" s="162"/>
      <c r="BD2051" s="162"/>
      <c r="BE2051" s="162"/>
      <c r="BF2051" s="156"/>
      <c r="BG2051" s="156"/>
      <c r="BH2051" s="156"/>
      <c r="BJ2051" s="146">
        <v>1271</v>
      </c>
      <c r="BK2051" s="146">
        <f t="shared" si="368"/>
        <v>8.1280000000001493</v>
      </c>
      <c r="BL2051" s="146">
        <f t="shared" si="369"/>
        <v>0.32144251208294539</v>
      </c>
      <c r="BM2051" s="146">
        <f t="shared" si="370"/>
        <v>5.5044983135393855E-4</v>
      </c>
      <c r="BN2051" s="146" t="str">
        <f t="shared" si="371"/>
        <v/>
      </c>
      <c r="BO2051" s="146" t="str">
        <f t="shared" si="367"/>
        <v/>
      </c>
    </row>
    <row r="2052" spans="3:67" ht="20.100000000000001" customHeight="1" x14ac:dyDescent="0.25">
      <c r="C2052" s="12"/>
      <c r="E2052" s="130"/>
      <c r="F2052" s="130"/>
      <c r="R2052" s="12"/>
      <c r="T2052" s="130"/>
      <c r="U2052" s="130"/>
      <c r="AE2052" s="146">
        <v>1295</v>
      </c>
      <c r="AF2052" s="146">
        <f t="shared" si="372"/>
        <v>1.1799999999999997</v>
      </c>
      <c r="AJ2052" s="146">
        <f t="shared" si="373"/>
        <v>0.19886311938727594</v>
      </c>
      <c r="AK2052" s="146">
        <f t="shared" si="374"/>
        <v>0.88099989254479927</v>
      </c>
      <c r="AL2052" s="146">
        <f t="shared" si="379"/>
        <v>0.19886311938727594</v>
      </c>
      <c r="AM2052" s="146" t="str">
        <f t="shared" si="380"/>
        <v/>
      </c>
      <c r="AN2052" s="146" t="str">
        <f t="shared" si="375"/>
        <v/>
      </c>
      <c r="AO2052" s="146">
        <f t="shared" si="376"/>
        <v>0</v>
      </c>
      <c r="AP2052" s="146" t="str">
        <f t="shared" si="377"/>
        <v/>
      </c>
      <c r="AQ2052" s="146" t="str">
        <f t="shared" si="378"/>
        <v/>
      </c>
      <c r="AY2052" s="155"/>
      <c r="AZ2052" s="150"/>
      <c r="BA2052" s="155"/>
      <c r="BB2052" s="162"/>
      <c r="BC2052" s="162"/>
      <c r="BD2052" s="162"/>
      <c r="BE2052" s="162"/>
      <c r="BF2052" s="156"/>
      <c r="BG2052" s="156"/>
      <c r="BH2052" s="156"/>
      <c r="BJ2052" s="146">
        <v>1272</v>
      </c>
      <c r="BK2052" s="146">
        <f t="shared" si="368"/>
        <v>8.1344000000001486</v>
      </c>
      <c r="BL2052" s="146">
        <f t="shared" si="369"/>
        <v>0.32089206225159145</v>
      </c>
      <c r="BM2052" s="146">
        <f t="shared" si="370"/>
        <v>5.4977152050511569E-4</v>
      </c>
      <c r="BN2052" s="146" t="str">
        <f t="shared" si="371"/>
        <v/>
      </c>
      <c r="BO2052" s="146" t="str">
        <f t="shared" si="367"/>
        <v/>
      </c>
    </row>
    <row r="2053" spans="3:67" ht="20.100000000000001" customHeight="1" x14ac:dyDescent="0.25">
      <c r="C2053" s="12"/>
      <c r="E2053" s="130"/>
      <c r="F2053" s="130"/>
      <c r="R2053" s="12"/>
      <c r="T2053" s="130"/>
      <c r="U2053" s="130"/>
      <c r="AE2053" s="146">
        <v>1296</v>
      </c>
      <c r="AF2053" s="146">
        <f t="shared" si="372"/>
        <v>1.1840000000000002</v>
      </c>
      <c r="AJ2053" s="146">
        <f t="shared" si="373"/>
        <v>0.19792511375148211</v>
      </c>
      <c r="AK2053" s="146">
        <f t="shared" si="374"/>
        <v>0.88179346859088092</v>
      </c>
      <c r="AL2053" s="146">
        <f t="shared" si="379"/>
        <v>0.19792511375148211</v>
      </c>
      <c r="AM2053" s="146" t="str">
        <f t="shared" si="380"/>
        <v/>
      </c>
      <c r="AN2053" s="146" t="str">
        <f t="shared" si="375"/>
        <v/>
      </c>
      <c r="AO2053" s="146">
        <f t="shared" si="376"/>
        <v>0</v>
      </c>
      <c r="AP2053" s="146" t="str">
        <f t="shared" si="377"/>
        <v/>
      </c>
      <c r="AQ2053" s="146" t="str">
        <f t="shared" si="378"/>
        <v/>
      </c>
      <c r="AY2053" s="155"/>
      <c r="AZ2053" s="150"/>
      <c r="BA2053" s="155"/>
      <c r="BB2053" s="162"/>
      <c r="BC2053" s="162"/>
      <c r="BD2053" s="162"/>
      <c r="BE2053" s="162"/>
      <c r="BF2053" s="156"/>
      <c r="BG2053" s="156"/>
      <c r="BH2053" s="156"/>
      <c r="BJ2053" s="146">
        <v>1273</v>
      </c>
      <c r="BK2053" s="146">
        <f t="shared" si="368"/>
        <v>8.1408000000001479</v>
      </c>
      <c r="BL2053" s="146">
        <f t="shared" si="369"/>
        <v>0.32034229073108633</v>
      </c>
      <c r="BM2053" s="146">
        <f t="shared" si="370"/>
        <v>5.4909319643775545E-4</v>
      </c>
      <c r="BN2053" s="146" t="str">
        <f t="shared" si="371"/>
        <v/>
      </c>
      <c r="BO2053" s="146" t="str">
        <f t="shared" si="367"/>
        <v/>
      </c>
    </row>
    <row r="2054" spans="3:67" ht="20.100000000000001" customHeight="1" x14ac:dyDescent="0.25">
      <c r="C2054" s="12"/>
      <c r="E2054" s="130"/>
      <c r="F2054" s="130"/>
      <c r="R2054" s="12"/>
      <c r="T2054" s="130"/>
      <c r="U2054" s="130"/>
      <c r="AE2054" s="146">
        <v>1297</v>
      </c>
      <c r="AF2054" s="146">
        <f t="shared" si="372"/>
        <v>1.1879999999999997</v>
      </c>
      <c r="AJ2054" s="146">
        <f t="shared" si="373"/>
        <v>0.19698838069945057</v>
      </c>
      <c r="AK2054" s="146">
        <f t="shared" si="374"/>
        <v>0.88258329515159728</v>
      </c>
      <c r="AL2054" s="146">
        <f t="shared" si="379"/>
        <v>0.19698838069945057</v>
      </c>
      <c r="AM2054" s="146" t="str">
        <f t="shared" si="380"/>
        <v/>
      </c>
      <c r="AN2054" s="146" t="str">
        <f t="shared" si="375"/>
        <v/>
      </c>
      <c r="AO2054" s="146">
        <f t="shared" si="376"/>
        <v>0</v>
      </c>
      <c r="AP2054" s="146" t="str">
        <f t="shared" si="377"/>
        <v/>
      </c>
      <c r="AQ2054" s="146" t="str">
        <f t="shared" si="378"/>
        <v/>
      </c>
      <c r="AY2054" s="155"/>
      <c r="AZ2054" s="150"/>
      <c r="BA2054" s="155"/>
      <c r="BB2054" s="162"/>
      <c r="BC2054" s="162"/>
      <c r="BD2054" s="162"/>
      <c r="BE2054" s="162"/>
      <c r="BF2054" s="156"/>
      <c r="BG2054" s="156"/>
      <c r="BH2054" s="156"/>
      <c r="BJ2054" s="146">
        <v>1274</v>
      </c>
      <c r="BK2054" s="146">
        <f t="shared" si="368"/>
        <v>8.1472000000001472</v>
      </c>
      <c r="BL2054" s="146">
        <f t="shared" si="369"/>
        <v>0.31979319753464858</v>
      </c>
      <c r="BM2054" s="146">
        <f t="shared" si="370"/>
        <v>5.4841486259721295E-4</v>
      </c>
      <c r="BN2054" s="146" t="str">
        <f t="shared" si="371"/>
        <v/>
      </c>
      <c r="BO2054" s="146" t="str">
        <f t="shared" si="367"/>
        <v/>
      </c>
    </row>
    <row r="2055" spans="3:67" ht="20.100000000000001" customHeight="1" x14ac:dyDescent="0.25">
      <c r="C2055" s="12"/>
      <c r="E2055" s="130"/>
      <c r="F2055" s="130"/>
      <c r="R2055" s="12"/>
      <c r="T2055" s="130"/>
      <c r="U2055" s="130"/>
      <c r="AE2055" s="146">
        <v>1298</v>
      </c>
      <c r="AF2055" s="146">
        <f t="shared" si="372"/>
        <v>1.1920000000000002</v>
      </c>
      <c r="AJ2055" s="146">
        <f t="shared" si="373"/>
        <v>0.19605294411262605</v>
      </c>
      <c r="AK2055" s="146">
        <f t="shared" si="374"/>
        <v>0.88336937736510468</v>
      </c>
      <c r="AL2055" s="146">
        <f t="shared" si="379"/>
        <v>0.19605294411262605</v>
      </c>
      <c r="AM2055" s="146" t="str">
        <f t="shared" si="380"/>
        <v/>
      </c>
      <c r="AN2055" s="146" t="str">
        <f t="shared" si="375"/>
        <v/>
      </c>
      <c r="AO2055" s="146">
        <f t="shared" si="376"/>
        <v>0</v>
      </c>
      <c r="AP2055" s="146" t="str">
        <f t="shared" si="377"/>
        <v/>
      </c>
      <c r="AQ2055" s="146" t="str">
        <f t="shared" si="378"/>
        <v/>
      </c>
      <c r="AY2055" s="155"/>
      <c r="AZ2055" s="150"/>
      <c r="BA2055" s="155"/>
      <c r="BB2055" s="162"/>
      <c r="BC2055" s="162"/>
      <c r="BD2055" s="162"/>
      <c r="BE2055" s="162"/>
      <c r="BF2055" s="156"/>
      <c r="BG2055" s="156"/>
      <c r="BH2055" s="156"/>
      <c r="BJ2055" s="146">
        <v>1275</v>
      </c>
      <c r="BK2055" s="146">
        <f t="shared" si="368"/>
        <v>8.1536000000001465</v>
      </c>
      <c r="BL2055" s="146">
        <f t="shared" si="369"/>
        <v>0.31924478267205136</v>
      </c>
      <c r="BM2055" s="146">
        <f t="shared" si="370"/>
        <v>5.4773652241696391E-4</v>
      </c>
      <c r="BN2055" s="146" t="str">
        <f t="shared" si="371"/>
        <v/>
      </c>
      <c r="BO2055" s="146" t="str">
        <f t="shared" si="367"/>
        <v/>
      </c>
    </row>
    <row r="2056" spans="3:67" ht="20.100000000000001" customHeight="1" x14ac:dyDescent="0.25">
      <c r="C2056" s="12"/>
      <c r="E2056" s="130"/>
      <c r="F2056" s="130"/>
      <c r="R2056" s="12"/>
      <c r="T2056" s="130"/>
      <c r="U2056" s="130"/>
      <c r="AE2056" s="146">
        <v>1299</v>
      </c>
      <c r="AF2056" s="146">
        <f t="shared" si="372"/>
        <v>1.1959999999999997</v>
      </c>
      <c r="AJ2056" s="146">
        <f t="shared" si="373"/>
        <v>0.19511882769715705</v>
      </c>
      <c r="AK2056" s="146">
        <f t="shared" si="374"/>
        <v>0.88415172046473456</v>
      </c>
      <c r="AL2056" s="146">
        <f t="shared" si="379"/>
        <v>0.19511882769715705</v>
      </c>
      <c r="AM2056" s="146" t="str">
        <f t="shared" si="380"/>
        <v/>
      </c>
      <c r="AN2056" s="146" t="str">
        <f t="shared" si="375"/>
        <v/>
      </c>
      <c r="AO2056" s="146">
        <f t="shared" si="376"/>
        <v>0</v>
      </c>
      <c r="AP2056" s="146" t="str">
        <f t="shared" si="377"/>
        <v/>
      </c>
      <c r="AQ2056" s="146" t="str">
        <f t="shared" si="378"/>
        <v/>
      </c>
      <c r="AY2056" s="155"/>
      <c r="AZ2056" s="150"/>
      <c r="BA2056" s="155"/>
      <c r="BB2056" s="162"/>
      <c r="BC2056" s="162"/>
      <c r="BD2056" s="162"/>
      <c r="BE2056" s="162"/>
      <c r="BF2056" s="156"/>
      <c r="BG2056" s="156"/>
      <c r="BH2056" s="156"/>
      <c r="BJ2056" s="146">
        <v>1276</v>
      </c>
      <c r="BK2056" s="146">
        <f t="shared" si="368"/>
        <v>8.1600000000001458</v>
      </c>
      <c r="BL2056" s="146">
        <f t="shared" si="369"/>
        <v>0.3186970461496344</v>
      </c>
      <c r="BM2056" s="146">
        <f t="shared" si="370"/>
        <v>5.4705817931677281E-4</v>
      </c>
      <c r="BN2056" s="146" t="str">
        <f t="shared" si="371"/>
        <v/>
      </c>
      <c r="BO2056" s="146" t="str">
        <f t="shared" si="367"/>
        <v/>
      </c>
    </row>
    <row r="2057" spans="3:67" ht="20.100000000000001" customHeight="1" x14ac:dyDescent="0.25">
      <c r="C2057" s="12"/>
      <c r="E2057" s="130"/>
      <c r="F2057" s="130"/>
      <c r="R2057" s="12"/>
      <c r="T2057" s="130"/>
      <c r="U2057" s="130"/>
      <c r="AE2057" s="146">
        <v>1300</v>
      </c>
      <c r="AF2057" s="146">
        <f t="shared" si="372"/>
        <v>1.2000000000000002</v>
      </c>
      <c r="AJ2057" s="146">
        <f t="shared" si="373"/>
        <v>0.19418605498321292</v>
      </c>
      <c r="AK2057" s="146">
        <f t="shared" si="374"/>
        <v>0.88493032977829178</v>
      </c>
      <c r="AL2057" s="146">
        <f t="shared" si="379"/>
        <v>0.19418605498321292</v>
      </c>
      <c r="AM2057" s="146" t="str">
        <f t="shared" si="380"/>
        <v/>
      </c>
      <c r="AN2057" s="146" t="str">
        <f t="shared" si="375"/>
        <v/>
      </c>
      <c r="AO2057" s="146">
        <f t="shared" si="376"/>
        <v>0</v>
      </c>
      <c r="AP2057" s="146" t="str">
        <f t="shared" si="377"/>
        <v/>
      </c>
      <c r="AQ2057" s="146" t="str">
        <f t="shared" si="378"/>
        <v/>
      </c>
      <c r="AY2057" s="155"/>
      <c r="AZ2057" s="150"/>
      <c r="BA2057" s="155"/>
      <c r="BB2057" s="162"/>
      <c r="BC2057" s="162"/>
      <c r="BD2057" s="162"/>
      <c r="BE2057" s="162"/>
      <c r="BF2057" s="156"/>
      <c r="BG2057" s="156"/>
      <c r="BH2057" s="156"/>
      <c r="BJ2057" s="146">
        <v>1277</v>
      </c>
      <c r="BK2057" s="146">
        <f t="shared" si="368"/>
        <v>8.1664000000001451</v>
      </c>
      <c r="BL2057" s="146">
        <f t="shared" si="369"/>
        <v>0.31814998797031763</v>
      </c>
      <c r="BM2057" s="146">
        <f t="shared" si="370"/>
        <v>5.4637983670580148E-4</v>
      </c>
      <c r="BN2057" s="146" t="str">
        <f t="shared" si="371"/>
        <v/>
      </c>
      <c r="BO2057" s="146" t="str">
        <f t="shared" si="367"/>
        <v/>
      </c>
    </row>
    <row r="2058" spans="3:67" ht="20.100000000000001" customHeight="1" x14ac:dyDescent="0.25">
      <c r="C2058" s="12"/>
      <c r="E2058" s="130"/>
      <c r="F2058" s="130"/>
      <c r="R2058" s="12"/>
      <c r="T2058" s="130"/>
      <c r="U2058" s="130"/>
      <c r="AE2058" s="146">
        <v>1301</v>
      </c>
      <c r="AF2058" s="146">
        <f t="shared" si="372"/>
        <v>1.2039999999999997</v>
      </c>
      <c r="AJ2058" s="146">
        <f t="shared" si="373"/>
        <v>0.19325464932432182</v>
      </c>
      <c r="AK2058" s="146">
        <f t="shared" si="374"/>
        <v>0.8857052107273482</v>
      </c>
      <c r="AL2058" s="146">
        <f t="shared" si="379"/>
        <v>0.19325464932432182</v>
      </c>
      <c r="AM2058" s="146" t="str">
        <f t="shared" si="380"/>
        <v/>
      </c>
      <c r="AN2058" s="146" t="str">
        <f t="shared" si="375"/>
        <v/>
      </c>
      <c r="AO2058" s="146">
        <f t="shared" si="376"/>
        <v>0</v>
      </c>
      <c r="AP2058" s="146" t="str">
        <f t="shared" si="377"/>
        <v/>
      </c>
      <c r="AQ2058" s="146" t="str">
        <f t="shared" si="378"/>
        <v/>
      </c>
      <c r="AY2058" s="155"/>
      <c r="AZ2058" s="150"/>
      <c r="BA2058" s="155"/>
      <c r="BB2058" s="162"/>
      <c r="BC2058" s="162"/>
      <c r="BD2058" s="162"/>
      <c r="BE2058" s="162"/>
      <c r="BF2058" s="156"/>
      <c r="BG2058" s="156"/>
      <c r="BH2058" s="156"/>
      <c r="BJ2058" s="146">
        <v>1278</v>
      </c>
      <c r="BK2058" s="146">
        <f t="shared" si="368"/>
        <v>8.1728000000001444</v>
      </c>
      <c r="BL2058" s="146">
        <f t="shared" si="369"/>
        <v>0.31760360813361183</v>
      </c>
      <c r="BM2058" s="146">
        <f t="shared" si="370"/>
        <v>5.4570149797950052E-4</v>
      </c>
      <c r="BN2058" s="146" t="str">
        <f t="shared" si="371"/>
        <v/>
      </c>
      <c r="BO2058" s="146" t="str">
        <f t="shared" si="367"/>
        <v/>
      </c>
    </row>
    <row r="2059" spans="3:67" ht="20.100000000000001" customHeight="1" x14ac:dyDescent="0.25">
      <c r="C2059" s="12"/>
      <c r="E2059" s="130"/>
      <c r="F2059" s="130"/>
      <c r="R2059" s="12"/>
      <c r="T2059" s="130"/>
      <c r="U2059" s="130"/>
      <c r="AE2059" s="146">
        <v>1302</v>
      </c>
      <c r="AF2059" s="146">
        <f t="shared" si="372"/>
        <v>1.2080000000000002</v>
      </c>
      <c r="AJ2059" s="146">
        <f t="shared" si="373"/>
        <v>0.19232463389672244</v>
      </c>
      <c r="AK2059" s="146">
        <f t="shared" si="374"/>
        <v>0.88647636882653602</v>
      </c>
      <c r="AL2059" s="146">
        <f t="shared" si="379"/>
        <v>0.19232463389672244</v>
      </c>
      <c r="AM2059" s="146" t="str">
        <f t="shared" si="380"/>
        <v/>
      </c>
      <c r="AN2059" s="146" t="str">
        <f t="shared" si="375"/>
        <v/>
      </c>
      <c r="AO2059" s="146">
        <f t="shared" si="376"/>
        <v>0</v>
      </c>
      <c r="AP2059" s="146" t="str">
        <f t="shared" si="377"/>
        <v/>
      </c>
      <c r="AQ2059" s="146" t="str">
        <f t="shared" si="378"/>
        <v/>
      </c>
      <c r="AY2059" s="155"/>
      <c r="AZ2059" s="150"/>
      <c r="BA2059" s="155"/>
      <c r="BB2059" s="162"/>
      <c r="BC2059" s="162"/>
      <c r="BD2059" s="162"/>
      <c r="BE2059" s="162"/>
      <c r="BF2059" s="156"/>
      <c r="BG2059" s="156"/>
      <c r="BH2059" s="156"/>
      <c r="BJ2059" s="146">
        <v>1279</v>
      </c>
      <c r="BK2059" s="146">
        <f t="shared" si="368"/>
        <v>8.1792000000001437</v>
      </c>
      <c r="BL2059" s="146">
        <f t="shared" si="369"/>
        <v>0.31705790663563233</v>
      </c>
      <c r="BM2059" s="146">
        <f t="shared" si="370"/>
        <v>5.4502316652282889E-4</v>
      </c>
      <c r="BN2059" s="146" t="str">
        <f t="shared" si="371"/>
        <v/>
      </c>
      <c r="BO2059" s="146" t="str">
        <f t="shared" si="367"/>
        <v/>
      </c>
    </row>
    <row r="2060" spans="3:67" ht="20.100000000000001" customHeight="1" x14ac:dyDescent="0.25">
      <c r="C2060" s="12"/>
      <c r="E2060" s="130"/>
      <c r="F2060" s="130"/>
      <c r="R2060" s="12"/>
      <c r="T2060" s="130"/>
      <c r="U2060" s="130"/>
      <c r="AE2060" s="146">
        <v>1303</v>
      </c>
      <c r="AF2060" s="146">
        <f t="shared" si="372"/>
        <v>1.2119999999999997</v>
      </c>
      <c r="AJ2060" s="146">
        <f t="shared" si="373"/>
        <v>0.19139603169873612</v>
      </c>
      <c r="AK2060" s="146">
        <f t="shared" si="374"/>
        <v>0.88724380968283612</v>
      </c>
      <c r="AL2060" s="146">
        <f t="shared" si="379"/>
        <v>0.19139603169873612</v>
      </c>
      <c r="AM2060" s="146" t="str">
        <f t="shared" si="380"/>
        <v/>
      </c>
      <c r="AN2060" s="146" t="str">
        <f t="shared" si="375"/>
        <v/>
      </c>
      <c r="AO2060" s="146">
        <f t="shared" si="376"/>
        <v>0</v>
      </c>
      <c r="AP2060" s="146" t="str">
        <f t="shared" si="377"/>
        <v/>
      </c>
      <c r="AQ2060" s="146" t="str">
        <f t="shared" si="378"/>
        <v/>
      </c>
      <c r="AY2060" s="155"/>
      <c r="AZ2060" s="150"/>
      <c r="BA2060" s="155"/>
      <c r="BB2060" s="162"/>
      <c r="BC2060" s="162"/>
      <c r="BD2060" s="162"/>
      <c r="BE2060" s="162"/>
      <c r="BF2060" s="156"/>
      <c r="BG2060" s="156"/>
      <c r="BH2060" s="156"/>
      <c r="BJ2060" s="146">
        <v>1280</v>
      </c>
      <c r="BK2060" s="146">
        <f t="shared" si="368"/>
        <v>8.185600000000143</v>
      </c>
      <c r="BL2060" s="146">
        <f t="shared" si="369"/>
        <v>0.3165128834691095</v>
      </c>
      <c r="BM2060" s="146">
        <f t="shared" si="370"/>
        <v>5.4434484570686781E-4</v>
      </c>
      <c r="BN2060" s="146" t="str">
        <f t="shared" si="371"/>
        <v/>
      </c>
      <c r="BO2060" s="146" t="str">
        <f t="shared" si="367"/>
        <v/>
      </c>
    </row>
    <row r="2061" spans="3:67" ht="20.100000000000001" customHeight="1" x14ac:dyDescent="0.25">
      <c r="C2061" s="12"/>
      <c r="E2061" s="130"/>
      <c r="F2061" s="130"/>
      <c r="R2061" s="12"/>
      <c r="T2061" s="130"/>
      <c r="U2061" s="130"/>
      <c r="AE2061" s="146">
        <v>1304</v>
      </c>
      <c r="AF2061" s="146">
        <f t="shared" si="372"/>
        <v>1.2160000000000002</v>
      </c>
      <c r="AJ2061" s="146">
        <f t="shared" si="373"/>
        <v>0.19046886555015335</v>
      </c>
      <c r="AK2061" s="146">
        <f t="shared" si="374"/>
        <v>0.8880075389948664</v>
      </c>
      <c r="AL2061" s="146">
        <f t="shared" si="379"/>
        <v>0.19046886555015335</v>
      </c>
      <c r="AM2061" s="146" t="str">
        <f t="shared" si="380"/>
        <v/>
      </c>
      <c r="AN2061" s="146" t="str">
        <f t="shared" si="375"/>
        <v/>
      </c>
      <c r="AO2061" s="146">
        <f t="shared" si="376"/>
        <v>0</v>
      </c>
      <c r="AP2061" s="146" t="str">
        <f t="shared" si="377"/>
        <v/>
      </c>
      <c r="AQ2061" s="146" t="str">
        <f t="shared" si="378"/>
        <v/>
      </c>
      <c r="AY2061" s="155"/>
      <c r="AZ2061" s="150"/>
      <c r="BA2061" s="155"/>
      <c r="BB2061" s="162"/>
      <c r="BC2061" s="162"/>
      <c r="BD2061" s="162"/>
      <c r="BE2061" s="162"/>
      <c r="BF2061" s="156"/>
      <c r="BG2061" s="156"/>
      <c r="BH2061" s="156"/>
      <c r="BJ2061" s="146">
        <v>1281</v>
      </c>
      <c r="BK2061" s="146">
        <f t="shared" si="368"/>
        <v>8.1920000000001423</v>
      </c>
      <c r="BL2061" s="146">
        <f t="shared" si="369"/>
        <v>0.31596853862340263</v>
      </c>
      <c r="BM2061" s="146">
        <f t="shared" si="370"/>
        <v>5.4366653889181826E-4</v>
      </c>
      <c r="BN2061" s="146" t="str">
        <f t="shared" si="371"/>
        <v/>
      </c>
      <c r="BO2061" s="146" t="str">
        <f t="shared" ref="BO2061:BO2124" si="381">IF($BL2061&lt;(1-$BH$793),$BM2061,"")</f>
        <v/>
      </c>
    </row>
    <row r="2062" spans="3:67" ht="20.100000000000001" customHeight="1" x14ac:dyDescent="0.25">
      <c r="C2062" s="12"/>
      <c r="E2062" s="130"/>
      <c r="F2062" s="130"/>
      <c r="R2062" s="12"/>
      <c r="T2062" s="130"/>
      <c r="U2062" s="130"/>
      <c r="AE2062" s="146">
        <v>1305</v>
      </c>
      <c r="AF2062" s="146">
        <f t="shared" si="372"/>
        <v>1.2199999999999998</v>
      </c>
      <c r="AJ2062" s="146">
        <f t="shared" si="373"/>
        <v>0.1895431580916403</v>
      </c>
      <c r="AK2062" s="146">
        <f t="shared" si="374"/>
        <v>0.88876756255216538</v>
      </c>
      <c r="AL2062" s="146">
        <f t="shared" si="379"/>
        <v>0.1895431580916403</v>
      </c>
      <c r="AM2062" s="146" t="str">
        <f t="shared" si="380"/>
        <v/>
      </c>
      <c r="AN2062" s="146" t="str">
        <f t="shared" si="375"/>
        <v/>
      </c>
      <c r="AO2062" s="146">
        <f t="shared" si="376"/>
        <v>0</v>
      </c>
      <c r="AP2062" s="146" t="str">
        <f t="shared" si="377"/>
        <v/>
      </c>
      <c r="AQ2062" s="146" t="str">
        <f t="shared" si="378"/>
        <v/>
      </c>
      <c r="AY2062" s="155"/>
      <c r="AZ2062" s="150"/>
      <c r="BA2062" s="155"/>
      <c r="BB2062" s="162"/>
      <c r="BC2062" s="162"/>
      <c r="BD2062" s="162"/>
      <c r="BE2062" s="162"/>
      <c r="BF2062" s="156"/>
      <c r="BG2062" s="156"/>
      <c r="BH2062" s="156"/>
      <c r="BJ2062" s="146">
        <v>1282</v>
      </c>
      <c r="BK2062" s="146">
        <f t="shared" ref="BK2062:BK2125" si="382">BK2061+$BN$778</f>
        <v>8.1984000000001416</v>
      </c>
      <c r="BL2062" s="146">
        <f t="shared" ref="BL2062:BL2125" si="383">_xlfn.CHISQ.DIST.RT(BK2062,7)</f>
        <v>0.31542487208451081</v>
      </c>
      <c r="BM2062" s="146">
        <f t="shared" ref="BM2062:BM2125" si="384">BL2062-BL2063</f>
        <v>5.4298824942394797E-4</v>
      </c>
      <c r="BN2062" s="146" t="str">
        <f t="shared" ref="BN2062:BN2125" si="385">IF(BL2062&lt;(1-$BH$785),BM2062,"")</f>
        <v/>
      </c>
      <c r="BO2062" s="146" t="str">
        <f t="shared" si="381"/>
        <v/>
      </c>
    </row>
    <row r="2063" spans="3:67" ht="20.100000000000001" customHeight="1" x14ac:dyDescent="0.25">
      <c r="C2063" s="12"/>
      <c r="E2063" s="130"/>
      <c r="F2063" s="130"/>
      <c r="R2063" s="12"/>
      <c r="T2063" s="130"/>
      <c r="U2063" s="130"/>
      <c r="AE2063" s="146">
        <v>1306</v>
      </c>
      <c r="AF2063" s="146">
        <f t="shared" si="372"/>
        <v>1.2240000000000002</v>
      </c>
      <c r="AJ2063" s="146">
        <f t="shared" si="373"/>
        <v>0.18861893178415948</v>
      </c>
      <c r="AK2063" s="146">
        <f t="shared" si="374"/>
        <v>0.88952388623447554</v>
      </c>
      <c r="AL2063" s="146">
        <f t="shared" si="379"/>
        <v>0.18861893178415948</v>
      </c>
      <c r="AM2063" s="146" t="str">
        <f t="shared" si="380"/>
        <v/>
      </c>
      <c r="AN2063" s="146" t="str">
        <f t="shared" si="375"/>
        <v/>
      </c>
      <c r="AO2063" s="146">
        <f t="shared" si="376"/>
        <v>0</v>
      </c>
      <c r="AP2063" s="146" t="str">
        <f t="shared" si="377"/>
        <v/>
      </c>
      <c r="AQ2063" s="146" t="str">
        <f t="shared" si="378"/>
        <v/>
      </c>
      <c r="AY2063" s="155"/>
      <c r="AZ2063" s="150"/>
      <c r="BA2063" s="155"/>
      <c r="BB2063" s="162"/>
      <c r="BC2063" s="162"/>
      <c r="BD2063" s="162"/>
      <c r="BE2063" s="162"/>
      <c r="BF2063" s="156"/>
      <c r="BG2063" s="156"/>
      <c r="BH2063" s="156"/>
      <c r="BJ2063" s="146">
        <v>1283</v>
      </c>
      <c r="BK2063" s="146">
        <f t="shared" si="382"/>
        <v>8.2048000000001409</v>
      </c>
      <c r="BL2063" s="146">
        <f t="shared" si="383"/>
        <v>0.31488188383508686</v>
      </c>
      <c r="BM2063" s="146">
        <f t="shared" si="384"/>
        <v>5.4230998064047631E-4</v>
      </c>
      <c r="BN2063" s="146" t="str">
        <f t="shared" si="385"/>
        <v/>
      </c>
      <c r="BO2063" s="146" t="str">
        <f t="shared" si="381"/>
        <v/>
      </c>
    </row>
    <row r="2064" spans="3:67" ht="20.100000000000001" customHeight="1" x14ac:dyDescent="0.25">
      <c r="C2064" s="12"/>
      <c r="E2064" s="130"/>
      <c r="F2064" s="130"/>
      <c r="R2064" s="12"/>
      <c r="T2064" s="130"/>
      <c r="U2064" s="130"/>
      <c r="AE2064" s="146">
        <v>1307</v>
      </c>
      <c r="AF2064" s="146">
        <f t="shared" si="372"/>
        <v>1.2279999999999998</v>
      </c>
      <c r="AJ2064" s="146">
        <f t="shared" si="373"/>
        <v>0.18769620890841079</v>
      </c>
      <c r="AK2064" s="146">
        <f t="shared" si="374"/>
        <v>0.89027651601102231</v>
      </c>
      <c r="AL2064" s="146">
        <f t="shared" si="379"/>
        <v>0.18769620890841079</v>
      </c>
      <c r="AM2064" s="146" t="str">
        <f t="shared" si="380"/>
        <v/>
      </c>
      <c r="AN2064" s="146" t="str">
        <f t="shared" si="375"/>
        <v/>
      </c>
      <c r="AO2064" s="146">
        <f t="shared" si="376"/>
        <v>0</v>
      </c>
      <c r="AP2064" s="146" t="str">
        <f t="shared" si="377"/>
        <v/>
      </c>
      <c r="AQ2064" s="146" t="str">
        <f t="shared" si="378"/>
        <v/>
      </c>
      <c r="AY2064" s="155"/>
      <c r="AZ2064" s="150"/>
      <c r="BA2064" s="155"/>
      <c r="BB2064" s="162"/>
      <c r="BC2064" s="162"/>
      <c r="BD2064" s="162"/>
      <c r="BE2064" s="162"/>
      <c r="BF2064" s="156"/>
      <c r="BG2064" s="156"/>
      <c r="BH2064" s="156"/>
      <c r="BJ2064" s="146">
        <v>1284</v>
      </c>
      <c r="BK2064" s="146">
        <f t="shared" si="382"/>
        <v>8.2112000000001402</v>
      </c>
      <c r="BL2064" s="146">
        <f t="shared" si="383"/>
        <v>0.31433957385444639</v>
      </c>
      <c r="BM2064" s="146">
        <f t="shared" si="384"/>
        <v>5.4163173586313507E-4</v>
      </c>
      <c r="BN2064" s="146" t="str">
        <f t="shared" si="385"/>
        <v/>
      </c>
      <c r="BO2064" s="146" t="str">
        <f t="shared" si="381"/>
        <v/>
      </c>
    </row>
    <row r="2065" spans="3:67" ht="20.100000000000001" customHeight="1" x14ac:dyDescent="0.25">
      <c r="C2065" s="12"/>
      <c r="E2065" s="130"/>
      <c r="F2065" s="130"/>
      <c r="R2065" s="12"/>
      <c r="T2065" s="130"/>
      <c r="U2065" s="130"/>
      <c r="AE2065" s="146">
        <v>1308</v>
      </c>
      <c r="AF2065" s="146">
        <f t="shared" si="372"/>
        <v>1.2320000000000002</v>
      </c>
      <c r="AJ2065" s="146">
        <f t="shared" si="373"/>
        <v>0.18677501156428639</v>
      </c>
      <c r="AK2065" s="146">
        <f t="shared" si="374"/>
        <v>0.89102545793979304</v>
      </c>
      <c r="AL2065" s="146">
        <f t="shared" si="379"/>
        <v>0.18677501156428639</v>
      </c>
      <c r="AM2065" s="146" t="str">
        <f t="shared" si="380"/>
        <v/>
      </c>
      <c r="AN2065" s="146" t="str">
        <f t="shared" si="375"/>
        <v/>
      </c>
      <c r="AO2065" s="146">
        <f t="shared" si="376"/>
        <v>0</v>
      </c>
      <c r="AP2065" s="146" t="str">
        <f t="shared" si="377"/>
        <v/>
      </c>
      <c r="AQ2065" s="146" t="str">
        <f t="shared" si="378"/>
        <v/>
      </c>
      <c r="AY2065" s="155"/>
      <c r="AZ2065" s="150"/>
      <c r="BA2065" s="155"/>
      <c r="BB2065" s="162"/>
      <c r="BC2065" s="162"/>
      <c r="BD2065" s="162"/>
      <c r="BE2065" s="162"/>
      <c r="BF2065" s="156"/>
      <c r="BG2065" s="156"/>
      <c r="BH2065" s="156"/>
      <c r="BJ2065" s="146">
        <v>1285</v>
      </c>
      <c r="BK2065" s="146">
        <f t="shared" si="382"/>
        <v>8.2176000000001395</v>
      </c>
      <c r="BL2065" s="146">
        <f t="shared" si="383"/>
        <v>0.31379794211858325</v>
      </c>
      <c r="BM2065" s="146">
        <f t="shared" si="384"/>
        <v>5.4095351840394157E-4</v>
      </c>
      <c r="BN2065" s="146" t="str">
        <f t="shared" si="385"/>
        <v/>
      </c>
      <c r="BO2065" s="146" t="str">
        <f t="shared" si="381"/>
        <v/>
      </c>
    </row>
    <row r="2066" spans="3:67" ht="20.100000000000001" customHeight="1" x14ac:dyDescent="0.25">
      <c r="C2066" s="12"/>
      <c r="E2066" s="130"/>
      <c r="F2066" s="130"/>
      <c r="R2066" s="12"/>
      <c r="T2066" s="130"/>
      <c r="U2066" s="130"/>
      <c r="AE2066" s="146">
        <v>1309</v>
      </c>
      <c r="AF2066" s="146">
        <f t="shared" si="372"/>
        <v>1.2359999999999998</v>
      </c>
      <c r="AJ2066" s="146">
        <f t="shared" si="373"/>
        <v>0.18585536167034583</v>
      </c>
      <c r="AK2066" s="146">
        <f t="shared" si="374"/>
        <v>0.89177071816681164</v>
      </c>
      <c r="AL2066" s="146">
        <f t="shared" si="379"/>
        <v>0.18585536167034583</v>
      </c>
      <c r="AM2066" s="146" t="str">
        <f t="shared" si="380"/>
        <v/>
      </c>
      <c r="AN2066" s="146" t="str">
        <f t="shared" si="375"/>
        <v/>
      </c>
      <c r="AO2066" s="146">
        <f t="shared" si="376"/>
        <v>0</v>
      </c>
      <c r="AP2066" s="146" t="str">
        <f t="shared" si="377"/>
        <v/>
      </c>
      <c r="AQ2066" s="146" t="str">
        <f t="shared" si="378"/>
        <v/>
      </c>
      <c r="AY2066" s="155"/>
      <c r="AZ2066" s="150"/>
      <c r="BA2066" s="155"/>
      <c r="BB2066" s="162"/>
      <c r="BC2066" s="162"/>
      <c r="BD2066" s="162"/>
      <c r="BE2066" s="162"/>
      <c r="BF2066" s="156"/>
      <c r="BG2066" s="156"/>
      <c r="BH2066" s="156"/>
      <c r="BJ2066" s="146">
        <v>1286</v>
      </c>
      <c r="BK2066" s="146">
        <f t="shared" si="382"/>
        <v>8.2240000000001388</v>
      </c>
      <c r="BL2066" s="146">
        <f t="shared" si="383"/>
        <v>0.31325698860017931</v>
      </c>
      <c r="BM2066" s="146">
        <f t="shared" si="384"/>
        <v>5.4027533156147944E-4</v>
      </c>
      <c r="BN2066" s="146" t="str">
        <f t="shared" si="385"/>
        <v/>
      </c>
      <c r="BO2066" s="146" t="str">
        <f t="shared" si="381"/>
        <v/>
      </c>
    </row>
    <row r="2067" spans="3:67" ht="20.100000000000001" customHeight="1" x14ac:dyDescent="0.25">
      <c r="C2067" s="12"/>
      <c r="E2067" s="130"/>
      <c r="F2067" s="130"/>
      <c r="R2067" s="12"/>
      <c r="T2067" s="130"/>
      <c r="U2067" s="130"/>
      <c r="AE2067" s="146">
        <v>1310</v>
      </c>
      <c r="AF2067" s="146">
        <f t="shared" si="372"/>
        <v>1.2400000000000002</v>
      </c>
      <c r="AJ2067" s="146">
        <f t="shared" si="373"/>
        <v>0.18493728096330525</v>
      </c>
      <c r="AK2067" s="146">
        <f t="shared" si="374"/>
        <v>0.89251230292541317</v>
      </c>
      <c r="AL2067" s="146">
        <f t="shared" si="379"/>
        <v>0.18493728096330525</v>
      </c>
      <c r="AM2067" s="146" t="str">
        <f t="shared" si="380"/>
        <v/>
      </c>
      <c r="AN2067" s="146" t="str">
        <f t="shared" si="375"/>
        <v/>
      </c>
      <c r="AO2067" s="146">
        <f t="shared" si="376"/>
        <v>0</v>
      </c>
      <c r="AP2067" s="146" t="str">
        <f t="shared" si="377"/>
        <v/>
      </c>
      <c r="AQ2067" s="146" t="str">
        <f t="shared" si="378"/>
        <v/>
      </c>
      <c r="AY2067" s="155"/>
      <c r="AZ2067" s="150"/>
      <c r="BA2067" s="155"/>
      <c r="BB2067" s="162"/>
      <c r="BC2067" s="162"/>
      <c r="BD2067" s="162"/>
      <c r="BE2067" s="162"/>
      <c r="BF2067" s="156"/>
      <c r="BG2067" s="156"/>
      <c r="BH2067" s="156"/>
      <c r="BJ2067" s="146">
        <v>1287</v>
      </c>
      <c r="BK2067" s="146">
        <f t="shared" si="382"/>
        <v>8.230400000000138</v>
      </c>
      <c r="BL2067" s="146">
        <f t="shared" si="383"/>
        <v>0.31271671326861783</v>
      </c>
      <c r="BM2067" s="146">
        <f t="shared" si="384"/>
        <v>5.3959717862289702E-4</v>
      </c>
      <c r="BN2067" s="146" t="str">
        <f t="shared" si="385"/>
        <v/>
      </c>
      <c r="BO2067" s="146" t="str">
        <f t="shared" si="381"/>
        <v/>
      </c>
    </row>
    <row r="2068" spans="3:67" ht="20.100000000000001" customHeight="1" x14ac:dyDescent="0.25">
      <c r="C2068" s="12"/>
      <c r="E2068" s="130"/>
      <c r="F2068" s="130"/>
      <c r="R2068" s="12"/>
      <c r="T2068" s="130"/>
      <c r="U2068" s="130"/>
      <c r="AE2068" s="146">
        <v>1311</v>
      </c>
      <c r="AF2068" s="146">
        <f t="shared" si="372"/>
        <v>1.2439999999999998</v>
      </c>
      <c r="AJ2068" s="146">
        <f t="shared" si="373"/>
        <v>0.1840207909975464</v>
      </c>
      <c r="AK2068" s="146">
        <f t="shared" si="374"/>
        <v>0.89325021853551456</v>
      </c>
      <c r="AL2068" s="146">
        <f t="shared" si="379"/>
        <v>0.1840207909975464</v>
      </c>
      <c r="AM2068" s="146" t="str">
        <f t="shared" si="380"/>
        <v/>
      </c>
      <c r="AN2068" s="146" t="str">
        <f t="shared" si="375"/>
        <v/>
      </c>
      <c r="AO2068" s="146">
        <f t="shared" si="376"/>
        <v>0</v>
      </c>
      <c r="AP2068" s="146" t="str">
        <f t="shared" si="377"/>
        <v/>
      </c>
      <c r="AQ2068" s="146" t="str">
        <f t="shared" si="378"/>
        <v/>
      </c>
      <c r="AY2068" s="155"/>
      <c r="AZ2068" s="150"/>
      <c r="BA2068" s="155"/>
      <c r="BB2068" s="162"/>
      <c r="BC2068" s="162"/>
      <c r="BD2068" s="162"/>
      <c r="BE2068" s="162"/>
      <c r="BF2068" s="156"/>
      <c r="BG2068" s="156"/>
      <c r="BH2068" s="156"/>
      <c r="BJ2068" s="146">
        <v>1288</v>
      </c>
      <c r="BK2068" s="146">
        <f t="shared" si="382"/>
        <v>8.2368000000001373</v>
      </c>
      <c r="BL2068" s="146">
        <f t="shared" si="383"/>
        <v>0.31217711608999493</v>
      </c>
      <c r="BM2068" s="146">
        <f t="shared" si="384"/>
        <v>5.3891906286401836E-4</v>
      </c>
      <c r="BN2068" s="146" t="str">
        <f t="shared" si="385"/>
        <v/>
      </c>
      <c r="BO2068" s="146" t="str">
        <f t="shared" si="381"/>
        <v/>
      </c>
    </row>
    <row r="2069" spans="3:67" ht="20.100000000000001" customHeight="1" x14ac:dyDescent="0.25">
      <c r="C2069" s="12"/>
      <c r="E2069" s="130"/>
      <c r="F2069" s="130"/>
      <c r="R2069" s="12"/>
      <c r="T2069" s="130"/>
      <c r="U2069" s="130"/>
      <c r="AE2069" s="146">
        <v>1312</v>
      </c>
      <c r="AF2069" s="146">
        <f t="shared" si="372"/>
        <v>1.2480000000000002</v>
      </c>
      <c r="AJ2069" s="146">
        <f t="shared" si="373"/>
        <v>0.18310591314463986</v>
      </c>
      <c r="AK2069" s="146">
        <f t="shared" si="374"/>
        <v>0.89398447140288551</v>
      </c>
      <c r="AL2069" s="146">
        <f t="shared" si="379"/>
        <v>0.18310591314463986</v>
      </c>
      <c r="AM2069" s="146" t="str">
        <f t="shared" si="380"/>
        <v/>
      </c>
      <c r="AN2069" s="146" t="str">
        <f t="shared" si="375"/>
        <v/>
      </c>
      <c r="AO2069" s="146">
        <f t="shared" si="376"/>
        <v>0</v>
      </c>
      <c r="AP2069" s="146" t="str">
        <f t="shared" si="377"/>
        <v/>
      </c>
      <c r="AQ2069" s="146" t="str">
        <f t="shared" si="378"/>
        <v/>
      </c>
      <c r="AY2069" s="155"/>
      <c r="AZ2069" s="150"/>
      <c r="BA2069" s="155"/>
      <c r="BB2069" s="162"/>
      <c r="BC2069" s="162"/>
      <c r="BD2069" s="162"/>
      <c r="BE2069" s="162"/>
      <c r="BF2069" s="156"/>
      <c r="BG2069" s="156"/>
      <c r="BH2069" s="156"/>
      <c r="BJ2069" s="146">
        <v>1289</v>
      </c>
      <c r="BK2069" s="146">
        <f t="shared" si="382"/>
        <v>8.2432000000001366</v>
      </c>
      <c r="BL2069" s="146">
        <f t="shared" si="383"/>
        <v>0.31163819702713091</v>
      </c>
      <c r="BM2069" s="146">
        <f t="shared" si="384"/>
        <v>5.3824098754667871E-4</v>
      </c>
      <c r="BN2069" s="146" t="str">
        <f t="shared" si="385"/>
        <v/>
      </c>
      <c r="BO2069" s="146" t="str">
        <f t="shared" si="381"/>
        <v/>
      </c>
    </row>
    <row r="2070" spans="3:67" ht="20.100000000000001" customHeight="1" x14ac:dyDescent="0.25">
      <c r="C2070" s="12"/>
      <c r="E2070" s="130"/>
      <c r="F2070" s="130"/>
      <c r="R2070" s="12"/>
      <c r="T2070" s="130"/>
      <c r="U2070" s="130"/>
      <c r="AE2070" s="146">
        <v>1313</v>
      </c>
      <c r="AF2070" s="146">
        <f t="shared" si="372"/>
        <v>1.2519999999999998</v>
      </c>
      <c r="AJ2070" s="146">
        <f t="shared" si="373"/>
        <v>0.18219266859288816</v>
      </c>
      <c r="AK2070" s="146">
        <f t="shared" si="374"/>
        <v>0.89471506801841472</v>
      </c>
      <c r="AL2070" s="146">
        <f t="shared" si="379"/>
        <v>0.18219266859288816</v>
      </c>
      <c r="AM2070" s="146" t="str">
        <f t="shared" si="380"/>
        <v/>
      </c>
      <c r="AN2070" s="146" t="str">
        <f t="shared" si="375"/>
        <v/>
      </c>
      <c r="AO2070" s="146">
        <f t="shared" si="376"/>
        <v>0</v>
      </c>
      <c r="AP2070" s="146" t="str">
        <f t="shared" si="377"/>
        <v/>
      </c>
      <c r="AQ2070" s="146" t="str">
        <f t="shared" si="378"/>
        <v/>
      </c>
      <c r="AY2070" s="155"/>
      <c r="AZ2070" s="150"/>
      <c r="BA2070" s="155"/>
      <c r="BB2070" s="162"/>
      <c r="BC2070" s="162"/>
      <c r="BD2070" s="162"/>
      <c r="BE2070" s="162"/>
      <c r="BF2070" s="156"/>
      <c r="BG2070" s="156"/>
      <c r="BH2070" s="156"/>
      <c r="BJ2070" s="146">
        <v>1290</v>
      </c>
      <c r="BK2070" s="146">
        <f t="shared" si="382"/>
        <v>8.2496000000001359</v>
      </c>
      <c r="BL2070" s="146">
        <f t="shared" si="383"/>
        <v>0.31109995603958424</v>
      </c>
      <c r="BM2070" s="146">
        <f t="shared" si="384"/>
        <v>5.3756295592255476E-4</v>
      </c>
      <c r="BN2070" s="146" t="str">
        <f t="shared" si="385"/>
        <v/>
      </c>
      <c r="BO2070" s="146" t="str">
        <f t="shared" si="381"/>
        <v/>
      </c>
    </row>
    <row r="2071" spans="3:67" ht="20.100000000000001" customHeight="1" x14ac:dyDescent="0.25">
      <c r="C2071" s="12"/>
      <c r="E2071" s="130"/>
      <c r="F2071" s="130"/>
      <c r="R2071" s="12"/>
      <c r="T2071" s="130"/>
      <c r="U2071" s="130"/>
      <c r="AE2071" s="146">
        <v>1314</v>
      </c>
      <c r="AF2071" s="146">
        <f t="shared" si="372"/>
        <v>1.2560000000000002</v>
      </c>
      <c r="AJ2071" s="146">
        <f t="shared" si="373"/>
        <v>0.18128107834688265</v>
      </c>
      <c r="AK2071" s="146">
        <f t="shared" si="374"/>
        <v>0.89544201495737774</v>
      </c>
      <c r="AL2071" s="146">
        <f t="shared" si="379"/>
        <v>0.18128107834688265</v>
      </c>
      <c r="AM2071" s="146" t="str">
        <f t="shared" si="380"/>
        <v/>
      </c>
      <c r="AN2071" s="146" t="str">
        <f t="shared" si="375"/>
        <v/>
      </c>
      <c r="AO2071" s="146">
        <f t="shared" si="376"/>
        <v>0</v>
      </c>
      <c r="AP2071" s="146" t="str">
        <f t="shared" si="377"/>
        <v/>
      </c>
      <c r="AQ2071" s="146" t="str">
        <f t="shared" si="378"/>
        <v/>
      </c>
      <c r="AY2071" s="155"/>
      <c r="AZ2071" s="150"/>
      <c r="BA2071" s="155"/>
      <c r="BB2071" s="162"/>
      <c r="BC2071" s="162"/>
      <c r="BD2071" s="162"/>
      <c r="BE2071" s="162"/>
      <c r="BF2071" s="156"/>
      <c r="BG2071" s="156"/>
      <c r="BH2071" s="156"/>
      <c r="BJ2071" s="146">
        <v>1291</v>
      </c>
      <c r="BK2071" s="146">
        <f t="shared" si="382"/>
        <v>8.2560000000001352</v>
      </c>
      <c r="BL2071" s="146">
        <f t="shared" si="383"/>
        <v>0.31056239308366168</v>
      </c>
      <c r="BM2071" s="146">
        <f t="shared" si="384"/>
        <v>5.3688497123072221E-4</v>
      </c>
      <c r="BN2071" s="146" t="str">
        <f t="shared" si="385"/>
        <v/>
      </c>
      <c r="BO2071" s="146" t="str">
        <f t="shared" si="381"/>
        <v/>
      </c>
    </row>
    <row r="2072" spans="3:67" ht="20.100000000000001" customHeight="1" x14ac:dyDescent="0.25">
      <c r="C2072" s="12"/>
      <c r="E2072" s="130"/>
      <c r="F2072" s="130"/>
      <c r="R2072" s="12"/>
      <c r="T2072" s="130"/>
      <c r="U2072" s="130"/>
      <c r="AE2072" s="146">
        <v>1315</v>
      </c>
      <c r="AF2072" s="146">
        <f t="shared" si="372"/>
        <v>1.2599999999999998</v>
      </c>
      <c r="AJ2072" s="146">
        <f t="shared" si="373"/>
        <v>0.18037116322708038</v>
      </c>
      <c r="AK2072" s="146">
        <f t="shared" si="374"/>
        <v>0.89616531887869966</v>
      </c>
      <c r="AL2072" s="146">
        <f t="shared" si="379"/>
        <v>0.18037116322708038</v>
      </c>
      <c r="AM2072" s="146" t="str">
        <f t="shared" si="380"/>
        <v/>
      </c>
      <c r="AN2072" s="146" t="str">
        <f t="shared" si="375"/>
        <v/>
      </c>
      <c r="AO2072" s="146">
        <f t="shared" si="376"/>
        <v>0</v>
      </c>
      <c r="AP2072" s="146" t="str">
        <f t="shared" si="377"/>
        <v/>
      </c>
      <c r="AQ2072" s="146" t="str">
        <f t="shared" si="378"/>
        <v/>
      </c>
      <c r="AY2072" s="155"/>
      <c r="AZ2072" s="150"/>
      <c r="BA2072" s="155"/>
      <c r="BB2072" s="162"/>
      <c r="BC2072" s="162"/>
      <c r="BD2072" s="162"/>
      <c r="BE2072" s="162"/>
      <c r="BF2072" s="156"/>
      <c r="BG2072" s="156"/>
      <c r="BH2072" s="156"/>
      <c r="BJ2072" s="146">
        <v>1292</v>
      </c>
      <c r="BK2072" s="146">
        <f t="shared" si="382"/>
        <v>8.2624000000001345</v>
      </c>
      <c r="BL2072" s="146">
        <f t="shared" si="383"/>
        <v>0.31002550811243096</v>
      </c>
      <c r="BM2072" s="146">
        <f t="shared" si="384"/>
        <v>5.3620703669804426E-4</v>
      </c>
      <c r="BN2072" s="146" t="str">
        <f t="shared" si="385"/>
        <v/>
      </c>
      <c r="BO2072" s="146" t="str">
        <f t="shared" si="381"/>
        <v/>
      </c>
    </row>
    <row r="2073" spans="3:67" ht="20.100000000000001" customHeight="1" x14ac:dyDescent="0.25">
      <c r="C2073" s="12"/>
      <c r="E2073" s="130"/>
      <c r="F2073" s="130"/>
      <c r="R2073" s="12"/>
      <c r="T2073" s="130"/>
      <c r="U2073" s="130"/>
      <c r="AE2073" s="146">
        <v>1316</v>
      </c>
      <c r="AF2073" s="146">
        <f t="shared" si="372"/>
        <v>1.2640000000000002</v>
      </c>
      <c r="AJ2073" s="146">
        <f t="shared" si="373"/>
        <v>0.17946294386939476</v>
      </c>
      <c r="AK2073" s="146">
        <f t="shared" si="374"/>
        <v>0.89688498652421877</v>
      </c>
      <c r="AL2073" s="146">
        <f t="shared" si="379"/>
        <v>0.17946294386939476</v>
      </c>
      <c r="AM2073" s="146" t="str">
        <f t="shared" si="380"/>
        <v/>
      </c>
      <c r="AN2073" s="146" t="str">
        <f t="shared" si="375"/>
        <v/>
      </c>
      <c r="AO2073" s="146">
        <f t="shared" si="376"/>
        <v>0</v>
      </c>
      <c r="AP2073" s="146" t="str">
        <f t="shared" si="377"/>
        <v/>
      </c>
      <c r="AQ2073" s="146" t="str">
        <f t="shared" si="378"/>
        <v/>
      </c>
      <c r="AY2073" s="155"/>
      <c r="AZ2073" s="150"/>
      <c r="BA2073" s="155"/>
      <c r="BB2073" s="162"/>
      <c r="BC2073" s="162"/>
      <c r="BD2073" s="162"/>
      <c r="BE2073" s="162"/>
      <c r="BF2073" s="156"/>
      <c r="BG2073" s="156"/>
      <c r="BH2073" s="156"/>
      <c r="BJ2073" s="146">
        <v>1293</v>
      </c>
      <c r="BK2073" s="146">
        <f t="shared" si="382"/>
        <v>8.2688000000001338</v>
      </c>
      <c r="BL2073" s="146">
        <f t="shared" si="383"/>
        <v>0.30948930107573291</v>
      </c>
      <c r="BM2073" s="146">
        <f t="shared" si="384"/>
        <v>5.3552915553961578E-4</v>
      </c>
      <c r="BN2073" s="146" t="str">
        <f t="shared" si="385"/>
        <v/>
      </c>
      <c r="BO2073" s="146" t="str">
        <f t="shared" si="381"/>
        <v/>
      </c>
    </row>
    <row r="2074" spans="3:67" ht="20.100000000000001" customHeight="1" x14ac:dyDescent="0.25">
      <c r="C2074" s="12"/>
      <c r="E2074" s="130"/>
      <c r="F2074" s="130"/>
      <c r="R2074" s="12"/>
      <c r="T2074" s="130"/>
      <c r="U2074" s="130"/>
      <c r="AE2074" s="146">
        <v>1317</v>
      </c>
      <c r="AF2074" s="146">
        <f t="shared" si="372"/>
        <v>1.2679999999999998</v>
      </c>
      <c r="AJ2074" s="146">
        <f t="shared" si="373"/>
        <v>0.178556440724806</v>
      </c>
      <c r="AK2074" s="146">
        <f t="shared" si="374"/>
        <v>0.89760102471794712</v>
      </c>
      <c r="AL2074" s="146">
        <f t="shared" si="379"/>
        <v>0.178556440724806</v>
      </c>
      <c r="AM2074" s="146" t="str">
        <f t="shared" si="380"/>
        <v/>
      </c>
      <c r="AN2074" s="146" t="str">
        <f t="shared" si="375"/>
        <v/>
      </c>
      <c r="AO2074" s="146">
        <f t="shared" si="376"/>
        <v>0</v>
      </c>
      <c r="AP2074" s="146" t="str">
        <f t="shared" si="377"/>
        <v/>
      </c>
      <c r="AQ2074" s="146" t="str">
        <f t="shared" si="378"/>
        <v/>
      </c>
      <c r="AY2074" s="155"/>
      <c r="AZ2074" s="150"/>
      <c r="BA2074" s="155"/>
      <c r="BB2074" s="162"/>
      <c r="BC2074" s="162"/>
      <c r="BD2074" s="162"/>
      <c r="BE2074" s="162"/>
      <c r="BF2074" s="156"/>
      <c r="BG2074" s="156"/>
      <c r="BH2074" s="156"/>
      <c r="BJ2074" s="146">
        <v>1294</v>
      </c>
      <c r="BK2074" s="146">
        <f t="shared" si="382"/>
        <v>8.2752000000001331</v>
      </c>
      <c r="BL2074" s="146">
        <f t="shared" si="383"/>
        <v>0.3089537719201933</v>
      </c>
      <c r="BM2074" s="146">
        <f t="shared" si="384"/>
        <v>5.3485133095909632E-4</v>
      </c>
      <c r="BN2074" s="146" t="str">
        <f t="shared" si="385"/>
        <v/>
      </c>
      <c r="BO2074" s="146" t="str">
        <f t="shared" si="381"/>
        <v/>
      </c>
    </row>
    <row r="2075" spans="3:67" ht="20.100000000000001" customHeight="1" x14ac:dyDescent="0.25">
      <c r="C2075" s="12"/>
      <c r="E2075" s="130"/>
      <c r="F2075" s="130"/>
      <c r="R2075" s="12"/>
      <c r="T2075" s="130"/>
      <c r="U2075" s="130"/>
      <c r="AE2075" s="146">
        <v>1318</v>
      </c>
      <c r="AF2075" s="146">
        <f t="shared" si="372"/>
        <v>1.2720000000000002</v>
      </c>
      <c r="AJ2075" s="146">
        <f t="shared" si="373"/>
        <v>0.1776516740589851</v>
      </c>
      <c r="AK2075" s="146">
        <f t="shared" si="374"/>
        <v>0.89831344036533045</v>
      </c>
      <c r="AL2075" s="146">
        <f t="shared" si="379"/>
        <v>0.1776516740589851</v>
      </c>
      <c r="AM2075" s="146" t="str">
        <f t="shared" si="380"/>
        <v/>
      </c>
      <c r="AN2075" s="146" t="str">
        <f t="shared" si="375"/>
        <v/>
      </c>
      <c r="AO2075" s="146">
        <f t="shared" si="376"/>
        <v>0</v>
      </c>
      <c r="AP2075" s="146" t="str">
        <f t="shared" si="377"/>
        <v/>
      </c>
      <c r="AQ2075" s="146" t="str">
        <f t="shared" si="378"/>
        <v/>
      </c>
      <c r="AY2075" s="155"/>
      <c r="AZ2075" s="150"/>
      <c r="BA2075" s="155"/>
      <c r="BB2075" s="162"/>
      <c r="BC2075" s="162"/>
      <c r="BD2075" s="162"/>
      <c r="BE2075" s="162"/>
      <c r="BF2075" s="156"/>
      <c r="BG2075" s="156"/>
      <c r="BH2075" s="156"/>
      <c r="BJ2075" s="146">
        <v>1295</v>
      </c>
      <c r="BK2075" s="146">
        <f t="shared" si="382"/>
        <v>8.2816000000001324</v>
      </c>
      <c r="BL2075" s="146">
        <f t="shared" si="383"/>
        <v>0.3084189205892342</v>
      </c>
      <c r="BM2075" s="146">
        <f t="shared" si="384"/>
        <v>5.3417356614804401E-4</v>
      </c>
      <c r="BN2075" s="146" t="str">
        <f t="shared" si="385"/>
        <v/>
      </c>
      <c r="BO2075" s="146" t="str">
        <f t="shared" si="381"/>
        <v/>
      </c>
    </row>
    <row r="2076" spans="3:67" ht="20.100000000000001" customHeight="1" x14ac:dyDescent="0.25">
      <c r="C2076" s="12"/>
      <c r="E2076" s="130"/>
      <c r="F2076" s="130"/>
      <c r="R2076" s="12"/>
      <c r="T2076" s="130"/>
      <c r="U2076" s="130"/>
      <c r="AE2076" s="146">
        <v>1319</v>
      </c>
      <c r="AF2076" s="146">
        <f t="shared" si="372"/>
        <v>1.2759999999999998</v>
      </c>
      <c r="AJ2076" s="146">
        <f t="shared" si="373"/>
        <v>0.17674866395193792</v>
      </c>
      <c r="AK2076" s="146">
        <f t="shared" si="374"/>
        <v>0.89902224045250567</v>
      </c>
      <c r="AL2076" s="146">
        <f t="shared" si="379"/>
        <v>0.17674866395193792</v>
      </c>
      <c r="AM2076" s="146" t="str">
        <f t="shared" si="380"/>
        <v/>
      </c>
      <c r="AN2076" s="146" t="str">
        <f t="shared" si="375"/>
        <v/>
      </c>
      <c r="AO2076" s="146">
        <f t="shared" si="376"/>
        <v>0</v>
      </c>
      <c r="AP2076" s="146" t="str">
        <f t="shared" si="377"/>
        <v/>
      </c>
      <c r="AQ2076" s="146" t="str">
        <f t="shared" si="378"/>
        <v/>
      </c>
      <c r="AY2076" s="155"/>
      <c r="AZ2076" s="150"/>
      <c r="BA2076" s="155"/>
      <c r="BB2076" s="162"/>
      <c r="BC2076" s="162"/>
      <c r="BD2076" s="162"/>
      <c r="BE2076" s="162"/>
      <c r="BF2076" s="156"/>
      <c r="BG2076" s="156"/>
      <c r="BH2076" s="156"/>
      <c r="BJ2076" s="146">
        <v>1296</v>
      </c>
      <c r="BK2076" s="146">
        <f t="shared" si="382"/>
        <v>8.2880000000001317</v>
      </c>
      <c r="BL2076" s="146">
        <f t="shared" si="383"/>
        <v>0.30788474702308616</v>
      </c>
      <c r="BM2076" s="146">
        <f t="shared" si="384"/>
        <v>5.3349586428491635E-4</v>
      </c>
      <c r="BN2076" s="146" t="str">
        <f t="shared" si="385"/>
        <v/>
      </c>
      <c r="BO2076" s="146" t="str">
        <f t="shared" si="381"/>
        <v/>
      </c>
    </row>
    <row r="2077" spans="3:67" ht="20.100000000000001" customHeight="1" x14ac:dyDescent="0.25">
      <c r="C2077" s="12"/>
      <c r="E2077" s="130"/>
      <c r="F2077" s="130"/>
      <c r="R2077" s="12"/>
      <c r="T2077" s="130"/>
      <c r="U2077" s="130"/>
      <c r="AE2077" s="146">
        <v>1320</v>
      </c>
      <c r="AF2077" s="146">
        <f t="shared" si="372"/>
        <v>1.2800000000000002</v>
      </c>
      <c r="AJ2077" s="146">
        <f t="shared" si="373"/>
        <v>0.17584743029766231</v>
      </c>
      <c r="AK2077" s="146">
        <f t="shared" si="374"/>
        <v>0.89972743204555794</v>
      </c>
      <c r="AL2077" s="146">
        <f t="shared" si="379"/>
        <v>0.17584743029766231</v>
      </c>
      <c r="AM2077" s="146" t="str">
        <f t="shared" si="380"/>
        <v/>
      </c>
      <c r="AN2077" s="146" t="str">
        <f t="shared" si="375"/>
        <v/>
      </c>
      <c r="AO2077" s="146">
        <f t="shared" si="376"/>
        <v>0</v>
      </c>
      <c r="AP2077" s="146" t="str">
        <f t="shared" si="377"/>
        <v/>
      </c>
      <c r="AQ2077" s="146" t="str">
        <f t="shared" si="378"/>
        <v/>
      </c>
      <c r="AY2077" s="155"/>
      <c r="AZ2077" s="150"/>
      <c r="BA2077" s="155"/>
      <c r="BB2077" s="162"/>
      <c r="BC2077" s="162"/>
      <c r="BD2077" s="162"/>
      <c r="BE2077" s="162"/>
      <c r="BF2077" s="156"/>
      <c r="BG2077" s="156"/>
      <c r="BH2077" s="156"/>
      <c r="BJ2077" s="146">
        <v>1297</v>
      </c>
      <c r="BK2077" s="146">
        <f t="shared" si="382"/>
        <v>8.294400000000131</v>
      </c>
      <c r="BL2077" s="146">
        <f t="shared" si="383"/>
        <v>0.30735125115880124</v>
      </c>
      <c r="BM2077" s="146">
        <f t="shared" si="384"/>
        <v>5.3281822853840088E-4</v>
      </c>
      <c r="BN2077" s="146" t="str">
        <f t="shared" si="385"/>
        <v/>
      </c>
      <c r="BO2077" s="146" t="str">
        <f t="shared" si="381"/>
        <v/>
      </c>
    </row>
    <row r="2078" spans="3:67" ht="20.100000000000001" customHeight="1" x14ac:dyDescent="0.25">
      <c r="C2078" s="12"/>
      <c r="E2078" s="130"/>
      <c r="F2078" s="130"/>
      <c r="R2078" s="12"/>
      <c r="T2078" s="130"/>
      <c r="U2078" s="130"/>
      <c r="AE2078" s="146">
        <v>1321</v>
      </c>
      <c r="AF2078" s="146">
        <f t="shared" si="372"/>
        <v>1.2839999999999998</v>
      </c>
      <c r="AJ2078" s="146">
        <f t="shared" si="373"/>
        <v>0.1749479928038255</v>
      </c>
      <c r="AK2078" s="146">
        <f t="shared" si="374"/>
        <v>0.90042902228977573</v>
      </c>
      <c r="AL2078" s="146">
        <f t="shared" si="379"/>
        <v>0.1749479928038255</v>
      </c>
      <c r="AM2078" s="146" t="str">
        <f t="shared" si="380"/>
        <v/>
      </c>
      <c r="AN2078" s="146" t="str">
        <f t="shared" si="375"/>
        <v/>
      </c>
      <c r="AO2078" s="146">
        <f t="shared" si="376"/>
        <v>0</v>
      </c>
      <c r="AP2078" s="146" t="str">
        <f t="shared" si="377"/>
        <v/>
      </c>
      <c r="AQ2078" s="146" t="str">
        <f t="shared" si="378"/>
        <v/>
      </c>
      <c r="AY2078" s="155"/>
      <c r="AZ2078" s="150"/>
      <c r="BA2078" s="155"/>
      <c r="BB2078" s="162"/>
      <c r="BC2078" s="162"/>
      <c r="BD2078" s="162"/>
      <c r="BE2078" s="162"/>
      <c r="BF2078" s="156"/>
      <c r="BG2078" s="156"/>
      <c r="BH2078" s="156"/>
      <c r="BJ2078" s="146">
        <v>1298</v>
      </c>
      <c r="BK2078" s="146">
        <f t="shared" si="382"/>
        <v>8.3008000000001303</v>
      </c>
      <c r="BL2078" s="146">
        <f t="shared" si="383"/>
        <v>0.30681843293026284</v>
      </c>
      <c r="BM2078" s="146">
        <f t="shared" si="384"/>
        <v>5.3214066206452859E-4</v>
      </c>
      <c r="BN2078" s="146" t="str">
        <f t="shared" si="385"/>
        <v/>
      </c>
      <c r="BO2078" s="146" t="str">
        <f t="shared" si="381"/>
        <v/>
      </c>
    </row>
    <row r="2079" spans="3:67" ht="20.100000000000001" customHeight="1" x14ac:dyDescent="0.25">
      <c r="C2079" s="12"/>
      <c r="E2079" s="130"/>
      <c r="F2079" s="130"/>
      <c r="R2079" s="12"/>
      <c r="T2079" s="130"/>
      <c r="U2079" s="130"/>
      <c r="AE2079" s="146">
        <v>1322</v>
      </c>
      <c r="AF2079" s="146">
        <f t="shared" si="372"/>
        <v>1.2880000000000003</v>
      </c>
      <c r="AJ2079" s="146">
        <f t="shared" si="373"/>
        <v>0.17405037099145421</v>
      </c>
      <c r="AK2079" s="146">
        <f t="shared" si="374"/>
        <v>0.90112701840890552</v>
      </c>
      <c r="AL2079" s="146">
        <f t="shared" si="379"/>
        <v>0.17405037099145421</v>
      </c>
      <c r="AM2079" s="146" t="str">
        <f t="shared" si="380"/>
        <v/>
      </c>
      <c r="AN2079" s="146" t="str">
        <f t="shared" si="375"/>
        <v/>
      </c>
      <c r="AO2079" s="146">
        <f t="shared" si="376"/>
        <v>0</v>
      </c>
      <c r="AP2079" s="146" t="str">
        <f t="shared" si="377"/>
        <v/>
      </c>
      <c r="AQ2079" s="146" t="str">
        <f t="shared" si="378"/>
        <v/>
      </c>
      <c r="AY2079" s="155"/>
      <c r="AZ2079" s="150"/>
      <c r="BA2079" s="155"/>
      <c r="BB2079" s="162"/>
      <c r="BC2079" s="162"/>
      <c r="BD2079" s="162"/>
      <c r="BE2079" s="162"/>
      <c r="BF2079" s="156"/>
      <c r="BG2079" s="156"/>
      <c r="BH2079" s="156"/>
      <c r="BJ2079" s="146">
        <v>1299</v>
      </c>
      <c r="BK2079" s="146">
        <f t="shared" si="382"/>
        <v>8.3072000000001296</v>
      </c>
      <c r="BL2079" s="146">
        <f t="shared" si="383"/>
        <v>0.30628629226819831</v>
      </c>
      <c r="BM2079" s="146">
        <f t="shared" si="384"/>
        <v>5.3146316800584126E-4</v>
      </c>
      <c r="BN2079" s="146" t="str">
        <f t="shared" si="385"/>
        <v/>
      </c>
      <c r="BO2079" s="146" t="str">
        <f t="shared" si="381"/>
        <v/>
      </c>
    </row>
    <row r="2080" spans="3:67" ht="20.100000000000001" customHeight="1" x14ac:dyDescent="0.25">
      <c r="C2080" s="12"/>
      <c r="E2080" s="130"/>
      <c r="F2080" s="130"/>
      <c r="R2080" s="12"/>
      <c r="T2080" s="130"/>
      <c r="U2080" s="130"/>
      <c r="AE2080" s="146">
        <v>1323</v>
      </c>
      <c r="AF2080" s="146">
        <f t="shared" si="372"/>
        <v>1.2919999999999998</v>
      </c>
      <c r="AJ2080" s="146">
        <f t="shared" si="373"/>
        <v>0.17315458419464502</v>
      </c>
      <c r="AK2080" s="146">
        <f t="shared" si="374"/>
        <v>0.90182142770440321</v>
      </c>
      <c r="AL2080" s="146">
        <f t="shared" si="379"/>
        <v>0.17315458419464502</v>
      </c>
      <c r="AM2080" s="146" t="str">
        <f t="shared" si="380"/>
        <v/>
      </c>
      <c r="AN2080" s="146" t="str">
        <f t="shared" si="375"/>
        <v/>
      </c>
      <c r="AO2080" s="146">
        <f t="shared" si="376"/>
        <v>0</v>
      </c>
      <c r="AP2080" s="146" t="str">
        <f t="shared" si="377"/>
        <v/>
      </c>
      <c r="AQ2080" s="146" t="str">
        <f t="shared" si="378"/>
        <v/>
      </c>
      <c r="AY2080" s="155"/>
      <c r="AZ2080" s="150"/>
      <c r="BA2080" s="155"/>
      <c r="BB2080" s="162"/>
      <c r="BC2080" s="162"/>
      <c r="BD2080" s="162"/>
      <c r="BE2080" s="162"/>
      <c r="BF2080" s="156"/>
      <c r="BG2080" s="156"/>
      <c r="BH2080" s="156"/>
      <c r="BJ2080" s="146">
        <v>1300</v>
      </c>
      <c r="BK2080" s="146">
        <f t="shared" si="382"/>
        <v>8.3136000000001289</v>
      </c>
      <c r="BL2080" s="146">
        <f t="shared" si="383"/>
        <v>0.30575482910019247</v>
      </c>
      <c r="BM2080" s="146">
        <f t="shared" si="384"/>
        <v>5.3078574949655399E-4</v>
      </c>
      <c r="BN2080" s="146" t="str">
        <f t="shared" si="385"/>
        <v/>
      </c>
      <c r="BO2080" s="146" t="str">
        <f t="shared" si="381"/>
        <v/>
      </c>
    </row>
    <row r="2081" spans="3:67" ht="20.100000000000001" customHeight="1" x14ac:dyDescent="0.25">
      <c r="C2081" s="12"/>
      <c r="E2081" s="130"/>
      <c r="F2081" s="130"/>
      <c r="R2081" s="12"/>
      <c r="T2081" s="130"/>
      <c r="U2081" s="130"/>
      <c r="AE2081" s="146">
        <v>1324</v>
      </c>
      <c r="AF2081" s="146">
        <f t="shared" si="372"/>
        <v>1.2960000000000003</v>
      </c>
      <c r="AJ2081" s="146">
        <f t="shared" si="373"/>
        <v>0.17226065156028758</v>
      </c>
      <c r="AK2081" s="146">
        <f t="shared" si="374"/>
        <v>0.90251225755468756</v>
      </c>
      <c r="AL2081" s="146">
        <f t="shared" si="379"/>
        <v>0.17226065156028758</v>
      </c>
      <c r="AM2081" s="146" t="str">
        <f t="shared" si="380"/>
        <v/>
      </c>
      <c r="AN2081" s="146" t="str">
        <f t="shared" si="375"/>
        <v/>
      </c>
      <c r="AO2081" s="146">
        <f t="shared" si="376"/>
        <v>0</v>
      </c>
      <c r="AP2081" s="146" t="str">
        <f t="shared" si="377"/>
        <v/>
      </c>
      <c r="AQ2081" s="146" t="str">
        <f t="shared" si="378"/>
        <v/>
      </c>
      <c r="AY2081" s="155"/>
      <c r="AZ2081" s="150"/>
      <c r="BA2081" s="155"/>
      <c r="BB2081" s="162"/>
      <c r="BC2081" s="162"/>
      <c r="BD2081" s="162"/>
      <c r="BE2081" s="162"/>
      <c r="BF2081" s="156"/>
      <c r="BG2081" s="156"/>
      <c r="BH2081" s="156"/>
      <c r="BJ2081" s="146">
        <v>1301</v>
      </c>
      <c r="BK2081" s="146">
        <f t="shared" si="382"/>
        <v>8.3200000000001282</v>
      </c>
      <c r="BL2081" s="146">
        <f t="shared" si="383"/>
        <v>0.30522404335069592</v>
      </c>
      <c r="BM2081" s="146">
        <f t="shared" si="384"/>
        <v>5.3010840965550532E-4</v>
      </c>
      <c r="BN2081" s="146" t="str">
        <f t="shared" si="385"/>
        <v/>
      </c>
      <c r="BO2081" s="146" t="str">
        <f t="shared" si="381"/>
        <v/>
      </c>
    </row>
    <row r="2082" spans="3:67" ht="20.100000000000001" customHeight="1" x14ac:dyDescent="0.25">
      <c r="C2082" s="12"/>
      <c r="E2082" s="130"/>
      <c r="F2082" s="130"/>
      <c r="R2082" s="12"/>
      <c r="T2082" s="130"/>
      <c r="U2082" s="130"/>
      <c r="AE2082" s="146">
        <v>1325</v>
      </c>
      <c r="AF2082" s="146">
        <f t="shared" si="372"/>
        <v>1.2999999999999998</v>
      </c>
      <c r="AJ2082" s="146">
        <f t="shared" si="373"/>
        <v>0.17136859204780741</v>
      </c>
      <c r="AK2082" s="146">
        <f t="shared" si="374"/>
        <v>0.9031995154143897</v>
      </c>
      <c r="AL2082" s="146">
        <f t="shared" si="379"/>
        <v>0.17136859204780741</v>
      </c>
      <c r="AM2082" s="146" t="str">
        <f t="shared" si="380"/>
        <v/>
      </c>
      <c r="AN2082" s="146" t="str">
        <f t="shared" si="375"/>
        <v/>
      </c>
      <c r="AO2082" s="146">
        <f t="shared" si="376"/>
        <v>0</v>
      </c>
      <c r="AP2082" s="146" t="str">
        <f t="shared" si="377"/>
        <v/>
      </c>
      <c r="AQ2082" s="146" t="str">
        <f t="shared" si="378"/>
        <v/>
      </c>
      <c r="AY2082" s="155"/>
      <c r="AZ2082" s="150"/>
      <c r="BA2082" s="155"/>
      <c r="BB2082" s="162"/>
      <c r="BC2082" s="162"/>
      <c r="BD2082" s="162"/>
      <c r="BE2082" s="162"/>
      <c r="BF2082" s="156"/>
      <c r="BG2082" s="156"/>
      <c r="BH2082" s="156"/>
      <c r="BJ2082" s="146">
        <v>1302</v>
      </c>
      <c r="BK2082" s="146">
        <f t="shared" si="382"/>
        <v>8.3264000000001275</v>
      </c>
      <c r="BL2082" s="146">
        <f t="shared" si="383"/>
        <v>0.30469393494104041</v>
      </c>
      <c r="BM2082" s="146">
        <f t="shared" si="384"/>
        <v>5.2943115159220788E-4</v>
      </c>
      <c r="BN2082" s="146" t="str">
        <f t="shared" si="385"/>
        <v/>
      </c>
      <c r="BO2082" s="146" t="str">
        <f t="shared" si="381"/>
        <v/>
      </c>
    </row>
    <row r="2083" spans="3:67" ht="20.100000000000001" customHeight="1" x14ac:dyDescent="0.25">
      <c r="C2083" s="12"/>
      <c r="E2083" s="130"/>
      <c r="F2083" s="130"/>
      <c r="R2083" s="12"/>
      <c r="T2083" s="130"/>
      <c r="U2083" s="130"/>
      <c r="AE2083" s="146">
        <v>1326</v>
      </c>
      <c r="AF2083" s="146">
        <f t="shared" si="372"/>
        <v>1.3040000000000003</v>
      </c>
      <c r="AJ2083" s="146">
        <f t="shared" si="373"/>
        <v>0.17047842442892194</v>
      </c>
      <c r="AK2083" s="146">
        <f t="shared" si="374"/>
        <v>0.90388320881360318</v>
      </c>
      <c r="AL2083" s="146">
        <f t="shared" si="379"/>
        <v>0.17047842442892194</v>
      </c>
      <c r="AM2083" s="146" t="str">
        <f t="shared" si="380"/>
        <v/>
      </c>
      <c r="AN2083" s="146" t="str">
        <f t="shared" si="375"/>
        <v/>
      </c>
      <c r="AO2083" s="146">
        <f t="shared" si="376"/>
        <v>0</v>
      </c>
      <c r="AP2083" s="146" t="str">
        <f t="shared" si="377"/>
        <v/>
      </c>
      <c r="AQ2083" s="146" t="str">
        <f t="shared" si="378"/>
        <v/>
      </c>
      <c r="AY2083" s="155"/>
      <c r="AZ2083" s="150"/>
      <c r="BA2083" s="155"/>
      <c r="BB2083" s="162"/>
      <c r="BC2083" s="162"/>
      <c r="BD2083" s="162"/>
      <c r="BE2083" s="162"/>
      <c r="BF2083" s="156"/>
      <c r="BG2083" s="156"/>
      <c r="BH2083" s="156"/>
      <c r="BJ2083" s="146">
        <v>1303</v>
      </c>
      <c r="BK2083" s="146">
        <f t="shared" si="382"/>
        <v>8.3328000000001268</v>
      </c>
      <c r="BL2083" s="146">
        <f t="shared" si="383"/>
        <v>0.3041645037894482</v>
      </c>
      <c r="BM2083" s="146">
        <f t="shared" si="384"/>
        <v>5.2875397840351779E-4</v>
      </c>
      <c r="BN2083" s="146" t="str">
        <f t="shared" si="385"/>
        <v/>
      </c>
      <c r="BO2083" s="146" t="str">
        <f t="shared" si="381"/>
        <v/>
      </c>
    </row>
    <row r="2084" spans="3:67" ht="20.100000000000001" customHeight="1" x14ac:dyDescent="0.25">
      <c r="C2084" s="12"/>
      <c r="E2084" s="130"/>
      <c r="F2084" s="130"/>
      <c r="R2084" s="12"/>
      <c r="T2084" s="130"/>
      <c r="U2084" s="130"/>
      <c r="AE2084" s="146">
        <v>1327</v>
      </c>
      <c r="AF2084" s="146">
        <f t="shared" si="372"/>
        <v>1.3079999999999998</v>
      </c>
      <c r="AJ2084" s="146">
        <f t="shared" si="373"/>
        <v>0.16959016728741586</v>
      </c>
      <c r="AK2084" s="146">
        <f t="shared" si="374"/>
        <v>0.90456334535713256</v>
      </c>
      <c r="AL2084" s="146">
        <f t="shared" si="379"/>
        <v>0.16959016728741586</v>
      </c>
      <c r="AM2084" s="146" t="str">
        <f t="shared" si="380"/>
        <v/>
      </c>
      <c r="AN2084" s="146" t="str">
        <f t="shared" si="375"/>
        <v/>
      </c>
      <c r="AO2084" s="146">
        <f t="shared" si="376"/>
        <v>0</v>
      </c>
      <c r="AP2084" s="146" t="str">
        <f t="shared" si="377"/>
        <v/>
      </c>
      <c r="AQ2084" s="146" t="str">
        <f t="shared" si="378"/>
        <v/>
      </c>
      <c r="AY2084" s="155"/>
      <c r="AZ2084" s="150"/>
      <c r="BA2084" s="155"/>
      <c r="BB2084" s="162"/>
      <c r="BC2084" s="162"/>
      <c r="BD2084" s="162"/>
      <c r="BE2084" s="162"/>
      <c r="BF2084" s="156"/>
      <c r="BG2084" s="156"/>
      <c r="BH2084" s="156"/>
      <c r="BJ2084" s="146">
        <v>1304</v>
      </c>
      <c r="BK2084" s="146">
        <f t="shared" si="382"/>
        <v>8.3392000000001261</v>
      </c>
      <c r="BL2084" s="146">
        <f t="shared" si="383"/>
        <v>0.30363574981104469</v>
      </c>
      <c r="BM2084" s="146">
        <f t="shared" si="384"/>
        <v>5.2807689317485584E-4</v>
      </c>
      <c r="BN2084" s="146" t="str">
        <f t="shared" si="385"/>
        <v/>
      </c>
      <c r="BO2084" s="146" t="str">
        <f t="shared" si="381"/>
        <v/>
      </c>
    </row>
    <row r="2085" spans="3:67" ht="20.100000000000001" customHeight="1" x14ac:dyDescent="0.25">
      <c r="C2085" s="12"/>
      <c r="E2085" s="130"/>
      <c r="F2085" s="130"/>
      <c r="R2085" s="12"/>
      <c r="T2085" s="130"/>
      <c r="U2085" s="130"/>
      <c r="AE2085" s="146">
        <v>1328</v>
      </c>
      <c r="AF2085" s="146">
        <f t="shared" si="372"/>
        <v>1.3120000000000003</v>
      </c>
      <c r="AJ2085" s="146">
        <f t="shared" si="373"/>
        <v>0.16870383901892946</v>
      </c>
      <c r="AK2085" s="146">
        <f t="shared" si="374"/>
        <v>0.90523993272374159</v>
      </c>
      <c r="AL2085" s="146">
        <f t="shared" si="379"/>
        <v>0.16870383901892946</v>
      </c>
      <c r="AM2085" s="146" t="str">
        <f t="shared" si="380"/>
        <v/>
      </c>
      <c r="AN2085" s="146" t="str">
        <f t="shared" si="375"/>
        <v/>
      </c>
      <c r="AO2085" s="146">
        <f t="shared" si="376"/>
        <v>0</v>
      </c>
      <c r="AP2085" s="146" t="str">
        <f t="shared" si="377"/>
        <v/>
      </c>
      <c r="AQ2085" s="146" t="str">
        <f t="shared" si="378"/>
        <v/>
      </c>
      <c r="AY2085" s="155"/>
      <c r="AZ2085" s="150"/>
      <c r="BA2085" s="155"/>
      <c r="BB2085" s="162"/>
      <c r="BC2085" s="162"/>
      <c r="BD2085" s="162"/>
      <c r="BE2085" s="162"/>
      <c r="BF2085" s="156"/>
      <c r="BG2085" s="156"/>
      <c r="BH2085" s="156"/>
      <c r="BJ2085" s="146">
        <v>1305</v>
      </c>
      <c r="BK2085" s="146">
        <f t="shared" si="382"/>
        <v>8.3456000000001254</v>
      </c>
      <c r="BL2085" s="146">
        <f t="shared" si="383"/>
        <v>0.30310767291786983</v>
      </c>
      <c r="BM2085" s="146">
        <f t="shared" si="384"/>
        <v>5.2739989897970796E-4</v>
      </c>
      <c r="BN2085" s="146" t="str">
        <f t="shared" si="385"/>
        <v/>
      </c>
      <c r="BO2085" s="146" t="str">
        <f t="shared" si="381"/>
        <v/>
      </c>
    </row>
    <row r="2086" spans="3:67" ht="20.100000000000001" customHeight="1" x14ac:dyDescent="0.25">
      <c r="C2086" s="12"/>
      <c r="E2086" s="130"/>
      <c r="F2086" s="130"/>
      <c r="R2086" s="12"/>
      <c r="T2086" s="130"/>
      <c r="U2086" s="130"/>
      <c r="AE2086" s="146">
        <v>1329</v>
      </c>
      <c r="AF2086" s="146">
        <f t="shared" si="372"/>
        <v>1.3159999999999998</v>
      </c>
      <c r="AJ2086" s="146">
        <f t="shared" si="373"/>
        <v>0.16781945783076629</v>
      </c>
      <c r="AK2086" s="146">
        <f t="shared" si="374"/>
        <v>0.90591297866539944</v>
      </c>
      <c r="AL2086" s="146">
        <f t="shared" si="379"/>
        <v>0.16781945783076629</v>
      </c>
      <c r="AM2086" s="146" t="str">
        <f t="shared" si="380"/>
        <v/>
      </c>
      <c r="AN2086" s="146" t="str">
        <f t="shared" si="375"/>
        <v/>
      </c>
      <c r="AO2086" s="146">
        <f t="shared" si="376"/>
        <v>0</v>
      </c>
      <c r="AP2086" s="146" t="str">
        <f t="shared" si="377"/>
        <v/>
      </c>
      <c r="AQ2086" s="146" t="str">
        <f t="shared" si="378"/>
        <v/>
      </c>
      <c r="AY2086" s="155"/>
      <c r="AZ2086" s="150"/>
      <c r="BA2086" s="155"/>
      <c r="BB2086" s="162"/>
      <c r="BC2086" s="162"/>
      <c r="BD2086" s="162"/>
      <c r="BE2086" s="162"/>
      <c r="BF2086" s="156"/>
      <c r="BG2086" s="156"/>
      <c r="BH2086" s="156"/>
      <c r="BJ2086" s="146">
        <v>1306</v>
      </c>
      <c r="BK2086" s="146">
        <f t="shared" si="382"/>
        <v>8.3520000000001247</v>
      </c>
      <c r="BL2086" s="146">
        <f t="shared" si="383"/>
        <v>0.30258027301889012</v>
      </c>
      <c r="BM2086" s="146">
        <f t="shared" si="384"/>
        <v>5.2672299888023577E-4</v>
      </c>
      <c r="BN2086" s="146" t="str">
        <f t="shared" si="385"/>
        <v/>
      </c>
      <c r="BO2086" s="146" t="str">
        <f t="shared" si="381"/>
        <v/>
      </c>
    </row>
    <row r="2087" spans="3:67" ht="20.100000000000001" customHeight="1" x14ac:dyDescent="0.25">
      <c r="C2087" s="12"/>
      <c r="E2087" s="130"/>
      <c r="F2087" s="130"/>
      <c r="R2087" s="12"/>
      <c r="T2087" s="130"/>
      <c r="U2087" s="130"/>
      <c r="AE2087" s="146">
        <v>1330</v>
      </c>
      <c r="AF2087" s="146">
        <f t="shared" si="372"/>
        <v>1.3200000000000003</v>
      </c>
      <c r="AJ2087" s="146">
        <f t="shared" si="373"/>
        <v>0.16693704174171375</v>
      </c>
      <c r="AK2087" s="146">
        <f t="shared" si="374"/>
        <v>0.90658249100652832</v>
      </c>
      <c r="AL2087" s="146">
        <f t="shared" si="379"/>
        <v>0.16693704174171375</v>
      </c>
      <c r="AM2087" s="146" t="str">
        <f t="shared" si="380"/>
        <v/>
      </c>
      <c r="AN2087" s="146" t="str">
        <f t="shared" si="375"/>
        <v/>
      </c>
      <c r="AO2087" s="146">
        <f t="shared" si="376"/>
        <v>0</v>
      </c>
      <c r="AP2087" s="146" t="str">
        <f t="shared" si="377"/>
        <v/>
      </c>
      <c r="AQ2087" s="146" t="str">
        <f t="shared" si="378"/>
        <v/>
      </c>
      <c r="AY2087" s="155"/>
      <c r="AZ2087" s="150"/>
      <c r="BA2087" s="155"/>
      <c r="BB2087" s="162"/>
      <c r="BC2087" s="162"/>
      <c r="BD2087" s="162"/>
      <c r="BE2087" s="162"/>
      <c r="BF2087" s="156"/>
      <c r="BG2087" s="156"/>
      <c r="BH2087" s="156"/>
      <c r="BJ2087" s="146">
        <v>1307</v>
      </c>
      <c r="BK2087" s="146">
        <f t="shared" si="382"/>
        <v>8.358400000000124</v>
      </c>
      <c r="BL2087" s="146">
        <f t="shared" si="383"/>
        <v>0.30205355002000989</v>
      </c>
      <c r="BM2087" s="146">
        <f t="shared" si="384"/>
        <v>5.2604619592677704E-4</v>
      </c>
      <c r="BN2087" s="146" t="str">
        <f t="shared" si="385"/>
        <v/>
      </c>
      <c r="BO2087" s="146" t="str">
        <f t="shared" si="381"/>
        <v/>
      </c>
    </row>
    <row r="2088" spans="3:67" ht="20.100000000000001" customHeight="1" x14ac:dyDescent="0.25">
      <c r="C2088" s="12"/>
      <c r="E2088" s="130"/>
      <c r="F2088" s="130"/>
      <c r="R2088" s="12"/>
      <c r="T2088" s="130"/>
      <c r="U2088" s="130"/>
      <c r="AE2088" s="146">
        <v>1331</v>
      </c>
      <c r="AF2088" s="146">
        <f t="shared" si="372"/>
        <v>1.3239999999999998</v>
      </c>
      <c r="AJ2088" s="146">
        <f t="shared" si="373"/>
        <v>0.16605660858188256</v>
      </c>
      <c r="AK2088" s="146">
        <f t="shared" si="374"/>
        <v>0.90724847764324723</v>
      </c>
      <c r="AL2088" s="146">
        <f t="shared" si="379"/>
        <v>0.16605660858188256</v>
      </c>
      <c r="AM2088" s="146" t="str">
        <f t="shared" si="380"/>
        <v/>
      </c>
      <c r="AN2088" s="146" t="str">
        <f t="shared" si="375"/>
        <v/>
      </c>
      <c r="AO2088" s="146">
        <f t="shared" si="376"/>
        <v>0</v>
      </c>
      <c r="AP2088" s="146" t="str">
        <f t="shared" si="377"/>
        <v/>
      </c>
      <c r="AQ2088" s="146" t="str">
        <f t="shared" si="378"/>
        <v/>
      </c>
      <c r="AY2088" s="155"/>
      <c r="AZ2088" s="150"/>
      <c r="BA2088" s="155"/>
      <c r="BB2088" s="162"/>
      <c r="BC2088" s="162"/>
      <c r="BD2088" s="162"/>
      <c r="BE2088" s="162"/>
      <c r="BF2088" s="156"/>
      <c r="BG2088" s="156"/>
      <c r="BH2088" s="156"/>
      <c r="BJ2088" s="146">
        <v>1308</v>
      </c>
      <c r="BK2088" s="146">
        <f t="shared" si="382"/>
        <v>8.3648000000001232</v>
      </c>
      <c r="BL2088" s="146">
        <f t="shared" si="383"/>
        <v>0.30152750382408311</v>
      </c>
      <c r="BM2088" s="146">
        <f t="shared" si="384"/>
        <v>5.2536949315717951E-4</v>
      </c>
      <c r="BN2088" s="146" t="str">
        <f t="shared" si="385"/>
        <v/>
      </c>
      <c r="BO2088" s="146" t="str">
        <f t="shared" si="381"/>
        <v/>
      </c>
    </row>
    <row r="2089" spans="3:67" ht="20.100000000000001" customHeight="1" x14ac:dyDescent="0.25">
      <c r="C2089" s="12"/>
      <c r="E2089" s="130"/>
      <c r="F2089" s="130"/>
      <c r="R2089" s="12"/>
      <c r="T2089" s="130"/>
      <c r="U2089" s="130"/>
      <c r="AE2089" s="146">
        <v>1332</v>
      </c>
      <c r="AF2089" s="146">
        <f t="shared" si="372"/>
        <v>1.3280000000000003</v>
      </c>
      <c r="AJ2089" s="146">
        <f t="shared" si="373"/>
        <v>0.16517817599255935</v>
      </c>
      <c r="AK2089" s="146">
        <f t="shared" si="374"/>
        <v>0.90791094654261906</v>
      </c>
      <c r="AL2089" s="146">
        <f t="shared" si="379"/>
        <v>0.16517817599255935</v>
      </c>
      <c r="AM2089" s="146" t="str">
        <f t="shared" si="380"/>
        <v/>
      </c>
      <c r="AN2089" s="146" t="str">
        <f t="shared" si="375"/>
        <v/>
      </c>
      <c r="AO2089" s="146">
        <f t="shared" si="376"/>
        <v>0</v>
      </c>
      <c r="AP2089" s="146" t="str">
        <f t="shared" si="377"/>
        <v/>
      </c>
      <c r="AQ2089" s="146" t="str">
        <f t="shared" si="378"/>
        <v/>
      </c>
      <c r="AY2089" s="155"/>
      <c r="AZ2089" s="150"/>
      <c r="BA2089" s="155"/>
      <c r="BB2089" s="162"/>
      <c r="BC2089" s="162"/>
      <c r="BD2089" s="162"/>
      <c r="BE2089" s="162"/>
      <c r="BF2089" s="156"/>
      <c r="BG2089" s="156"/>
      <c r="BH2089" s="156"/>
      <c r="BJ2089" s="146">
        <v>1309</v>
      </c>
      <c r="BK2089" s="146">
        <f t="shared" si="382"/>
        <v>8.3712000000001225</v>
      </c>
      <c r="BL2089" s="146">
        <f t="shared" si="383"/>
        <v>0.30100213433092593</v>
      </c>
      <c r="BM2089" s="146">
        <f t="shared" si="384"/>
        <v>5.2469289359946547E-4</v>
      </c>
      <c r="BN2089" s="146" t="str">
        <f t="shared" si="385"/>
        <v/>
      </c>
      <c r="BO2089" s="146" t="str">
        <f t="shared" si="381"/>
        <v/>
      </c>
    </row>
    <row r="2090" spans="3:67" ht="20.100000000000001" customHeight="1" x14ac:dyDescent="0.25">
      <c r="C2090" s="12"/>
      <c r="E2090" s="130"/>
      <c r="F2090" s="130"/>
      <c r="R2090" s="12"/>
      <c r="T2090" s="130"/>
      <c r="U2090" s="130"/>
      <c r="AE2090" s="146">
        <v>1333</v>
      </c>
      <c r="AF2090" s="146">
        <f t="shared" si="372"/>
        <v>1.3319999999999999</v>
      </c>
      <c r="AJ2090" s="146">
        <f t="shared" si="373"/>
        <v>0.16430176142607786</v>
      </c>
      <c r="AK2090" s="146">
        <f t="shared" si="374"/>
        <v>0.90856990574189322</v>
      </c>
      <c r="AL2090" s="146">
        <f t="shared" si="379"/>
        <v>0.16430176142607786</v>
      </c>
      <c r="AM2090" s="146" t="str">
        <f t="shared" si="380"/>
        <v/>
      </c>
      <c r="AN2090" s="146" t="str">
        <f t="shared" si="375"/>
        <v/>
      </c>
      <c r="AO2090" s="146">
        <f t="shared" si="376"/>
        <v>0</v>
      </c>
      <c r="AP2090" s="146" t="str">
        <f t="shared" si="377"/>
        <v/>
      </c>
      <c r="AQ2090" s="146" t="str">
        <f t="shared" si="378"/>
        <v/>
      </c>
      <c r="AY2090" s="155"/>
      <c r="AZ2090" s="150"/>
      <c r="BA2090" s="155"/>
      <c r="BB2090" s="162"/>
      <c r="BC2090" s="162"/>
      <c r="BD2090" s="162"/>
      <c r="BE2090" s="162"/>
      <c r="BF2090" s="156"/>
      <c r="BG2090" s="156"/>
      <c r="BH2090" s="156"/>
      <c r="BJ2090" s="146">
        <v>1310</v>
      </c>
      <c r="BK2090" s="146">
        <f t="shared" si="382"/>
        <v>8.3776000000001218</v>
      </c>
      <c r="BL2090" s="146">
        <f t="shared" si="383"/>
        <v>0.30047744143732646</v>
      </c>
      <c r="BM2090" s="146">
        <f t="shared" si="384"/>
        <v>5.2401640026883411E-4</v>
      </c>
      <c r="BN2090" s="146" t="str">
        <f t="shared" si="385"/>
        <v/>
      </c>
      <c r="BO2090" s="146" t="str">
        <f t="shared" si="381"/>
        <v/>
      </c>
    </row>
    <row r="2091" spans="3:67" ht="20.100000000000001" customHeight="1" x14ac:dyDescent="0.25">
      <c r="C2091" s="12"/>
      <c r="E2091" s="130"/>
      <c r="F2091" s="130"/>
      <c r="R2091" s="12"/>
      <c r="T2091" s="130"/>
      <c r="U2091" s="130"/>
      <c r="AE2091" s="146">
        <v>1334</v>
      </c>
      <c r="AF2091" s="146">
        <f t="shared" si="372"/>
        <v>1.3360000000000003</v>
      </c>
      <c r="AJ2091" s="146">
        <f t="shared" si="373"/>
        <v>0.16342738214570313</v>
      </c>
      <c r="AK2091" s="146">
        <f t="shared" si="374"/>
        <v>0.90922536334775095</v>
      </c>
      <c r="AL2091" s="146">
        <f t="shared" si="379"/>
        <v>0.16342738214570313</v>
      </c>
      <c r="AM2091" s="146" t="str">
        <f t="shared" si="380"/>
        <v/>
      </c>
      <c r="AN2091" s="146" t="str">
        <f t="shared" si="375"/>
        <v/>
      </c>
      <c r="AO2091" s="146">
        <f t="shared" si="376"/>
        <v>0</v>
      </c>
      <c r="AP2091" s="146" t="str">
        <f t="shared" si="377"/>
        <v/>
      </c>
      <c r="AQ2091" s="146" t="str">
        <f t="shared" si="378"/>
        <v/>
      </c>
      <c r="AY2091" s="155"/>
      <c r="AZ2091" s="150"/>
      <c r="BA2091" s="155"/>
      <c r="BB2091" s="162"/>
      <c r="BC2091" s="162"/>
      <c r="BD2091" s="162"/>
      <c r="BE2091" s="162"/>
      <c r="BF2091" s="156"/>
      <c r="BG2091" s="156"/>
      <c r="BH2091" s="156"/>
      <c r="BJ2091" s="146">
        <v>1311</v>
      </c>
      <c r="BK2091" s="146">
        <f t="shared" si="382"/>
        <v>8.3840000000001211</v>
      </c>
      <c r="BL2091" s="146">
        <f t="shared" si="383"/>
        <v>0.29995342503705763</v>
      </c>
      <c r="BM2091" s="146">
        <f t="shared" si="384"/>
        <v>5.2334001616938242E-4</v>
      </c>
      <c r="BN2091" s="146" t="str">
        <f t="shared" si="385"/>
        <v/>
      </c>
      <c r="BO2091" s="146" t="str">
        <f t="shared" si="381"/>
        <v/>
      </c>
    </row>
    <row r="2092" spans="3:67" ht="20.100000000000001" customHeight="1" x14ac:dyDescent="0.25">
      <c r="C2092" s="12"/>
      <c r="E2092" s="130"/>
      <c r="F2092" s="130"/>
      <c r="R2092" s="12"/>
      <c r="T2092" s="130"/>
      <c r="U2092" s="130"/>
      <c r="AE2092" s="146">
        <v>1335</v>
      </c>
      <c r="AF2092" s="146">
        <f t="shared" si="372"/>
        <v>1.3399999999999999</v>
      </c>
      <c r="AJ2092" s="146">
        <f t="shared" si="373"/>
        <v>0.16255505522553418</v>
      </c>
      <c r="AK2092" s="146">
        <f t="shared" si="374"/>
        <v>0.90987732753554751</v>
      </c>
      <c r="AL2092" s="146">
        <f t="shared" si="379"/>
        <v>0.16255505522553418</v>
      </c>
      <c r="AM2092" s="146" t="str">
        <f t="shared" si="380"/>
        <v/>
      </c>
      <c r="AN2092" s="146" t="str">
        <f t="shared" si="375"/>
        <v/>
      </c>
      <c r="AO2092" s="146">
        <f t="shared" si="376"/>
        <v>0</v>
      </c>
      <c r="AP2092" s="146" t="str">
        <f t="shared" si="377"/>
        <v/>
      </c>
      <c r="AQ2092" s="146" t="str">
        <f t="shared" si="378"/>
        <v/>
      </c>
      <c r="AY2092" s="155"/>
      <c r="AZ2092" s="150"/>
      <c r="BA2092" s="155"/>
      <c r="BB2092" s="162"/>
      <c r="BC2092" s="162"/>
      <c r="BD2092" s="162"/>
      <c r="BE2092" s="162"/>
      <c r="BF2092" s="156"/>
      <c r="BG2092" s="156"/>
      <c r="BH2092" s="156"/>
      <c r="BJ2092" s="146">
        <v>1312</v>
      </c>
      <c r="BK2092" s="146">
        <f t="shared" si="382"/>
        <v>8.3904000000001204</v>
      </c>
      <c r="BL2092" s="146">
        <f t="shared" si="383"/>
        <v>0.29943008502088825</v>
      </c>
      <c r="BM2092" s="146">
        <f t="shared" si="384"/>
        <v>5.2266374429343898E-4</v>
      </c>
      <c r="BN2092" s="146" t="str">
        <f t="shared" si="385"/>
        <v/>
      </c>
      <c r="BO2092" s="146" t="str">
        <f t="shared" si="381"/>
        <v/>
      </c>
    </row>
    <row r="2093" spans="3:67" ht="20.100000000000001" customHeight="1" x14ac:dyDescent="0.25">
      <c r="C2093" s="12"/>
      <c r="E2093" s="130"/>
      <c r="F2093" s="130"/>
      <c r="R2093" s="12"/>
      <c r="T2093" s="130"/>
      <c r="U2093" s="130"/>
      <c r="AE2093" s="146">
        <v>1336</v>
      </c>
      <c r="AF2093" s="146">
        <f t="shared" si="372"/>
        <v>1.3440000000000003</v>
      </c>
      <c r="AJ2093" s="146">
        <f t="shared" si="373"/>
        <v>0.1616847975504194</v>
      </c>
      <c r="AK2093" s="146">
        <f t="shared" si="374"/>
        <v>0.91052580654855697</v>
      </c>
      <c r="AL2093" s="146">
        <f t="shared" si="379"/>
        <v>0.1616847975504194</v>
      </c>
      <c r="AM2093" s="146" t="str">
        <f t="shared" si="380"/>
        <v/>
      </c>
      <c r="AN2093" s="146" t="str">
        <f t="shared" si="375"/>
        <v/>
      </c>
      <c r="AO2093" s="146">
        <f t="shared" si="376"/>
        <v>0</v>
      </c>
      <c r="AP2093" s="146" t="str">
        <f t="shared" si="377"/>
        <v/>
      </c>
      <c r="AQ2093" s="146" t="str">
        <f t="shared" si="378"/>
        <v/>
      </c>
      <c r="AY2093" s="155"/>
      <c r="AZ2093" s="150"/>
      <c r="BA2093" s="155"/>
      <c r="BB2093" s="162"/>
      <c r="BC2093" s="162"/>
      <c r="BD2093" s="162"/>
      <c r="BE2093" s="162"/>
      <c r="BF2093" s="156"/>
      <c r="BG2093" s="156"/>
      <c r="BH2093" s="156"/>
      <c r="BJ2093" s="146">
        <v>1313</v>
      </c>
      <c r="BK2093" s="146">
        <f t="shared" si="382"/>
        <v>8.3968000000001197</v>
      </c>
      <c r="BL2093" s="146">
        <f t="shared" si="383"/>
        <v>0.29890742127659481</v>
      </c>
      <c r="BM2093" s="146">
        <f t="shared" si="384"/>
        <v>5.2198758762139752E-4</v>
      </c>
      <c r="BN2093" s="146" t="str">
        <f t="shared" si="385"/>
        <v/>
      </c>
      <c r="BO2093" s="146" t="str">
        <f t="shared" si="381"/>
        <v/>
      </c>
    </row>
    <row r="2094" spans="3:67" ht="20.100000000000001" customHeight="1" x14ac:dyDescent="0.25">
      <c r="C2094" s="12"/>
      <c r="E2094" s="130"/>
      <c r="F2094" s="130"/>
      <c r="R2094" s="12"/>
      <c r="T2094" s="130"/>
      <c r="U2094" s="130"/>
      <c r="AE2094" s="146">
        <v>1337</v>
      </c>
      <c r="AF2094" s="146">
        <f t="shared" si="372"/>
        <v>1.3479999999999999</v>
      </c>
      <c r="AJ2094" s="146">
        <f t="shared" si="373"/>
        <v>0.16081662581589054</v>
      </c>
      <c r="AK2094" s="146">
        <f t="shared" si="374"/>
        <v>0.91117080869721345</v>
      </c>
      <c r="AL2094" s="146">
        <f t="shared" si="379"/>
        <v>0.16081662581589054</v>
      </c>
      <c r="AM2094" s="146" t="str">
        <f t="shared" si="380"/>
        <v/>
      </c>
      <c r="AN2094" s="146" t="str">
        <f t="shared" si="375"/>
        <v/>
      </c>
      <c r="AO2094" s="146">
        <f t="shared" si="376"/>
        <v>0</v>
      </c>
      <c r="AP2094" s="146" t="str">
        <f t="shared" si="377"/>
        <v/>
      </c>
      <c r="AQ2094" s="146" t="str">
        <f t="shared" si="378"/>
        <v/>
      </c>
      <c r="AY2094" s="155"/>
      <c r="AZ2094" s="150"/>
      <c r="BA2094" s="155"/>
      <c r="BB2094" s="162"/>
      <c r="BC2094" s="162"/>
      <c r="BD2094" s="162"/>
      <c r="BE2094" s="162"/>
      <c r="BF2094" s="156"/>
      <c r="BG2094" s="156"/>
      <c r="BH2094" s="156"/>
      <c r="BJ2094" s="146">
        <v>1314</v>
      </c>
      <c r="BK2094" s="146">
        <f t="shared" si="382"/>
        <v>8.403200000000119</v>
      </c>
      <c r="BL2094" s="146">
        <f t="shared" si="383"/>
        <v>0.29838543368897341</v>
      </c>
      <c r="BM2094" s="146">
        <f t="shared" si="384"/>
        <v>5.2131154912332667E-4</v>
      </c>
      <c r="BN2094" s="146" t="str">
        <f t="shared" si="385"/>
        <v/>
      </c>
      <c r="BO2094" s="146" t="str">
        <f t="shared" si="381"/>
        <v/>
      </c>
    </row>
    <row r="2095" spans="3:67" ht="20.100000000000001" customHeight="1" x14ac:dyDescent="0.25">
      <c r="C2095" s="12"/>
      <c r="E2095" s="130"/>
      <c r="F2095" s="130"/>
      <c r="R2095" s="12"/>
      <c r="T2095" s="130"/>
      <c r="U2095" s="130"/>
      <c r="AE2095" s="146">
        <v>1338</v>
      </c>
      <c r="AF2095" s="146">
        <f t="shared" si="372"/>
        <v>1.3520000000000003</v>
      </c>
      <c r="AJ2095" s="146">
        <f t="shared" si="373"/>
        <v>0.15995055652810899</v>
      </c>
      <c r="AK2095" s="146">
        <f t="shared" si="374"/>
        <v>0.91181234235835484</v>
      </c>
      <c r="AL2095" s="146">
        <f t="shared" si="379"/>
        <v>0.15995055652810899</v>
      </c>
      <c r="AM2095" s="146" t="str">
        <f t="shared" si="380"/>
        <v/>
      </c>
      <c r="AN2095" s="146" t="str">
        <f t="shared" si="375"/>
        <v/>
      </c>
      <c r="AO2095" s="146">
        <f t="shared" si="376"/>
        <v>0</v>
      </c>
      <c r="AP2095" s="146" t="str">
        <f t="shared" si="377"/>
        <v/>
      </c>
      <c r="AQ2095" s="146" t="str">
        <f t="shared" si="378"/>
        <v/>
      </c>
      <c r="AY2095" s="155"/>
      <c r="AZ2095" s="150"/>
      <c r="BA2095" s="155"/>
      <c r="BB2095" s="162"/>
      <c r="BC2095" s="162"/>
      <c r="BD2095" s="162"/>
      <c r="BE2095" s="162"/>
      <c r="BF2095" s="156"/>
      <c r="BG2095" s="156"/>
      <c r="BH2095" s="156"/>
      <c r="BJ2095" s="146">
        <v>1315</v>
      </c>
      <c r="BK2095" s="146">
        <f t="shared" si="382"/>
        <v>8.4096000000001183</v>
      </c>
      <c r="BL2095" s="146">
        <f t="shared" si="383"/>
        <v>0.29786412213985008</v>
      </c>
      <c r="BM2095" s="146">
        <f t="shared" si="384"/>
        <v>5.2063563175691607E-4</v>
      </c>
      <c r="BN2095" s="146" t="str">
        <f t="shared" si="385"/>
        <v/>
      </c>
      <c r="BO2095" s="146" t="str">
        <f t="shared" si="381"/>
        <v/>
      </c>
    </row>
    <row r="2096" spans="3:67" ht="20.100000000000001" customHeight="1" x14ac:dyDescent="0.25">
      <c r="C2096" s="12"/>
      <c r="E2096" s="130"/>
      <c r="F2096" s="130"/>
      <c r="R2096" s="12"/>
      <c r="T2096" s="130"/>
      <c r="U2096" s="130"/>
      <c r="AE2096" s="146">
        <v>1339</v>
      </c>
      <c r="AF2096" s="146">
        <f t="shared" si="372"/>
        <v>1.3559999999999999</v>
      </c>
      <c r="AJ2096" s="146">
        <f t="shared" si="373"/>
        <v>0.15908660600383065</v>
      </c>
      <c r="AK2096" s="146">
        <f t="shared" si="374"/>
        <v>0.91245041597446463</v>
      </c>
      <c r="AL2096" s="146">
        <f t="shared" si="379"/>
        <v>0.15908660600383065</v>
      </c>
      <c r="AM2096" s="146" t="str">
        <f t="shared" si="380"/>
        <v/>
      </c>
      <c r="AN2096" s="146" t="str">
        <f t="shared" si="375"/>
        <v/>
      </c>
      <c r="AO2096" s="146">
        <f t="shared" si="376"/>
        <v>0</v>
      </c>
      <c r="AP2096" s="146" t="str">
        <f t="shared" si="377"/>
        <v/>
      </c>
      <c r="AQ2096" s="146" t="str">
        <f t="shared" si="378"/>
        <v/>
      </c>
      <c r="AY2096" s="155"/>
      <c r="AZ2096" s="150"/>
      <c r="BA2096" s="155"/>
      <c r="BB2096" s="162"/>
      <c r="BC2096" s="162"/>
      <c r="BD2096" s="162"/>
      <c r="BE2096" s="162"/>
      <c r="BF2096" s="156"/>
      <c r="BG2096" s="156"/>
      <c r="BH2096" s="156"/>
      <c r="BJ2096" s="146">
        <v>1316</v>
      </c>
      <c r="BK2096" s="146">
        <f t="shared" si="382"/>
        <v>8.4160000000001176</v>
      </c>
      <c r="BL2096" s="146">
        <f t="shared" si="383"/>
        <v>0.29734348650809317</v>
      </c>
      <c r="BM2096" s="146">
        <f t="shared" si="384"/>
        <v>5.1995983846869764E-4</v>
      </c>
      <c r="BN2096" s="146" t="str">
        <f t="shared" si="385"/>
        <v/>
      </c>
      <c r="BO2096" s="146" t="str">
        <f t="shared" si="381"/>
        <v/>
      </c>
    </row>
    <row r="2097" spans="3:67" ht="20.100000000000001" customHeight="1" x14ac:dyDescent="0.25">
      <c r="C2097" s="12"/>
      <c r="E2097" s="130"/>
      <c r="F2097" s="130"/>
      <c r="R2097" s="12"/>
      <c r="T2097" s="130"/>
      <c r="U2097" s="130"/>
      <c r="AE2097" s="146">
        <v>1340</v>
      </c>
      <c r="AF2097" s="146">
        <f t="shared" si="372"/>
        <v>1.3600000000000003</v>
      </c>
      <c r="AJ2097" s="146">
        <f t="shared" si="373"/>
        <v>0.15822479037038298</v>
      </c>
      <c r="AK2097" s="146">
        <f t="shared" si="374"/>
        <v>0.91308503805291497</v>
      </c>
      <c r="AL2097" s="146">
        <f t="shared" si="379"/>
        <v>0.15822479037038298</v>
      </c>
      <c r="AM2097" s="146" t="str">
        <f t="shared" si="380"/>
        <v/>
      </c>
      <c r="AN2097" s="146" t="str">
        <f t="shared" si="375"/>
        <v/>
      </c>
      <c r="AO2097" s="146">
        <f t="shared" si="376"/>
        <v>0</v>
      </c>
      <c r="AP2097" s="146" t="str">
        <f t="shared" si="377"/>
        <v/>
      </c>
      <c r="AQ2097" s="146" t="str">
        <f t="shared" si="378"/>
        <v/>
      </c>
      <c r="AY2097" s="155"/>
      <c r="AZ2097" s="150"/>
      <c r="BA2097" s="155"/>
      <c r="BB2097" s="162"/>
      <c r="BC2097" s="162"/>
      <c r="BD2097" s="162"/>
      <c r="BE2097" s="162"/>
      <c r="BF2097" s="156"/>
      <c r="BG2097" s="156"/>
      <c r="BH2097" s="156"/>
      <c r="BJ2097" s="146">
        <v>1317</v>
      </c>
      <c r="BK2097" s="146">
        <f t="shared" si="382"/>
        <v>8.4224000000001169</v>
      </c>
      <c r="BL2097" s="146">
        <f t="shared" si="383"/>
        <v>0.29682352666962447</v>
      </c>
      <c r="BM2097" s="146">
        <f t="shared" si="384"/>
        <v>5.1928417219321288E-4</v>
      </c>
      <c r="BN2097" s="146" t="str">
        <f t="shared" si="385"/>
        <v/>
      </c>
      <c r="BO2097" s="146" t="str">
        <f t="shared" si="381"/>
        <v/>
      </c>
    </row>
    <row r="2098" spans="3:67" ht="20.100000000000001" customHeight="1" x14ac:dyDescent="0.25">
      <c r="C2098" s="12"/>
      <c r="E2098" s="130"/>
      <c r="F2098" s="130"/>
      <c r="R2098" s="12"/>
      <c r="T2098" s="130"/>
      <c r="U2098" s="130"/>
      <c r="AE2098" s="146">
        <v>1341</v>
      </c>
      <c r="AF2098" s="146">
        <f t="shared" si="372"/>
        <v>1.3639999999999999</v>
      </c>
      <c r="AJ2098" s="146">
        <f t="shared" si="373"/>
        <v>0.15736512556566029</v>
      </c>
      <c r="AK2098" s="146">
        <f t="shared" si="374"/>
        <v>0.91371621716520779</v>
      </c>
      <c r="AL2098" s="146">
        <f t="shared" si="379"/>
        <v>0.15736512556566029</v>
      </c>
      <c r="AM2098" s="146" t="str">
        <f t="shared" si="380"/>
        <v/>
      </c>
      <c r="AN2098" s="146" t="str">
        <f t="shared" si="375"/>
        <v/>
      </c>
      <c r="AO2098" s="146">
        <f t="shared" si="376"/>
        <v>0</v>
      </c>
      <c r="AP2098" s="146" t="str">
        <f t="shared" si="377"/>
        <v/>
      </c>
      <c r="AQ2098" s="146" t="str">
        <f t="shared" si="378"/>
        <v/>
      </c>
      <c r="AY2098" s="155"/>
      <c r="AZ2098" s="150"/>
      <c r="BA2098" s="155"/>
      <c r="BB2098" s="162"/>
      <c r="BC2098" s="162"/>
      <c r="BD2098" s="162"/>
      <c r="BE2098" s="162"/>
      <c r="BF2098" s="156"/>
      <c r="BG2098" s="156"/>
      <c r="BH2098" s="156"/>
      <c r="BJ2098" s="146">
        <v>1318</v>
      </c>
      <c r="BK2098" s="146">
        <f t="shared" si="382"/>
        <v>8.4288000000001162</v>
      </c>
      <c r="BL2098" s="146">
        <f t="shared" si="383"/>
        <v>0.29630424249743126</v>
      </c>
      <c r="BM2098" s="146">
        <f t="shared" si="384"/>
        <v>5.1860863585490025E-4</v>
      </c>
      <c r="BN2098" s="146" t="str">
        <f t="shared" si="385"/>
        <v/>
      </c>
      <c r="BO2098" s="146" t="str">
        <f t="shared" si="381"/>
        <v/>
      </c>
    </row>
    <row r="2099" spans="3:67" ht="20.100000000000001" customHeight="1" x14ac:dyDescent="0.25">
      <c r="C2099" s="12"/>
      <c r="E2099" s="130"/>
      <c r="F2099" s="130"/>
      <c r="R2099" s="12"/>
      <c r="T2099" s="130"/>
      <c r="U2099" s="130"/>
      <c r="AE2099" s="146">
        <v>1342</v>
      </c>
      <c r="AF2099" s="146">
        <f t="shared" si="372"/>
        <v>1.3680000000000003</v>
      </c>
      <c r="AJ2099" s="146">
        <f t="shared" si="373"/>
        <v>0.15650762733813126</v>
      </c>
      <c r="AK2099" s="146">
        <f t="shared" si="374"/>
        <v>0.91434396194621836</v>
      </c>
      <c r="AL2099" s="146">
        <f t="shared" si="379"/>
        <v>0.15650762733813126</v>
      </c>
      <c r="AM2099" s="146" t="str">
        <f t="shared" si="380"/>
        <v/>
      </c>
      <c r="AN2099" s="146" t="str">
        <f t="shared" si="375"/>
        <v/>
      </c>
      <c r="AO2099" s="146">
        <f t="shared" si="376"/>
        <v>0</v>
      </c>
      <c r="AP2099" s="146" t="str">
        <f t="shared" si="377"/>
        <v/>
      </c>
      <c r="AQ2099" s="146" t="str">
        <f t="shared" si="378"/>
        <v/>
      </c>
      <c r="AY2099" s="155"/>
      <c r="AZ2099" s="150"/>
      <c r="BA2099" s="155"/>
      <c r="BB2099" s="162"/>
      <c r="BC2099" s="162"/>
      <c r="BD2099" s="162"/>
      <c r="BE2099" s="162"/>
      <c r="BF2099" s="156"/>
      <c r="BG2099" s="156"/>
      <c r="BH2099" s="156"/>
      <c r="BJ2099" s="146">
        <v>1319</v>
      </c>
      <c r="BK2099" s="146">
        <f t="shared" si="382"/>
        <v>8.4352000000001155</v>
      </c>
      <c r="BL2099" s="146">
        <f t="shared" si="383"/>
        <v>0.29578563386157636</v>
      </c>
      <c r="BM2099" s="146">
        <f t="shared" si="384"/>
        <v>5.1793323236509758E-4</v>
      </c>
      <c r="BN2099" s="146" t="str">
        <f t="shared" si="385"/>
        <v/>
      </c>
      <c r="BO2099" s="146" t="str">
        <f t="shared" si="381"/>
        <v/>
      </c>
    </row>
    <row r="2100" spans="3:67" ht="20.100000000000001" customHeight="1" x14ac:dyDescent="0.25">
      <c r="C2100" s="12"/>
      <c r="E2100" s="130"/>
      <c r="F2100" s="130"/>
      <c r="R2100" s="12"/>
      <c r="T2100" s="130"/>
      <c r="U2100" s="130"/>
      <c r="AE2100" s="146">
        <v>1343</v>
      </c>
      <c r="AF2100" s="146">
        <f t="shared" si="372"/>
        <v>1.3719999999999999</v>
      </c>
      <c r="AJ2100" s="146">
        <f t="shared" si="373"/>
        <v>0.15565231124686443</v>
      </c>
      <c r="AK2100" s="146">
        <f t="shared" si="374"/>
        <v>0.91496828109343631</v>
      </c>
      <c r="AL2100" s="146">
        <f t="shared" si="379"/>
        <v>0.15565231124686443</v>
      </c>
      <c r="AM2100" s="146" t="str">
        <f t="shared" si="380"/>
        <v/>
      </c>
      <c r="AN2100" s="146" t="str">
        <f t="shared" si="375"/>
        <v/>
      </c>
      <c r="AO2100" s="146">
        <f t="shared" si="376"/>
        <v>0</v>
      </c>
      <c r="AP2100" s="146" t="str">
        <f t="shared" si="377"/>
        <v/>
      </c>
      <c r="AQ2100" s="146" t="str">
        <f t="shared" si="378"/>
        <v/>
      </c>
      <c r="AY2100" s="155"/>
      <c r="AZ2100" s="150"/>
      <c r="BA2100" s="155"/>
      <c r="BB2100" s="162"/>
      <c r="BC2100" s="162"/>
      <c r="BD2100" s="162"/>
      <c r="BE2100" s="162"/>
      <c r="BF2100" s="156"/>
      <c r="BG2100" s="156"/>
      <c r="BH2100" s="156"/>
      <c r="BJ2100" s="146">
        <v>1320</v>
      </c>
      <c r="BK2100" s="146">
        <f t="shared" si="382"/>
        <v>8.4416000000001148</v>
      </c>
      <c r="BL2100" s="146">
        <f t="shared" si="383"/>
        <v>0.29526770062921126</v>
      </c>
      <c r="BM2100" s="146">
        <f t="shared" si="384"/>
        <v>5.1725796462487317E-4</v>
      </c>
      <c r="BN2100" s="146" t="str">
        <f t="shared" si="385"/>
        <v/>
      </c>
      <c r="BO2100" s="146" t="str">
        <f t="shared" si="381"/>
        <v/>
      </c>
    </row>
    <row r="2101" spans="3:67" ht="20.100000000000001" customHeight="1" x14ac:dyDescent="0.25">
      <c r="C2101" s="12"/>
      <c r="E2101" s="130"/>
      <c r="F2101" s="130"/>
      <c r="R2101" s="12"/>
      <c r="T2101" s="130"/>
      <c r="U2101" s="130"/>
      <c r="AE2101" s="146">
        <v>1344</v>
      </c>
      <c r="AF2101" s="146">
        <f t="shared" ref="AF2101:AF2164" si="386">AF$751+(AE2101*AF$754)</f>
        <v>1.3760000000000003</v>
      </c>
      <c r="AJ2101" s="146">
        <f t="shared" ref="AJ2101:AJ2164" si="387">_xlfn.NORM.DIST(AF2101,AF$748,AF$749,0)</f>
        <v>0.15479919266156569</v>
      </c>
      <c r="AK2101" s="146">
        <f t="shared" ref="AK2101:AK2164" si="388">_xlfn.NORM.DIST(AF2101,AF$748,AF$749,1)</f>
        <v>0.91558918336620965</v>
      </c>
      <c r="AL2101" s="146">
        <f t="shared" si="379"/>
        <v>0.15479919266156569</v>
      </c>
      <c r="AM2101" s="146" t="str">
        <f t="shared" si="380"/>
        <v/>
      </c>
      <c r="AN2101" s="146" t="str">
        <f t="shared" ref="AN2101:AN2164" si="389">IF(AJ2101=MAX(AJ$757:AJ$2757),AJ2101,"")</f>
        <v/>
      </c>
      <c r="AO2101" s="146">
        <f t="shared" ref="AO2101:AO2164" si="390">_xlfn.NORM.DIST(AE2101,AM$749,AM$750,0)</f>
        <v>0</v>
      </c>
      <c r="AP2101" s="146" t="str">
        <f t="shared" ref="AP2101:AP2164" si="391">IF(AO2101=MAX(AO$757:AO$2757),AJ2101,"")</f>
        <v/>
      </c>
      <c r="AQ2101" s="146" t="str">
        <f t="shared" ref="AQ2101:AQ2164" si="392">IF(AP2101=MIN(AP$757:AP$2757),AP2101,"")</f>
        <v/>
      </c>
      <c r="AY2101" s="155"/>
      <c r="AZ2101" s="150"/>
      <c r="BA2101" s="155"/>
      <c r="BB2101" s="162"/>
      <c r="BC2101" s="162"/>
      <c r="BD2101" s="162"/>
      <c r="BE2101" s="162"/>
      <c r="BF2101" s="156"/>
      <c r="BG2101" s="156"/>
      <c r="BH2101" s="156"/>
      <c r="BJ2101" s="146">
        <v>1321</v>
      </c>
      <c r="BK2101" s="146">
        <f t="shared" si="382"/>
        <v>8.4480000000001141</v>
      </c>
      <c r="BL2101" s="146">
        <f t="shared" si="383"/>
        <v>0.29475044266458639</v>
      </c>
      <c r="BM2101" s="146">
        <f t="shared" si="384"/>
        <v>5.1658283552458162E-4</v>
      </c>
      <c r="BN2101" s="146" t="str">
        <f t="shared" si="385"/>
        <v/>
      </c>
      <c r="BO2101" s="146" t="str">
        <f t="shared" si="381"/>
        <v/>
      </c>
    </row>
    <row r="2102" spans="3:67" ht="20.100000000000001" customHeight="1" x14ac:dyDescent="0.25">
      <c r="C2102" s="12"/>
      <c r="E2102" s="130"/>
      <c r="F2102" s="130"/>
      <c r="R2102" s="12"/>
      <c r="T2102" s="130"/>
      <c r="U2102" s="130"/>
      <c r="AE2102" s="146">
        <v>1345</v>
      </c>
      <c r="AF2102" s="146">
        <f t="shared" si="386"/>
        <v>1.38</v>
      </c>
      <c r="AJ2102" s="146">
        <f t="shared" si="387"/>
        <v>0.15394828676263372</v>
      </c>
      <c r="AK2102" s="146">
        <f t="shared" si="388"/>
        <v>0.91620667758498575</v>
      </c>
      <c r="AL2102" s="146">
        <f t="shared" ref="AL2102:AL2165" si="393">IF(OR(AK2102&lt;$AM$753,AK2102&gt;$AM$754),AJ2102,"")</f>
        <v>0.15394828676263372</v>
      </c>
      <c r="AM2102" s="146" t="str">
        <f t="shared" ref="AM2102:AM2165" si="394">IF(AND(AK2102&gt;$AM$753,AK2102&lt;$AM$754),AJ2102,"")</f>
        <v/>
      </c>
      <c r="AN2102" s="146" t="str">
        <f t="shared" si="389"/>
        <v/>
      </c>
      <c r="AO2102" s="146">
        <f t="shared" si="390"/>
        <v>0</v>
      </c>
      <c r="AP2102" s="146" t="str">
        <f t="shared" si="391"/>
        <v/>
      </c>
      <c r="AQ2102" s="146" t="str">
        <f t="shared" si="392"/>
        <v/>
      </c>
      <c r="AY2102" s="155"/>
      <c r="AZ2102" s="150"/>
      <c r="BA2102" s="155"/>
      <c r="BB2102" s="162"/>
      <c r="BC2102" s="162"/>
      <c r="BD2102" s="162"/>
      <c r="BE2102" s="162"/>
      <c r="BF2102" s="156"/>
      <c r="BG2102" s="156"/>
      <c r="BH2102" s="156"/>
      <c r="BJ2102" s="146">
        <v>1322</v>
      </c>
      <c r="BK2102" s="146">
        <f t="shared" si="382"/>
        <v>8.4544000000001134</v>
      </c>
      <c r="BL2102" s="146">
        <f t="shared" si="383"/>
        <v>0.29423385982906181</v>
      </c>
      <c r="BM2102" s="146">
        <f t="shared" si="384"/>
        <v>5.1590784794125488E-4</v>
      </c>
      <c r="BN2102" s="146" t="str">
        <f t="shared" si="385"/>
        <v/>
      </c>
      <c r="BO2102" s="146" t="str">
        <f t="shared" si="381"/>
        <v/>
      </c>
    </row>
    <row r="2103" spans="3:67" ht="20.100000000000001" customHeight="1" x14ac:dyDescent="0.25">
      <c r="C2103" s="12"/>
      <c r="E2103" s="130"/>
      <c r="F2103" s="130"/>
      <c r="R2103" s="12"/>
      <c r="T2103" s="130"/>
      <c r="U2103" s="130"/>
      <c r="AE2103" s="146">
        <v>1346</v>
      </c>
      <c r="AF2103" s="146">
        <f t="shared" si="386"/>
        <v>1.3840000000000003</v>
      </c>
      <c r="AJ2103" s="146">
        <f t="shared" si="387"/>
        <v>0.1530996085412272</v>
      </c>
      <c r="AK2103" s="146">
        <f t="shared" si="388"/>
        <v>0.91682077263055572</v>
      </c>
      <c r="AL2103" s="146">
        <f t="shared" si="393"/>
        <v>0.1530996085412272</v>
      </c>
      <c r="AM2103" s="146" t="str">
        <f t="shared" si="394"/>
        <v/>
      </c>
      <c r="AN2103" s="146" t="str">
        <f t="shared" si="389"/>
        <v/>
      </c>
      <c r="AO2103" s="146">
        <f t="shared" si="390"/>
        <v>0</v>
      </c>
      <c r="AP2103" s="146" t="str">
        <f t="shared" si="391"/>
        <v/>
      </c>
      <c r="AQ2103" s="146" t="str">
        <f t="shared" si="392"/>
        <v/>
      </c>
      <c r="AY2103" s="155"/>
      <c r="AZ2103" s="150"/>
      <c r="BA2103" s="155"/>
      <c r="BB2103" s="162"/>
      <c r="BC2103" s="162"/>
      <c r="BD2103" s="162"/>
      <c r="BE2103" s="162"/>
      <c r="BF2103" s="156"/>
      <c r="BG2103" s="156"/>
      <c r="BH2103" s="156"/>
      <c r="BJ2103" s="146">
        <v>1323</v>
      </c>
      <c r="BK2103" s="146">
        <f t="shared" si="382"/>
        <v>8.4608000000001127</v>
      </c>
      <c r="BL2103" s="146">
        <f t="shared" si="383"/>
        <v>0.29371795198112055</v>
      </c>
      <c r="BM2103" s="146">
        <f t="shared" si="384"/>
        <v>5.1523300474221045E-4</v>
      </c>
      <c r="BN2103" s="146" t="str">
        <f t="shared" si="385"/>
        <v/>
      </c>
      <c r="BO2103" s="146" t="str">
        <f t="shared" si="381"/>
        <v/>
      </c>
    </row>
    <row r="2104" spans="3:67" ht="20.100000000000001" customHeight="1" x14ac:dyDescent="0.25">
      <c r="C2104" s="12"/>
      <c r="E2104" s="130"/>
      <c r="F2104" s="130"/>
      <c r="R2104" s="12"/>
      <c r="T2104" s="130"/>
      <c r="U2104" s="130"/>
      <c r="AE2104" s="146">
        <v>1347</v>
      </c>
      <c r="AF2104" s="146">
        <f t="shared" si="386"/>
        <v>1.3879999999999999</v>
      </c>
      <c r="AJ2104" s="146">
        <f t="shared" si="387"/>
        <v>0.15225317279934966</v>
      </c>
      <c r="AK2104" s="146">
        <f t="shared" si="388"/>
        <v>0.91743147744329667</v>
      </c>
      <c r="AL2104" s="146">
        <f t="shared" si="393"/>
        <v>0.15225317279934966</v>
      </c>
      <c r="AM2104" s="146" t="str">
        <f t="shared" si="394"/>
        <v/>
      </c>
      <c r="AN2104" s="146" t="str">
        <f t="shared" si="389"/>
        <v/>
      </c>
      <c r="AO2104" s="146">
        <f t="shared" si="390"/>
        <v>0</v>
      </c>
      <c r="AP2104" s="146" t="str">
        <f t="shared" si="391"/>
        <v/>
      </c>
      <c r="AQ2104" s="146" t="str">
        <f t="shared" si="392"/>
        <v/>
      </c>
      <c r="AY2104" s="155"/>
      <c r="AZ2104" s="150"/>
      <c r="BA2104" s="155"/>
      <c r="BB2104" s="162"/>
      <c r="BC2104" s="162"/>
      <c r="BD2104" s="162"/>
      <c r="BE2104" s="162"/>
      <c r="BF2104" s="156"/>
      <c r="BG2104" s="156"/>
      <c r="BH2104" s="156"/>
      <c r="BJ2104" s="146">
        <v>1324</v>
      </c>
      <c r="BK2104" s="146">
        <f t="shared" si="382"/>
        <v>8.467200000000112</v>
      </c>
      <c r="BL2104" s="146">
        <f t="shared" si="383"/>
        <v>0.29320271897637834</v>
      </c>
      <c r="BM2104" s="146">
        <f t="shared" si="384"/>
        <v>5.1455830878294195E-4</v>
      </c>
      <c r="BN2104" s="146" t="str">
        <f t="shared" si="385"/>
        <v/>
      </c>
      <c r="BO2104" s="146" t="str">
        <f t="shared" si="381"/>
        <v/>
      </c>
    </row>
    <row r="2105" spans="3:67" ht="20.100000000000001" customHeight="1" x14ac:dyDescent="0.25">
      <c r="C2105" s="12"/>
      <c r="E2105" s="130"/>
      <c r="F2105" s="130"/>
      <c r="R2105" s="12"/>
      <c r="T2105" s="130"/>
      <c r="U2105" s="130"/>
      <c r="AE2105" s="146">
        <v>1348</v>
      </c>
      <c r="AF2105" s="146">
        <f t="shared" si="386"/>
        <v>1.3920000000000003</v>
      </c>
      <c r="AJ2105" s="146">
        <f t="shared" si="387"/>
        <v>0.15140899414994616</v>
      </c>
      <c r="AK2105" s="146">
        <f t="shared" si="388"/>
        <v>0.91803880102241564</v>
      </c>
      <c r="AL2105" s="146">
        <f t="shared" si="393"/>
        <v>0.15140899414994616</v>
      </c>
      <c r="AM2105" s="146" t="str">
        <f t="shared" si="394"/>
        <v/>
      </c>
      <c r="AN2105" s="146" t="str">
        <f t="shared" si="389"/>
        <v/>
      </c>
      <c r="AO2105" s="146">
        <f t="shared" si="390"/>
        <v>0</v>
      </c>
      <c r="AP2105" s="146" t="str">
        <f t="shared" si="391"/>
        <v/>
      </c>
      <c r="AQ2105" s="146" t="str">
        <f t="shared" si="392"/>
        <v/>
      </c>
      <c r="AY2105" s="155"/>
      <c r="AZ2105" s="150"/>
      <c r="BA2105" s="155"/>
      <c r="BB2105" s="162"/>
      <c r="BC2105" s="162"/>
      <c r="BD2105" s="162"/>
      <c r="BE2105" s="162"/>
      <c r="BF2105" s="156"/>
      <c r="BG2105" s="156"/>
      <c r="BH2105" s="156"/>
      <c r="BJ2105" s="146">
        <v>1325</v>
      </c>
      <c r="BK2105" s="146">
        <f t="shared" si="382"/>
        <v>8.4736000000001113</v>
      </c>
      <c r="BL2105" s="146">
        <f t="shared" si="383"/>
        <v>0.2926881606675954</v>
      </c>
      <c r="BM2105" s="146">
        <f t="shared" si="384"/>
        <v>5.1388376290806281E-4</v>
      </c>
      <c r="BN2105" s="146" t="str">
        <f t="shared" si="385"/>
        <v/>
      </c>
      <c r="BO2105" s="146" t="str">
        <f t="shared" si="381"/>
        <v/>
      </c>
    </row>
    <row r="2106" spans="3:67" ht="20.100000000000001" customHeight="1" x14ac:dyDescent="0.25">
      <c r="C2106" s="12"/>
      <c r="E2106" s="130"/>
      <c r="F2106" s="130"/>
      <c r="R2106" s="12"/>
      <c r="T2106" s="130"/>
      <c r="U2106" s="130"/>
      <c r="AE2106" s="146">
        <v>1349</v>
      </c>
      <c r="AF2106" s="146">
        <f t="shared" si="386"/>
        <v>1.3959999999999999</v>
      </c>
      <c r="AJ2106" s="146">
        <f t="shared" si="387"/>
        <v>0.15056708701701729</v>
      </c>
      <c r="AK2106" s="146">
        <f t="shared" si="388"/>
        <v>0.91864275242519322</v>
      </c>
      <c r="AL2106" s="146">
        <f t="shared" si="393"/>
        <v>0.15056708701701729</v>
      </c>
      <c r="AM2106" s="146" t="str">
        <f t="shared" si="394"/>
        <v/>
      </c>
      <c r="AN2106" s="146" t="str">
        <f t="shared" si="389"/>
        <v/>
      </c>
      <c r="AO2106" s="146">
        <f t="shared" si="390"/>
        <v>0</v>
      </c>
      <c r="AP2106" s="146" t="str">
        <f t="shared" si="391"/>
        <v/>
      </c>
      <c r="AQ2106" s="146" t="str">
        <f t="shared" si="392"/>
        <v/>
      </c>
      <c r="AY2106" s="155"/>
      <c r="AZ2106" s="150"/>
      <c r="BA2106" s="155"/>
      <c r="BB2106" s="162"/>
      <c r="BC2106" s="162"/>
      <c r="BD2106" s="162"/>
      <c r="BE2106" s="162"/>
      <c r="BF2106" s="156"/>
      <c r="BG2106" s="156"/>
      <c r="BH2106" s="156"/>
      <c r="BJ2106" s="146">
        <v>1326</v>
      </c>
      <c r="BK2106" s="146">
        <f t="shared" si="382"/>
        <v>8.4800000000001106</v>
      </c>
      <c r="BL2106" s="146">
        <f t="shared" si="383"/>
        <v>0.29217427690468734</v>
      </c>
      <c r="BM2106" s="146">
        <f t="shared" si="384"/>
        <v>5.1320936995025157E-4</v>
      </c>
      <c r="BN2106" s="146" t="str">
        <f t="shared" si="385"/>
        <v/>
      </c>
      <c r="BO2106" s="146" t="str">
        <f t="shared" si="381"/>
        <v/>
      </c>
    </row>
    <row r="2107" spans="3:67" ht="20.100000000000001" customHeight="1" x14ac:dyDescent="0.25">
      <c r="C2107" s="12"/>
      <c r="E2107" s="130"/>
      <c r="F2107" s="130"/>
      <c r="R2107" s="12"/>
      <c r="T2107" s="130"/>
      <c r="U2107" s="130"/>
      <c r="AE2107" s="146">
        <v>1350</v>
      </c>
      <c r="AF2107" s="146">
        <f t="shared" si="386"/>
        <v>1.4000000000000004</v>
      </c>
      <c r="AJ2107" s="146">
        <f t="shared" si="387"/>
        <v>0.14972746563574479</v>
      </c>
      <c r="AK2107" s="146">
        <f t="shared" si="388"/>
        <v>0.91924334076622904</v>
      </c>
      <c r="AL2107" s="146">
        <f t="shared" si="393"/>
        <v>0.14972746563574479</v>
      </c>
      <c r="AM2107" s="146" t="str">
        <f t="shared" si="394"/>
        <v/>
      </c>
      <c r="AN2107" s="146" t="str">
        <f t="shared" si="389"/>
        <v/>
      </c>
      <c r="AO2107" s="146">
        <f t="shared" si="390"/>
        <v>0</v>
      </c>
      <c r="AP2107" s="146" t="str">
        <f t="shared" si="391"/>
        <v/>
      </c>
      <c r="AQ2107" s="146" t="str">
        <f t="shared" si="392"/>
        <v/>
      </c>
      <c r="AY2107" s="155"/>
      <c r="AZ2107" s="150"/>
      <c r="BA2107" s="155"/>
      <c r="BB2107" s="162"/>
      <c r="BC2107" s="162"/>
      <c r="BD2107" s="162"/>
      <c r="BE2107" s="162"/>
      <c r="BF2107" s="156"/>
      <c r="BG2107" s="156"/>
      <c r="BH2107" s="156"/>
      <c r="BJ2107" s="146">
        <v>1327</v>
      </c>
      <c r="BK2107" s="146">
        <f t="shared" si="382"/>
        <v>8.4864000000001099</v>
      </c>
      <c r="BL2107" s="146">
        <f t="shared" si="383"/>
        <v>0.29166106753473708</v>
      </c>
      <c r="BM2107" s="146">
        <f t="shared" si="384"/>
        <v>5.1253513273086249E-4</v>
      </c>
      <c r="BN2107" s="146" t="str">
        <f t="shared" si="385"/>
        <v/>
      </c>
      <c r="BO2107" s="146" t="str">
        <f t="shared" si="381"/>
        <v/>
      </c>
    </row>
    <row r="2108" spans="3:67" ht="20.100000000000001" customHeight="1" x14ac:dyDescent="0.25">
      <c r="C2108" s="12"/>
      <c r="E2108" s="130"/>
      <c r="F2108" s="130"/>
      <c r="R2108" s="12"/>
      <c r="T2108" s="130"/>
      <c r="U2108" s="130"/>
      <c r="AE2108" s="146">
        <v>1351</v>
      </c>
      <c r="AF2108" s="146">
        <f t="shared" si="386"/>
        <v>1.4039999999999999</v>
      </c>
      <c r="AJ2108" s="146">
        <f t="shared" si="387"/>
        <v>0.14889014405263437</v>
      </c>
      <c r="AK2108" s="146">
        <f t="shared" si="388"/>
        <v>0.91984057521668516</v>
      </c>
      <c r="AL2108" s="146">
        <f t="shared" si="393"/>
        <v>0.14889014405263437</v>
      </c>
      <c r="AM2108" s="146" t="str">
        <f t="shared" si="394"/>
        <v/>
      </c>
      <c r="AN2108" s="146" t="str">
        <f t="shared" si="389"/>
        <v/>
      </c>
      <c r="AO2108" s="146">
        <f t="shared" si="390"/>
        <v>0</v>
      </c>
      <c r="AP2108" s="146" t="str">
        <f t="shared" si="391"/>
        <v/>
      </c>
      <c r="AQ2108" s="146" t="str">
        <f t="shared" si="392"/>
        <v/>
      </c>
      <c r="AY2108" s="155"/>
      <c r="AZ2108" s="150"/>
      <c r="BA2108" s="155"/>
      <c r="BB2108" s="162"/>
      <c r="BC2108" s="162"/>
      <c r="BD2108" s="162"/>
      <c r="BE2108" s="162"/>
      <c r="BF2108" s="156"/>
      <c r="BG2108" s="156"/>
      <c r="BH2108" s="156"/>
      <c r="BJ2108" s="146">
        <v>1328</v>
      </c>
      <c r="BK2108" s="146">
        <f t="shared" si="382"/>
        <v>8.4928000000001092</v>
      </c>
      <c r="BL2108" s="146">
        <f t="shared" si="383"/>
        <v>0.29114853240200622</v>
      </c>
      <c r="BM2108" s="146">
        <f t="shared" si="384"/>
        <v>5.1186105406181293E-4</v>
      </c>
      <c r="BN2108" s="146" t="str">
        <f t="shared" si="385"/>
        <v/>
      </c>
      <c r="BO2108" s="146" t="str">
        <f t="shared" si="381"/>
        <v/>
      </c>
    </row>
    <row r="2109" spans="3:67" ht="20.100000000000001" customHeight="1" x14ac:dyDescent="0.25">
      <c r="C2109" s="12"/>
      <c r="E2109" s="130"/>
      <c r="F2109" s="130"/>
      <c r="R2109" s="12"/>
      <c r="T2109" s="130"/>
      <c r="U2109" s="130"/>
      <c r="AE2109" s="146">
        <v>1352</v>
      </c>
      <c r="AF2109" s="146">
        <f t="shared" si="386"/>
        <v>1.4080000000000004</v>
      </c>
      <c r="AJ2109" s="146">
        <f t="shared" si="387"/>
        <v>0.14805513612567003</v>
      </c>
      <c r="AK2109" s="146">
        <f t="shared" si="388"/>
        <v>0.92043446500353332</v>
      </c>
      <c r="AL2109" s="146">
        <f t="shared" si="393"/>
        <v>0.14805513612567003</v>
      </c>
      <c r="AM2109" s="146" t="str">
        <f t="shared" si="394"/>
        <v/>
      </c>
      <c r="AN2109" s="146" t="str">
        <f t="shared" si="389"/>
        <v/>
      </c>
      <c r="AO2109" s="146">
        <f t="shared" si="390"/>
        <v>0</v>
      </c>
      <c r="AP2109" s="146" t="str">
        <f t="shared" si="391"/>
        <v/>
      </c>
      <c r="AQ2109" s="146" t="str">
        <f t="shared" si="392"/>
        <v/>
      </c>
      <c r="AY2109" s="155"/>
      <c r="AZ2109" s="150"/>
      <c r="BA2109" s="155"/>
      <c r="BB2109" s="162"/>
      <c r="BC2109" s="162"/>
      <c r="BD2109" s="162"/>
      <c r="BE2109" s="162"/>
      <c r="BF2109" s="156"/>
      <c r="BG2109" s="156"/>
      <c r="BH2109" s="156"/>
      <c r="BJ2109" s="146">
        <v>1329</v>
      </c>
      <c r="BK2109" s="146">
        <f t="shared" si="382"/>
        <v>8.4992000000001084</v>
      </c>
      <c r="BL2109" s="146">
        <f t="shared" si="383"/>
        <v>0.29063667134794441</v>
      </c>
      <c r="BM2109" s="146">
        <f t="shared" si="384"/>
        <v>5.1118713674158656E-4</v>
      </c>
      <c r="BN2109" s="146" t="str">
        <f t="shared" si="385"/>
        <v/>
      </c>
      <c r="BO2109" s="146" t="str">
        <f t="shared" si="381"/>
        <v/>
      </c>
    </row>
    <row r="2110" spans="3:67" ht="20.100000000000001" customHeight="1" x14ac:dyDescent="0.25">
      <c r="C2110" s="12"/>
      <c r="E2110" s="130"/>
      <c r="F2110" s="130"/>
      <c r="R2110" s="12"/>
      <c r="T2110" s="130"/>
      <c r="U2110" s="130"/>
      <c r="AE2110" s="146">
        <v>1353</v>
      </c>
      <c r="AF2110" s="146">
        <f t="shared" si="386"/>
        <v>1.4119999999999999</v>
      </c>
      <c r="AJ2110" s="146">
        <f t="shared" si="387"/>
        <v>0.14722245552448529</v>
      </c>
      <c r="AK2110" s="146">
        <f t="shared" si="388"/>
        <v>0.92102501940879988</v>
      </c>
      <c r="AL2110" s="146">
        <f t="shared" si="393"/>
        <v>0.14722245552448529</v>
      </c>
      <c r="AM2110" s="146" t="str">
        <f t="shared" si="394"/>
        <v/>
      </c>
      <c r="AN2110" s="146" t="str">
        <f t="shared" si="389"/>
        <v/>
      </c>
      <c r="AO2110" s="146">
        <f t="shared" si="390"/>
        <v>0</v>
      </c>
      <c r="AP2110" s="146" t="str">
        <f t="shared" si="391"/>
        <v/>
      </c>
      <c r="AQ2110" s="146" t="str">
        <f t="shared" si="392"/>
        <v/>
      </c>
      <c r="AY2110" s="155"/>
      <c r="AZ2110" s="150"/>
      <c r="BA2110" s="155"/>
      <c r="BB2110" s="162"/>
      <c r="BC2110" s="162"/>
      <c r="BD2110" s="162"/>
      <c r="BE2110" s="162"/>
      <c r="BF2110" s="156"/>
      <c r="BG2110" s="156"/>
      <c r="BH2110" s="156"/>
      <c r="BJ2110" s="146">
        <v>1330</v>
      </c>
      <c r="BK2110" s="146">
        <f t="shared" si="382"/>
        <v>8.5056000000001077</v>
      </c>
      <c r="BL2110" s="146">
        <f t="shared" si="383"/>
        <v>0.29012548421120282</v>
      </c>
      <c r="BM2110" s="146">
        <f t="shared" si="384"/>
        <v>5.1051338355856402E-4</v>
      </c>
      <c r="BN2110" s="146" t="str">
        <f t="shared" si="385"/>
        <v/>
      </c>
      <c r="BO2110" s="146" t="str">
        <f t="shared" si="381"/>
        <v/>
      </c>
    </row>
    <row r="2111" spans="3:67" ht="20.100000000000001" customHeight="1" x14ac:dyDescent="0.25">
      <c r="C2111" s="12"/>
      <c r="E2111" s="130"/>
      <c r="F2111" s="130"/>
      <c r="R2111" s="12"/>
      <c r="T2111" s="130"/>
      <c r="U2111" s="130"/>
      <c r="AE2111" s="146">
        <v>1354</v>
      </c>
      <c r="AF2111" s="146">
        <f t="shared" si="386"/>
        <v>1.4160000000000004</v>
      </c>
      <c r="AJ2111" s="146">
        <f t="shared" si="387"/>
        <v>0.1463921157305455</v>
      </c>
      <c r="AK2111" s="146">
        <f t="shared" si="388"/>
        <v>0.9216122477688139</v>
      </c>
      <c r="AL2111" s="146">
        <f t="shared" si="393"/>
        <v>0.1463921157305455</v>
      </c>
      <c r="AM2111" s="146" t="str">
        <f t="shared" si="394"/>
        <v/>
      </c>
      <c r="AN2111" s="146" t="str">
        <f t="shared" si="389"/>
        <v/>
      </c>
      <c r="AO2111" s="146">
        <f t="shared" si="390"/>
        <v>0</v>
      </c>
      <c r="AP2111" s="146" t="str">
        <f t="shared" si="391"/>
        <v/>
      </c>
      <c r="AQ2111" s="146" t="str">
        <f t="shared" si="392"/>
        <v/>
      </c>
      <c r="AY2111" s="155"/>
      <c r="AZ2111" s="150"/>
      <c r="BA2111" s="155"/>
      <c r="BB2111" s="162"/>
      <c r="BC2111" s="162"/>
      <c r="BD2111" s="162"/>
      <c r="BE2111" s="162"/>
      <c r="BF2111" s="156"/>
      <c r="BG2111" s="156"/>
      <c r="BH2111" s="156"/>
      <c r="BJ2111" s="146">
        <v>1331</v>
      </c>
      <c r="BK2111" s="146">
        <f t="shared" si="382"/>
        <v>8.512000000000107</v>
      </c>
      <c r="BL2111" s="146">
        <f t="shared" si="383"/>
        <v>0.28961497082764426</v>
      </c>
      <c r="BM2111" s="146">
        <f t="shared" si="384"/>
        <v>5.0983979729019024E-4</v>
      </c>
      <c r="BN2111" s="146" t="str">
        <f t="shared" si="385"/>
        <v/>
      </c>
      <c r="BO2111" s="146" t="str">
        <f t="shared" si="381"/>
        <v/>
      </c>
    </row>
    <row r="2112" spans="3:67" ht="20.100000000000001" customHeight="1" x14ac:dyDescent="0.25">
      <c r="C2112" s="12"/>
      <c r="E2112" s="130"/>
      <c r="F2112" s="130"/>
      <c r="R2112" s="12"/>
      <c r="T2112" s="130"/>
      <c r="U2112" s="130"/>
      <c r="AE2112" s="146">
        <v>1355</v>
      </c>
      <c r="AF2112" s="146">
        <f t="shared" si="386"/>
        <v>1.42</v>
      </c>
      <c r="AJ2112" s="146">
        <f t="shared" si="387"/>
        <v>0.14556413003734761</v>
      </c>
      <c r="AK2112" s="146">
        <f t="shared" si="388"/>
        <v>0.92219615947345368</v>
      </c>
      <c r="AL2112" s="146">
        <f t="shared" si="393"/>
        <v>0.14556413003734761</v>
      </c>
      <c r="AM2112" s="146" t="str">
        <f t="shared" si="394"/>
        <v/>
      </c>
      <c r="AN2112" s="146" t="str">
        <f t="shared" si="389"/>
        <v/>
      </c>
      <c r="AO2112" s="146">
        <f t="shared" si="390"/>
        <v>0</v>
      </c>
      <c r="AP2112" s="146" t="str">
        <f t="shared" si="391"/>
        <v/>
      </c>
      <c r="AQ2112" s="146" t="str">
        <f t="shared" si="392"/>
        <v/>
      </c>
      <c r="AY2112" s="155"/>
      <c r="AZ2112" s="150"/>
      <c r="BA2112" s="155"/>
      <c r="BB2112" s="162"/>
      <c r="BC2112" s="162"/>
      <c r="BD2112" s="162"/>
      <c r="BE2112" s="162"/>
      <c r="BF2112" s="156"/>
      <c r="BG2112" s="156"/>
      <c r="BH2112" s="156"/>
      <c r="BJ2112" s="146">
        <v>1332</v>
      </c>
      <c r="BK2112" s="146">
        <f t="shared" si="382"/>
        <v>8.5184000000001063</v>
      </c>
      <c r="BL2112" s="146">
        <f t="shared" si="383"/>
        <v>0.28910513103035407</v>
      </c>
      <c r="BM2112" s="146">
        <f t="shared" si="384"/>
        <v>5.0916638070236386E-4</v>
      </c>
      <c r="BN2112" s="146" t="str">
        <f t="shared" si="385"/>
        <v/>
      </c>
      <c r="BO2112" s="146" t="str">
        <f t="shared" si="381"/>
        <v/>
      </c>
    </row>
    <row r="2113" spans="3:67" ht="20.100000000000001" customHeight="1" x14ac:dyDescent="0.25">
      <c r="C2113" s="12"/>
      <c r="E2113" s="130"/>
      <c r="F2113" s="130"/>
      <c r="R2113" s="12"/>
      <c r="T2113" s="130"/>
      <c r="U2113" s="130"/>
      <c r="AE2113" s="146">
        <v>1356</v>
      </c>
      <c r="AF2113" s="146">
        <f t="shared" si="386"/>
        <v>1.4240000000000004</v>
      </c>
      <c r="AJ2113" s="146">
        <f t="shared" si="387"/>
        <v>0.14473851155063003</v>
      </c>
      <c r="AK2113" s="146">
        <f t="shared" si="388"/>
        <v>0.92277676396539632</v>
      </c>
      <c r="AL2113" s="146">
        <f t="shared" si="393"/>
        <v>0.14473851155063003</v>
      </c>
      <c r="AM2113" s="146" t="str">
        <f t="shared" si="394"/>
        <v/>
      </c>
      <c r="AN2113" s="146" t="str">
        <f t="shared" si="389"/>
        <v/>
      </c>
      <c r="AO2113" s="146">
        <f t="shared" si="390"/>
        <v>0</v>
      </c>
      <c r="AP2113" s="146" t="str">
        <f t="shared" si="391"/>
        <v/>
      </c>
      <c r="AQ2113" s="146" t="str">
        <f t="shared" si="392"/>
        <v/>
      </c>
      <c r="AY2113" s="155"/>
      <c r="AZ2113" s="150"/>
      <c r="BA2113" s="155"/>
      <c r="BB2113" s="162"/>
      <c r="BC2113" s="162"/>
      <c r="BD2113" s="162"/>
      <c r="BE2113" s="162"/>
      <c r="BF2113" s="156"/>
      <c r="BG2113" s="156"/>
      <c r="BH2113" s="156"/>
      <c r="BJ2113" s="146">
        <v>1333</v>
      </c>
      <c r="BK2113" s="146">
        <f t="shared" si="382"/>
        <v>8.5248000000001056</v>
      </c>
      <c r="BL2113" s="146">
        <f t="shared" si="383"/>
        <v>0.2885959646496517</v>
      </c>
      <c r="BM2113" s="146">
        <f t="shared" si="384"/>
        <v>5.0849313654999229E-4</v>
      </c>
      <c r="BN2113" s="146" t="str">
        <f t="shared" si="385"/>
        <v/>
      </c>
      <c r="BO2113" s="146" t="str">
        <f t="shared" si="381"/>
        <v/>
      </c>
    </row>
    <row r="2114" spans="3:67" ht="20.100000000000001" customHeight="1" x14ac:dyDescent="0.25">
      <c r="C2114" s="12"/>
      <c r="E2114" s="130"/>
      <c r="F2114" s="130"/>
      <c r="R2114" s="12"/>
      <c r="T2114" s="130"/>
      <c r="U2114" s="130"/>
      <c r="AE2114" s="146">
        <v>1357</v>
      </c>
      <c r="AF2114" s="146">
        <f t="shared" si="386"/>
        <v>1.4279999999999999</v>
      </c>
      <c r="AJ2114" s="146">
        <f t="shared" si="387"/>
        <v>0.1439152731885999</v>
      </c>
      <c r="AK2114" s="146">
        <f t="shared" si="388"/>
        <v>0.92335407073936659</v>
      </c>
      <c r="AL2114" s="146">
        <f t="shared" si="393"/>
        <v>0.1439152731885999</v>
      </c>
      <c r="AM2114" s="146" t="str">
        <f t="shared" si="394"/>
        <v/>
      </c>
      <c r="AN2114" s="146" t="str">
        <f t="shared" si="389"/>
        <v/>
      </c>
      <c r="AO2114" s="146">
        <f t="shared" si="390"/>
        <v>0</v>
      </c>
      <c r="AP2114" s="146" t="str">
        <f t="shared" si="391"/>
        <v/>
      </c>
      <c r="AQ2114" s="146" t="str">
        <f t="shared" si="392"/>
        <v/>
      </c>
      <c r="AY2114" s="155"/>
      <c r="AZ2114" s="150"/>
      <c r="BA2114" s="155"/>
      <c r="BB2114" s="162"/>
      <c r="BC2114" s="162"/>
      <c r="BD2114" s="162"/>
      <c r="BE2114" s="162"/>
      <c r="BF2114" s="156"/>
      <c r="BG2114" s="156"/>
      <c r="BH2114" s="156"/>
      <c r="BJ2114" s="146">
        <v>1334</v>
      </c>
      <c r="BK2114" s="146">
        <f t="shared" si="382"/>
        <v>8.5312000000001049</v>
      </c>
      <c r="BL2114" s="146">
        <f t="shared" si="383"/>
        <v>0.28808747151310171</v>
      </c>
      <c r="BM2114" s="146">
        <f t="shared" si="384"/>
        <v>5.0782006757693621E-4</v>
      </c>
      <c r="BN2114" s="146" t="str">
        <f t="shared" si="385"/>
        <v/>
      </c>
      <c r="BO2114" s="146" t="str">
        <f t="shared" si="381"/>
        <v/>
      </c>
    </row>
    <row r="2115" spans="3:67" ht="20.100000000000001" customHeight="1" x14ac:dyDescent="0.25">
      <c r="C2115" s="12"/>
      <c r="E2115" s="130"/>
      <c r="F2115" s="130"/>
      <c r="R2115" s="12"/>
      <c r="T2115" s="130"/>
      <c r="U2115" s="130"/>
      <c r="AE2115" s="146">
        <v>1358</v>
      </c>
      <c r="AF2115" s="146">
        <f t="shared" si="386"/>
        <v>1.4320000000000004</v>
      </c>
      <c r="AJ2115" s="146">
        <f t="shared" si="387"/>
        <v>0.14309442768217082</v>
      </c>
      <c r="AK2115" s="146">
        <f t="shared" si="388"/>
        <v>0.92392808934138759</v>
      </c>
      <c r="AL2115" s="146">
        <f t="shared" si="393"/>
        <v>0.14309442768217082</v>
      </c>
      <c r="AM2115" s="146" t="str">
        <f t="shared" si="394"/>
        <v/>
      </c>
      <c r="AN2115" s="146" t="str">
        <f t="shared" si="389"/>
        <v/>
      </c>
      <c r="AO2115" s="146">
        <f t="shared" si="390"/>
        <v>0</v>
      </c>
      <c r="AP2115" s="146" t="str">
        <f t="shared" si="391"/>
        <v/>
      </c>
      <c r="AQ2115" s="146" t="str">
        <f t="shared" si="392"/>
        <v/>
      </c>
      <c r="AY2115" s="155"/>
      <c r="AZ2115" s="150"/>
      <c r="BA2115" s="155"/>
      <c r="BB2115" s="162"/>
      <c r="BC2115" s="162"/>
      <c r="BD2115" s="162"/>
      <c r="BE2115" s="162"/>
      <c r="BF2115" s="156"/>
      <c r="BG2115" s="156"/>
      <c r="BH2115" s="156"/>
      <c r="BJ2115" s="146">
        <v>1335</v>
      </c>
      <c r="BK2115" s="146">
        <f t="shared" si="382"/>
        <v>8.5376000000001042</v>
      </c>
      <c r="BL2115" s="146">
        <f t="shared" si="383"/>
        <v>0.28757965144552478</v>
      </c>
      <c r="BM2115" s="146">
        <f t="shared" si="384"/>
        <v>5.0714717651595409E-4</v>
      </c>
      <c r="BN2115" s="146" t="str">
        <f t="shared" si="385"/>
        <v/>
      </c>
      <c r="BO2115" s="146" t="str">
        <f t="shared" si="381"/>
        <v/>
      </c>
    </row>
    <row r="2116" spans="3:67" ht="20.100000000000001" customHeight="1" x14ac:dyDescent="0.25">
      <c r="C2116" s="12"/>
      <c r="E2116" s="130"/>
      <c r="F2116" s="130"/>
      <c r="R2116" s="12"/>
      <c r="T2116" s="130"/>
      <c r="U2116" s="130"/>
      <c r="AE2116" s="146">
        <v>1359</v>
      </c>
      <c r="AF2116" s="146">
        <f t="shared" si="386"/>
        <v>1.4359999999999999</v>
      </c>
      <c r="AJ2116" s="146">
        <f t="shared" si="387"/>
        <v>0.14227598757521709</v>
      </c>
      <c r="AK2116" s="146">
        <f t="shared" si="388"/>
        <v>0.92449882936803152</v>
      </c>
      <c r="AL2116" s="146">
        <f t="shared" si="393"/>
        <v>0.14227598757521709</v>
      </c>
      <c r="AM2116" s="146" t="str">
        <f t="shared" si="394"/>
        <v/>
      </c>
      <c r="AN2116" s="146" t="str">
        <f t="shared" si="389"/>
        <v/>
      </c>
      <c r="AO2116" s="146">
        <f t="shared" si="390"/>
        <v>0</v>
      </c>
      <c r="AP2116" s="146" t="str">
        <f t="shared" si="391"/>
        <v/>
      </c>
      <c r="AQ2116" s="146" t="str">
        <f t="shared" si="392"/>
        <v/>
      </c>
      <c r="AY2116" s="155"/>
      <c r="AZ2116" s="150"/>
      <c r="BA2116" s="155"/>
      <c r="BB2116" s="162"/>
      <c r="BC2116" s="162"/>
      <c r="BD2116" s="162"/>
      <c r="BE2116" s="162"/>
      <c r="BF2116" s="156"/>
      <c r="BG2116" s="156"/>
      <c r="BH2116" s="156"/>
      <c r="BJ2116" s="146">
        <v>1336</v>
      </c>
      <c r="BK2116" s="146">
        <f t="shared" si="382"/>
        <v>8.5440000000001035</v>
      </c>
      <c r="BL2116" s="146">
        <f t="shared" si="383"/>
        <v>0.28707250426900882</v>
      </c>
      <c r="BM2116" s="146">
        <f t="shared" si="384"/>
        <v>5.0647446608897972E-4</v>
      </c>
      <c r="BN2116" s="146" t="str">
        <f t="shared" si="385"/>
        <v/>
      </c>
      <c r="BO2116" s="146" t="str">
        <f t="shared" si="381"/>
        <v/>
      </c>
    </row>
    <row r="2117" spans="3:67" ht="20.100000000000001" customHeight="1" x14ac:dyDescent="0.25">
      <c r="C2117" s="12"/>
      <c r="E2117" s="130"/>
      <c r="F2117" s="130"/>
      <c r="R2117" s="12"/>
      <c r="T2117" s="130"/>
      <c r="U2117" s="130"/>
      <c r="AE2117" s="146">
        <v>1360</v>
      </c>
      <c r="AF2117" s="146">
        <f t="shared" si="386"/>
        <v>1.4400000000000004</v>
      </c>
      <c r="AJ2117" s="146">
        <f t="shared" si="387"/>
        <v>0.1414599652248387</v>
      </c>
      <c r="AK2117" s="146">
        <f t="shared" si="388"/>
        <v>0.92506630046567306</v>
      </c>
      <c r="AL2117" s="146">
        <f t="shared" si="393"/>
        <v>0.1414599652248387</v>
      </c>
      <c r="AM2117" s="146" t="str">
        <f t="shared" si="394"/>
        <v/>
      </c>
      <c r="AN2117" s="146" t="str">
        <f t="shared" si="389"/>
        <v/>
      </c>
      <c r="AO2117" s="146">
        <f t="shared" si="390"/>
        <v>0</v>
      </c>
      <c r="AP2117" s="146" t="str">
        <f t="shared" si="391"/>
        <v/>
      </c>
      <c r="AQ2117" s="146" t="str">
        <f t="shared" si="392"/>
        <v/>
      </c>
      <c r="AY2117" s="155"/>
      <c r="AZ2117" s="150"/>
      <c r="BA2117" s="155"/>
      <c r="BB2117" s="162"/>
      <c r="BC2117" s="162"/>
      <c r="BD2117" s="162"/>
      <c r="BE2117" s="162"/>
      <c r="BF2117" s="156"/>
      <c r="BG2117" s="156"/>
      <c r="BH2117" s="156"/>
      <c r="BJ2117" s="146">
        <v>1337</v>
      </c>
      <c r="BK2117" s="146">
        <f t="shared" si="382"/>
        <v>8.5504000000001028</v>
      </c>
      <c r="BL2117" s="146">
        <f t="shared" si="383"/>
        <v>0.28656602980291984</v>
      </c>
      <c r="BM2117" s="146">
        <f t="shared" si="384"/>
        <v>5.0580193900684467E-4</v>
      </c>
      <c r="BN2117" s="146" t="str">
        <f t="shared" si="385"/>
        <v/>
      </c>
      <c r="BO2117" s="146" t="str">
        <f t="shared" si="381"/>
        <v/>
      </c>
    </row>
    <row r="2118" spans="3:67" ht="20.100000000000001" customHeight="1" x14ac:dyDescent="0.25">
      <c r="C2118" s="12"/>
      <c r="E2118" s="130"/>
      <c r="F2118" s="130"/>
      <c r="R2118" s="12"/>
      <c r="T2118" s="130"/>
      <c r="U2118" s="130"/>
      <c r="AE2118" s="146">
        <v>1361</v>
      </c>
      <c r="AF2118" s="146">
        <f t="shared" si="386"/>
        <v>1.444</v>
      </c>
      <c r="AJ2118" s="146">
        <f t="shared" si="387"/>
        <v>0.14064637280164224</v>
      </c>
      <c r="AK2118" s="146">
        <f t="shared" si="388"/>
        <v>0.92563051232974147</v>
      </c>
      <c r="AL2118" s="146">
        <f t="shared" si="393"/>
        <v>0.14064637280164224</v>
      </c>
      <c r="AM2118" s="146" t="str">
        <f t="shared" si="394"/>
        <v/>
      </c>
      <c r="AN2118" s="146" t="str">
        <f t="shared" si="389"/>
        <v/>
      </c>
      <c r="AO2118" s="146">
        <f t="shared" si="390"/>
        <v>0</v>
      </c>
      <c r="AP2118" s="146" t="str">
        <f t="shared" si="391"/>
        <v/>
      </c>
      <c r="AQ2118" s="146" t="str">
        <f t="shared" si="392"/>
        <v/>
      </c>
      <c r="AY2118" s="155"/>
      <c r="AZ2118" s="150"/>
      <c r="BA2118" s="155"/>
      <c r="BB2118" s="162"/>
      <c r="BC2118" s="162"/>
      <c r="BD2118" s="162"/>
      <c r="BE2118" s="162"/>
      <c r="BF2118" s="156"/>
      <c r="BG2118" s="156"/>
      <c r="BH2118" s="156"/>
      <c r="BJ2118" s="146">
        <v>1338</v>
      </c>
      <c r="BK2118" s="146">
        <f t="shared" si="382"/>
        <v>8.5568000000001021</v>
      </c>
      <c r="BL2118" s="146">
        <f t="shared" si="383"/>
        <v>0.286060227863913</v>
      </c>
      <c r="BM2118" s="146">
        <f t="shared" si="384"/>
        <v>5.0512959796883417E-4</v>
      </c>
      <c r="BN2118" s="146" t="str">
        <f t="shared" si="385"/>
        <v/>
      </c>
      <c r="BO2118" s="146" t="str">
        <f t="shared" si="381"/>
        <v/>
      </c>
    </row>
    <row r="2119" spans="3:67" ht="20.100000000000001" customHeight="1" x14ac:dyDescent="0.25">
      <c r="C2119" s="12"/>
      <c r="E2119" s="130"/>
      <c r="F2119" s="130"/>
      <c r="R2119" s="12"/>
      <c r="T2119" s="130"/>
      <c r="U2119" s="130"/>
      <c r="AE2119" s="146">
        <v>1362</v>
      </c>
      <c r="AF2119" s="146">
        <f t="shared" si="386"/>
        <v>1.4480000000000004</v>
      </c>
      <c r="AJ2119" s="146">
        <f t="shared" si="387"/>
        <v>0.13983522229003253</v>
      </c>
      <c r="AK2119" s="146">
        <f t="shared" si="388"/>
        <v>0.92619147470397656</v>
      </c>
      <c r="AL2119" s="146">
        <f t="shared" si="393"/>
        <v>0.13983522229003253</v>
      </c>
      <c r="AM2119" s="146" t="str">
        <f t="shared" si="394"/>
        <v/>
      </c>
      <c r="AN2119" s="146" t="str">
        <f t="shared" si="389"/>
        <v/>
      </c>
      <c r="AO2119" s="146">
        <f t="shared" si="390"/>
        <v>0</v>
      </c>
      <c r="AP2119" s="146" t="str">
        <f t="shared" si="391"/>
        <v/>
      </c>
      <c r="AQ2119" s="146" t="str">
        <f t="shared" si="392"/>
        <v/>
      </c>
      <c r="AY2119" s="155"/>
      <c r="AZ2119" s="150"/>
      <c r="BA2119" s="155"/>
      <c r="BB2119" s="162"/>
      <c r="BC2119" s="162"/>
      <c r="BD2119" s="162"/>
      <c r="BE2119" s="162"/>
      <c r="BF2119" s="156"/>
      <c r="BG2119" s="156"/>
      <c r="BH2119" s="156"/>
      <c r="BJ2119" s="146">
        <v>1339</v>
      </c>
      <c r="BK2119" s="146">
        <f t="shared" si="382"/>
        <v>8.5632000000001014</v>
      </c>
      <c r="BL2119" s="146">
        <f t="shared" si="383"/>
        <v>0.28555509826594416</v>
      </c>
      <c r="BM2119" s="146">
        <f t="shared" si="384"/>
        <v>5.0445744566440798E-4</v>
      </c>
      <c r="BN2119" s="146" t="str">
        <f t="shared" si="385"/>
        <v/>
      </c>
      <c r="BO2119" s="146" t="str">
        <f t="shared" si="381"/>
        <v/>
      </c>
    </row>
    <row r="2120" spans="3:67" ht="20.100000000000001" customHeight="1" x14ac:dyDescent="0.25">
      <c r="C2120" s="12"/>
      <c r="E2120" s="130"/>
      <c r="F2120" s="130"/>
      <c r="R2120" s="12"/>
      <c r="T2120" s="130"/>
      <c r="U2120" s="130"/>
      <c r="AE2120" s="146">
        <v>1363</v>
      </c>
      <c r="AF2120" s="146">
        <f t="shared" si="386"/>
        <v>1.452</v>
      </c>
      <c r="AJ2120" s="146">
        <f t="shared" si="387"/>
        <v>0.13902652548852024</v>
      </c>
      <c r="AK2120" s="146">
        <f t="shared" si="388"/>
        <v>0.92674919737968342</v>
      </c>
      <c r="AL2120" s="146">
        <f t="shared" si="393"/>
        <v>0.13902652548852024</v>
      </c>
      <c r="AM2120" s="146" t="str">
        <f t="shared" si="394"/>
        <v/>
      </c>
      <c r="AN2120" s="146" t="str">
        <f t="shared" si="389"/>
        <v/>
      </c>
      <c r="AO2120" s="146">
        <f t="shared" si="390"/>
        <v>0</v>
      </c>
      <c r="AP2120" s="146" t="str">
        <f t="shared" si="391"/>
        <v/>
      </c>
      <c r="AQ2120" s="146" t="str">
        <f t="shared" si="392"/>
        <v/>
      </c>
      <c r="AY2120" s="155"/>
      <c r="AZ2120" s="150"/>
      <c r="BA2120" s="155"/>
      <c r="BB2120" s="162"/>
      <c r="BC2120" s="162"/>
      <c r="BD2120" s="162"/>
      <c r="BE2120" s="162"/>
      <c r="BF2120" s="156"/>
      <c r="BG2120" s="156"/>
      <c r="BH2120" s="156"/>
      <c r="BJ2120" s="146">
        <v>1340</v>
      </c>
      <c r="BK2120" s="146">
        <f t="shared" si="382"/>
        <v>8.5696000000001007</v>
      </c>
      <c r="BL2120" s="146">
        <f t="shared" si="383"/>
        <v>0.28505064082027975</v>
      </c>
      <c r="BM2120" s="146">
        <f t="shared" si="384"/>
        <v>5.03785484771202E-4</v>
      </c>
      <c r="BN2120" s="146" t="str">
        <f t="shared" si="385"/>
        <v/>
      </c>
      <c r="BO2120" s="146" t="str">
        <f t="shared" si="381"/>
        <v/>
      </c>
    </row>
    <row r="2121" spans="3:67" ht="20.100000000000001" customHeight="1" x14ac:dyDescent="0.25">
      <c r="C2121" s="12"/>
      <c r="E2121" s="130"/>
      <c r="F2121" s="130"/>
      <c r="R2121" s="12"/>
      <c r="T2121" s="130"/>
      <c r="U2121" s="130"/>
      <c r="AE2121" s="146">
        <v>1364</v>
      </c>
      <c r="AF2121" s="146">
        <f t="shared" si="386"/>
        <v>1.4560000000000004</v>
      </c>
      <c r="AJ2121" s="146">
        <f t="shared" si="387"/>
        <v>0.13822029401003955</v>
      </c>
      <c r="AK2121" s="146">
        <f t="shared" si="388"/>
        <v>0.92730369019499026</v>
      </c>
      <c r="AL2121" s="146">
        <f t="shared" si="393"/>
        <v>0.13822029401003955</v>
      </c>
      <c r="AM2121" s="146" t="str">
        <f t="shared" si="394"/>
        <v/>
      </c>
      <c r="AN2121" s="146" t="str">
        <f t="shared" si="389"/>
        <v/>
      </c>
      <c r="AO2121" s="146">
        <f t="shared" si="390"/>
        <v>0</v>
      </c>
      <c r="AP2121" s="146" t="str">
        <f t="shared" si="391"/>
        <v/>
      </c>
      <c r="AQ2121" s="146" t="str">
        <f t="shared" si="392"/>
        <v/>
      </c>
      <c r="AY2121" s="155"/>
      <c r="AZ2121" s="150"/>
      <c r="BA2121" s="155"/>
      <c r="BB2121" s="162"/>
      <c r="BC2121" s="162"/>
      <c r="BD2121" s="162"/>
      <c r="BE2121" s="162"/>
      <c r="BF2121" s="156"/>
      <c r="BG2121" s="156"/>
      <c r="BH2121" s="156"/>
      <c r="BJ2121" s="146">
        <v>1341</v>
      </c>
      <c r="BK2121" s="146">
        <f t="shared" si="382"/>
        <v>8.5760000000001</v>
      </c>
      <c r="BL2121" s="146">
        <f t="shared" si="383"/>
        <v>0.28454685533550855</v>
      </c>
      <c r="BM2121" s="146">
        <f t="shared" si="384"/>
        <v>5.0311371795569437E-4</v>
      </c>
      <c r="BN2121" s="146" t="str">
        <f t="shared" si="385"/>
        <v/>
      </c>
      <c r="BO2121" s="146" t="str">
        <f t="shared" si="381"/>
        <v/>
      </c>
    </row>
    <row r="2122" spans="3:67" ht="20.100000000000001" customHeight="1" x14ac:dyDescent="0.25">
      <c r="C2122" s="12"/>
      <c r="E2122" s="130"/>
      <c r="F2122" s="130"/>
      <c r="R2122" s="12"/>
      <c r="T2122" s="130"/>
      <c r="U2122" s="130"/>
      <c r="AE2122" s="146">
        <v>1365</v>
      </c>
      <c r="AF2122" s="146">
        <f t="shared" si="386"/>
        <v>1.46</v>
      </c>
      <c r="AJ2122" s="146">
        <f t="shared" si="387"/>
        <v>0.13741653928228179</v>
      </c>
      <c r="AK2122" s="146">
        <f t="shared" si="388"/>
        <v>0.92785496303410619</v>
      </c>
      <c r="AL2122" s="146">
        <f t="shared" si="393"/>
        <v>0.13741653928228179</v>
      </c>
      <c r="AM2122" s="146" t="str">
        <f t="shared" si="394"/>
        <v/>
      </c>
      <c r="AN2122" s="146" t="str">
        <f t="shared" si="389"/>
        <v/>
      </c>
      <c r="AO2122" s="146">
        <f t="shared" si="390"/>
        <v>0</v>
      </c>
      <c r="AP2122" s="146" t="str">
        <f t="shared" si="391"/>
        <v/>
      </c>
      <c r="AQ2122" s="146" t="str">
        <f t="shared" si="392"/>
        <v/>
      </c>
      <c r="AY2122" s="155"/>
      <c r="AZ2122" s="150"/>
      <c r="BA2122" s="155"/>
      <c r="BB2122" s="162"/>
      <c r="BC2122" s="162"/>
      <c r="BD2122" s="162"/>
      <c r="BE2122" s="162"/>
      <c r="BF2122" s="156"/>
      <c r="BG2122" s="156"/>
      <c r="BH2122" s="156"/>
      <c r="BJ2122" s="146">
        <v>1342</v>
      </c>
      <c r="BK2122" s="146">
        <f t="shared" si="382"/>
        <v>8.5824000000000993</v>
      </c>
      <c r="BL2122" s="146">
        <f t="shared" si="383"/>
        <v>0.28404374161755286</v>
      </c>
      <c r="BM2122" s="146">
        <f t="shared" si="384"/>
        <v>5.0244214787475983E-4</v>
      </c>
      <c r="BN2122" s="146" t="str">
        <f t="shared" si="385"/>
        <v/>
      </c>
      <c r="BO2122" s="146" t="str">
        <f t="shared" si="381"/>
        <v/>
      </c>
    </row>
    <row r="2123" spans="3:67" ht="20.100000000000001" customHeight="1" x14ac:dyDescent="0.25">
      <c r="C2123" s="12"/>
      <c r="E2123" s="130"/>
      <c r="F2123" s="130"/>
      <c r="R2123" s="12"/>
      <c r="T2123" s="130"/>
      <c r="U2123" s="130"/>
      <c r="AE2123" s="146">
        <v>1366</v>
      </c>
      <c r="AF2123" s="146">
        <f t="shared" si="386"/>
        <v>1.4640000000000004</v>
      </c>
      <c r="AJ2123" s="146">
        <f t="shared" si="387"/>
        <v>0.1366152725480389</v>
      </c>
      <c r="AK2123" s="146">
        <f t="shared" si="388"/>
        <v>0.92840302582658141</v>
      </c>
      <c r="AL2123" s="146">
        <f t="shared" si="393"/>
        <v>0.1366152725480389</v>
      </c>
      <c r="AM2123" s="146" t="str">
        <f t="shared" si="394"/>
        <v/>
      </c>
      <c r="AN2123" s="146" t="str">
        <f t="shared" si="389"/>
        <v/>
      </c>
      <c r="AO2123" s="146">
        <f t="shared" si="390"/>
        <v>0</v>
      </c>
      <c r="AP2123" s="146" t="str">
        <f t="shared" si="391"/>
        <v/>
      </c>
      <c r="AQ2123" s="146" t="str">
        <f t="shared" si="392"/>
        <v/>
      </c>
      <c r="AY2123" s="155"/>
      <c r="AZ2123" s="150"/>
      <c r="BA2123" s="155"/>
      <c r="BB2123" s="162"/>
      <c r="BC2123" s="162"/>
      <c r="BD2123" s="162"/>
      <c r="BE2123" s="162"/>
      <c r="BF2123" s="156"/>
      <c r="BG2123" s="156"/>
      <c r="BH2123" s="156"/>
      <c r="BJ2123" s="146">
        <v>1343</v>
      </c>
      <c r="BK2123" s="146">
        <f t="shared" si="382"/>
        <v>8.5888000000000986</v>
      </c>
      <c r="BL2123" s="146">
        <f t="shared" si="383"/>
        <v>0.2835412994696781</v>
      </c>
      <c r="BM2123" s="146">
        <f t="shared" si="384"/>
        <v>5.0177077717311613E-4</v>
      </c>
      <c r="BN2123" s="146" t="str">
        <f t="shared" si="385"/>
        <v/>
      </c>
      <c r="BO2123" s="146" t="str">
        <f t="shared" si="381"/>
        <v/>
      </c>
    </row>
    <row r="2124" spans="3:67" ht="20.100000000000001" customHeight="1" x14ac:dyDescent="0.25">
      <c r="C2124" s="12"/>
      <c r="E2124" s="130"/>
      <c r="F2124" s="130"/>
      <c r="R2124" s="12"/>
      <c r="T2124" s="130"/>
      <c r="U2124" s="130"/>
      <c r="AE2124" s="146">
        <v>1367</v>
      </c>
      <c r="AF2124" s="146">
        <f t="shared" si="386"/>
        <v>1.468</v>
      </c>
      <c r="AJ2124" s="146">
        <f t="shared" si="387"/>
        <v>0.13581650486556279</v>
      </c>
      <c r="AK2124" s="146">
        <f t="shared" si="388"/>
        <v>0.92894788854656773</v>
      </c>
      <c r="AL2124" s="146">
        <f t="shared" si="393"/>
        <v>0.13581650486556279</v>
      </c>
      <c r="AM2124" s="146" t="str">
        <f t="shared" si="394"/>
        <v/>
      </c>
      <c r="AN2124" s="146" t="str">
        <f t="shared" si="389"/>
        <v/>
      </c>
      <c r="AO2124" s="146">
        <f t="shared" si="390"/>
        <v>0</v>
      </c>
      <c r="AP2124" s="146" t="str">
        <f t="shared" si="391"/>
        <v/>
      </c>
      <c r="AQ2124" s="146" t="str">
        <f t="shared" si="392"/>
        <v/>
      </c>
      <c r="AY2124" s="155"/>
      <c r="AZ2124" s="150"/>
      <c r="BA2124" s="155"/>
      <c r="BB2124" s="162"/>
      <c r="BC2124" s="162"/>
      <c r="BD2124" s="162"/>
      <c r="BE2124" s="162"/>
      <c r="BF2124" s="156"/>
      <c r="BG2124" s="156"/>
      <c r="BH2124" s="156"/>
      <c r="BJ2124" s="146">
        <v>1344</v>
      </c>
      <c r="BK2124" s="146">
        <f t="shared" si="382"/>
        <v>8.5952000000000979</v>
      </c>
      <c r="BL2124" s="146">
        <f t="shared" si="383"/>
        <v>0.28303952869250498</v>
      </c>
      <c r="BM2124" s="146">
        <f t="shared" si="384"/>
        <v>5.0109960848493396E-4</v>
      </c>
      <c r="BN2124" s="146" t="str">
        <f t="shared" si="385"/>
        <v/>
      </c>
      <c r="BO2124" s="146" t="str">
        <f t="shared" si="381"/>
        <v/>
      </c>
    </row>
    <row r="2125" spans="3:67" ht="20.100000000000001" customHeight="1" x14ac:dyDescent="0.25">
      <c r="C2125" s="12"/>
      <c r="E2125" s="130"/>
      <c r="F2125" s="130"/>
      <c r="R2125" s="12"/>
      <c r="T2125" s="130"/>
      <c r="U2125" s="130"/>
      <c r="AE2125" s="146">
        <v>1368</v>
      </c>
      <c r="AF2125" s="146">
        <f t="shared" si="386"/>
        <v>1.4720000000000004</v>
      </c>
      <c r="AJ2125" s="146">
        <f t="shared" si="387"/>
        <v>0.13502024710893423</v>
      </c>
      <c r="AK2125" s="146">
        <f t="shared" si="388"/>
        <v>0.92948956121208193</v>
      </c>
      <c r="AL2125" s="146">
        <f t="shared" si="393"/>
        <v>0.13502024710893423</v>
      </c>
      <c r="AM2125" s="146" t="str">
        <f t="shared" si="394"/>
        <v/>
      </c>
      <c r="AN2125" s="146" t="str">
        <f t="shared" si="389"/>
        <v/>
      </c>
      <c r="AO2125" s="146">
        <f t="shared" si="390"/>
        <v>0</v>
      </c>
      <c r="AP2125" s="146" t="str">
        <f t="shared" si="391"/>
        <v/>
      </c>
      <c r="AQ2125" s="146" t="str">
        <f t="shared" si="392"/>
        <v/>
      </c>
      <c r="AY2125" s="155"/>
      <c r="AZ2125" s="150"/>
      <c r="BA2125" s="155"/>
      <c r="BB2125" s="162"/>
      <c r="BC2125" s="162"/>
      <c r="BD2125" s="162"/>
      <c r="BE2125" s="162"/>
      <c r="BF2125" s="156"/>
      <c r="BG2125" s="156"/>
      <c r="BH2125" s="156"/>
      <c r="BJ2125" s="146">
        <v>1345</v>
      </c>
      <c r="BK2125" s="146">
        <f t="shared" si="382"/>
        <v>8.6016000000000972</v>
      </c>
      <c r="BL2125" s="146">
        <f t="shared" si="383"/>
        <v>0.28253842908402005</v>
      </c>
      <c r="BM2125" s="146">
        <f t="shared" si="384"/>
        <v>5.0042864443394786E-4</v>
      </c>
      <c r="BN2125" s="146" t="str">
        <f t="shared" si="385"/>
        <v/>
      </c>
      <c r="BO2125" s="146" t="str">
        <f t="shared" ref="BO2125:BO2188" si="395">IF($BL2125&lt;(1-$BH$793),$BM2125,"")</f>
        <v/>
      </c>
    </row>
    <row r="2126" spans="3:67" ht="20.100000000000001" customHeight="1" x14ac:dyDescent="0.25">
      <c r="C2126" s="12"/>
      <c r="E2126" s="130"/>
      <c r="F2126" s="130"/>
      <c r="R2126" s="12"/>
      <c r="T2126" s="130"/>
      <c r="U2126" s="130"/>
      <c r="AE2126" s="146">
        <v>1369</v>
      </c>
      <c r="AF2126" s="146">
        <f t="shared" si="386"/>
        <v>1.476</v>
      </c>
      <c r="AJ2126" s="146">
        <f t="shared" si="387"/>
        <v>0.13422650996844704</v>
      </c>
      <c r="AK2126" s="146">
        <f t="shared" si="388"/>
        <v>0.9300280538842689</v>
      </c>
      <c r="AL2126" s="146">
        <f t="shared" si="393"/>
        <v>0.13422650996844704</v>
      </c>
      <c r="AM2126" s="146" t="str">
        <f t="shared" si="394"/>
        <v/>
      </c>
      <c r="AN2126" s="146" t="str">
        <f t="shared" si="389"/>
        <v/>
      </c>
      <c r="AO2126" s="146">
        <f t="shared" si="390"/>
        <v>0</v>
      </c>
      <c r="AP2126" s="146" t="str">
        <f t="shared" si="391"/>
        <v/>
      </c>
      <c r="AQ2126" s="146" t="str">
        <f t="shared" si="392"/>
        <v/>
      </c>
      <c r="AY2126" s="155"/>
      <c r="AZ2126" s="150"/>
      <c r="BA2126" s="155"/>
      <c r="BB2126" s="162"/>
      <c r="BC2126" s="162"/>
      <c r="BD2126" s="162"/>
      <c r="BE2126" s="162"/>
      <c r="BF2126" s="156"/>
      <c r="BG2126" s="156"/>
      <c r="BH2126" s="156"/>
      <c r="BJ2126" s="146">
        <v>1346</v>
      </c>
      <c r="BK2126" s="146">
        <f t="shared" ref="BK2126:BK2189" si="396">BK2125+$BN$778</f>
        <v>8.6080000000000965</v>
      </c>
      <c r="BL2126" s="146">
        <f t="shared" ref="BL2126:BL2189" si="397">_xlfn.CHISQ.DIST.RT(BK2126,7)</f>
        <v>0.2820380004395861</v>
      </c>
      <c r="BM2126" s="146">
        <f t="shared" ref="BM2126:BM2189" si="398">BL2126-BL2127</f>
        <v>4.9975788763267914E-4</v>
      </c>
      <c r="BN2126" s="146" t="str">
        <f t="shared" ref="BN2126:BN2189" si="399">IF(BL2126&lt;(1-$BH$785),BM2126,"")</f>
        <v/>
      </c>
      <c r="BO2126" s="146" t="str">
        <f t="shared" si="395"/>
        <v/>
      </c>
    </row>
    <row r="2127" spans="3:67" ht="20.100000000000001" customHeight="1" x14ac:dyDescent="0.25">
      <c r="C2127" s="12"/>
      <c r="E2127" s="130"/>
      <c r="F2127" s="130"/>
      <c r="R2127" s="12"/>
      <c r="T2127" s="130"/>
      <c r="U2127" s="130"/>
      <c r="AE2127" s="146">
        <v>1370</v>
      </c>
      <c r="AF2127" s="146">
        <f t="shared" si="386"/>
        <v>1.4800000000000004</v>
      </c>
      <c r="AJ2127" s="146">
        <f t="shared" si="387"/>
        <v>0.1334353039510022</v>
      </c>
      <c r="AK2127" s="146">
        <f t="shared" si="388"/>
        <v>0.93056337666666833</v>
      </c>
      <c r="AL2127" s="146">
        <f t="shared" si="393"/>
        <v>0.1334353039510022</v>
      </c>
      <c r="AM2127" s="146" t="str">
        <f t="shared" si="394"/>
        <v/>
      </c>
      <c r="AN2127" s="146" t="str">
        <f t="shared" si="389"/>
        <v/>
      </c>
      <c r="AO2127" s="146">
        <f t="shared" si="390"/>
        <v>0</v>
      </c>
      <c r="AP2127" s="146" t="str">
        <f t="shared" si="391"/>
        <v/>
      </c>
      <c r="AQ2127" s="146" t="str">
        <f t="shared" si="392"/>
        <v/>
      </c>
      <c r="AY2127" s="155"/>
      <c r="AZ2127" s="150"/>
      <c r="BA2127" s="155"/>
      <c r="BB2127" s="162"/>
      <c r="BC2127" s="162"/>
      <c r="BD2127" s="162"/>
      <c r="BE2127" s="162"/>
      <c r="BF2127" s="156"/>
      <c r="BG2127" s="156"/>
      <c r="BH2127" s="156"/>
      <c r="BJ2127" s="146">
        <v>1347</v>
      </c>
      <c r="BK2127" s="146">
        <f t="shared" si="396"/>
        <v>8.6144000000000958</v>
      </c>
      <c r="BL2127" s="146">
        <f t="shared" si="397"/>
        <v>0.28153824255195342</v>
      </c>
      <c r="BM2127" s="146">
        <f t="shared" si="398"/>
        <v>4.9908734068326854E-4</v>
      </c>
      <c r="BN2127" s="146" t="str">
        <f t="shared" si="399"/>
        <v/>
      </c>
      <c r="BO2127" s="146" t="str">
        <f t="shared" si="395"/>
        <v/>
      </c>
    </row>
    <row r="2128" spans="3:67" ht="20.100000000000001" customHeight="1" x14ac:dyDescent="0.25">
      <c r="C2128" s="12"/>
      <c r="E2128" s="130"/>
      <c r="F2128" s="130"/>
      <c r="R2128" s="12"/>
      <c r="T2128" s="130"/>
      <c r="U2128" s="130"/>
      <c r="AE2128" s="146">
        <v>1371</v>
      </c>
      <c r="AF2128" s="146">
        <f t="shared" si="386"/>
        <v>1.484</v>
      </c>
      <c r="AJ2128" s="146">
        <f t="shared" si="387"/>
        <v>0.13264663938051691</v>
      </c>
      <c r="AK2128" s="146">
        <f t="shared" si="388"/>
        <v>0.931095539704481</v>
      </c>
      <c r="AL2128" s="146">
        <f t="shared" si="393"/>
        <v>0.13264663938051691</v>
      </c>
      <c r="AM2128" s="146" t="str">
        <f t="shared" si="394"/>
        <v/>
      </c>
      <c r="AN2128" s="146" t="str">
        <f t="shared" si="389"/>
        <v/>
      </c>
      <c r="AO2128" s="146">
        <f t="shared" si="390"/>
        <v>0</v>
      </c>
      <c r="AP2128" s="146" t="str">
        <f t="shared" si="391"/>
        <v/>
      </c>
      <c r="AQ2128" s="146" t="str">
        <f t="shared" si="392"/>
        <v/>
      </c>
      <c r="AY2128" s="155"/>
      <c r="AZ2128" s="150"/>
      <c r="BA2128" s="155"/>
      <c r="BB2128" s="162"/>
      <c r="BC2128" s="162"/>
      <c r="BD2128" s="162"/>
      <c r="BE2128" s="162"/>
      <c r="BF2128" s="156"/>
      <c r="BG2128" s="156"/>
      <c r="BH2128" s="156"/>
      <c r="BJ2128" s="146">
        <v>1348</v>
      </c>
      <c r="BK2128" s="146">
        <f t="shared" si="396"/>
        <v>8.6208000000000951</v>
      </c>
      <c r="BL2128" s="146">
        <f t="shared" si="397"/>
        <v>0.28103915521127015</v>
      </c>
      <c r="BM2128" s="146">
        <f t="shared" si="398"/>
        <v>4.9841700617642148E-4</v>
      </c>
      <c r="BN2128" s="146" t="str">
        <f t="shared" si="399"/>
        <v/>
      </c>
      <c r="BO2128" s="146" t="str">
        <f t="shared" si="395"/>
        <v/>
      </c>
    </row>
    <row r="2129" spans="3:67" ht="20.100000000000001" customHeight="1" x14ac:dyDescent="0.25">
      <c r="C2129" s="12"/>
      <c r="E2129" s="130"/>
      <c r="F2129" s="130"/>
      <c r="R2129" s="12"/>
      <c r="T2129" s="130"/>
      <c r="U2129" s="130"/>
      <c r="AE2129" s="146">
        <v>1372</v>
      </c>
      <c r="AF2129" s="146">
        <f t="shared" si="386"/>
        <v>1.4880000000000004</v>
      </c>
      <c r="AJ2129" s="146">
        <f t="shared" si="387"/>
        <v>0.13186052639834273</v>
      </c>
      <c r="AK2129" s="146">
        <f t="shared" si="388"/>
        <v>0.9316245531838383</v>
      </c>
      <c r="AL2129" s="146">
        <f t="shared" si="393"/>
        <v>0.13186052639834273</v>
      </c>
      <c r="AM2129" s="146" t="str">
        <f t="shared" si="394"/>
        <v/>
      </c>
      <c r="AN2129" s="146" t="str">
        <f t="shared" si="389"/>
        <v/>
      </c>
      <c r="AO2129" s="146">
        <f t="shared" si="390"/>
        <v>0</v>
      </c>
      <c r="AP2129" s="146" t="str">
        <f t="shared" si="391"/>
        <v/>
      </c>
      <c r="AQ2129" s="146" t="str">
        <f t="shared" si="392"/>
        <v/>
      </c>
      <c r="AY2129" s="155"/>
      <c r="AZ2129" s="150"/>
      <c r="BA2129" s="155"/>
      <c r="BB2129" s="162"/>
      <c r="BC2129" s="162"/>
      <c r="BD2129" s="162"/>
      <c r="BE2129" s="162"/>
      <c r="BF2129" s="156"/>
      <c r="BG2129" s="156"/>
      <c r="BH2129" s="156"/>
      <c r="BJ2129" s="146">
        <v>1349</v>
      </c>
      <c r="BK2129" s="146">
        <f t="shared" si="396"/>
        <v>8.6272000000000943</v>
      </c>
      <c r="BL2129" s="146">
        <f t="shared" si="397"/>
        <v>0.28054073820509373</v>
      </c>
      <c r="BM2129" s="146">
        <f t="shared" si="398"/>
        <v>4.9774688669268485E-4</v>
      </c>
      <c r="BN2129" s="146" t="str">
        <f t="shared" si="399"/>
        <v/>
      </c>
      <c r="BO2129" s="146" t="str">
        <f t="shared" si="395"/>
        <v/>
      </c>
    </row>
    <row r="2130" spans="3:67" ht="20.100000000000001" customHeight="1" x14ac:dyDescent="0.25">
      <c r="C2130" s="12"/>
      <c r="E2130" s="130"/>
      <c r="F2130" s="130"/>
      <c r="R2130" s="12"/>
      <c r="T2130" s="130"/>
      <c r="U2130" s="130"/>
      <c r="AE2130" s="146">
        <v>1373</v>
      </c>
      <c r="AF2130" s="146">
        <f t="shared" si="386"/>
        <v>1.492</v>
      </c>
      <c r="AJ2130" s="146">
        <f t="shared" si="387"/>
        <v>0.13107697496369927</v>
      </c>
      <c r="AK2130" s="146">
        <f t="shared" si="388"/>
        <v>0.93215042733107256</v>
      </c>
      <c r="AL2130" s="146">
        <f t="shared" si="393"/>
        <v>0.13107697496369927</v>
      </c>
      <c r="AM2130" s="146" t="str">
        <f t="shared" si="394"/>
        <v/>
      </c>
      <c r="AN2130" s="146" t="str">
        <f t="shared" si="389"/>
        <v/>
      </c>
      <c r="AO2130" s="146">
        <f t="shared" si="390"/>
        <v>0</v>
      </c>
      <c r="AP2130" s="146" t="str">
        <f t="shared" si="391"/>
        <v/>
      </c>
      <c r="AQ2130" s="146" t="str">
        <f t="shared" si="392"/>
        <v/>
      </c>
      <c r="AY2130" s="155"/>
      <c r="AZ2130" s="150"/>
      <c r="BA2130" s="155"/>
      <c r="BB2130" s="162"/>
      <c r="BC2130" s="162"/>
      <c r="BD2130" s="162"/>
      <c r="BE2130" s="162"/>
      <c r="BF2130" s="156"/>
      <c r="BG2130" s="156"/>
      <c r="BH2130" s="156"/>
      <c r="BJ2130" s="146">
        <v>1350</v>
      </c>
      <c r="BK2130" s="146">
        <f t="shared" si="396"/>
        <v>8.6336000000000936</v>
      </c>
      <c r="BL2130" s="146">
        <f t="shared" si="397"/>
        <v>0.28004299131840105</v>
      </c>
      <c r="BM2130" s="146">
        <f t="shared" si="398"/>
        <v>4.9707698480189189E-4</v>
      </c>
      <c r="BN2130" s="146" t="str">
        <f t="shared" si="399"/>
        <v/>
      </c>
      <c r="BO2130" s="146" t="str">
        <f t="shared" si="395"/>
        <v/>
      </c>
    </row>
    <row r="2131" spans="3:67" ht="20.100000000000001" customHeight="1" x14ac:dyDescent="0.25">
      <c r="C2131" s="12"/>
      <c r="E2131" s="130"/>
      <c r="F2131" s="130"/>
      <c r="R2131" s="12"/>
      <c r="T2131" s="130"/>
      <c r="U2131" s="130"/>
      <c r="AE2131" s="146">
        <v>1374</v>
      </c>
      <c r="AF2131" s="146">
        <f t="shared" si="386"/>
        <v>1.4960000000000004</v>
      </c>
      <c r="AJ2131" s="146">
        <f t="shared" si="387"/>
        <v>0.13029599485411647</v>
      </c>
      <c r="AK2131" s="146">
        <f t="shared" si="388"/>
        <v>0.93267317241198944</v>
      </c>
      <c r="AL2131" s="146">
        <f t="shared" si="393"/>
        <v>0.13029599485411647</v>
      </c>
      <c r="AM2131" s="146" t="str">
        <f t="shared" si="394"/>
        <v/>
      </c>
      <c r="AN2131" s="146" t="str">
        <f t="shared" si="389"/>
        <v/>
      </c>
      <c r="AO2131" s="146">
        <f t="shared" si="390"/>
        <v>0</v>
      </c>
      <c r="AP2131" s="146" t="str">
        <f t="shared" si="391"/>
        <v/>
      </c>
      <c r="AQ2131" s="146" t="str">
        <f t="shared" si="392"/>
        <v/>
      </c>
      <c r="AY2131" s="155"/>
      <c r="AZ2131" s="150"/>
      <c r="BA2131" s="155"/>
      <c r="BB2131" s="162"/>
      <c r="BC2131" s="162"/>
      <c r="BD2131" s="162"/>
      <c r="BE2131" s="162"/>
      <c r="BF2131" s="156"/>
      <c r="BG2131" s="156"/>
      <c r="BH2131" s="156"/>
      <c r="BJ2131" s="146">
        <v>1351</v>
      </c>
      <c r="BK2131" s="146">
        <f t="shared" si="396"/>
        <v>8.6400000000000929</v>
      </c>
      <c r="BL2131" s="146">
        <f t="shared" si="397"/>
        <v>0.27954591433359915</v>
      </c>
      <c r="BM2131" s="146">
        <f t="shared" si="398"/>
        <v>4.9640730306238501E-4</v>
      </c>
      <c r="BN2131" s="146" t="str">
        <f t="shared" si="399"/>
        <v/>
      </c>
      <c r="BO2131" s="146" t="str">
        <f t="shared" si="395"/>
        <v/>
      </c>
    </row>
    <row r="2132" spans="3:67" ht="20.100000000000001" customHeight="1" x14ac:dyDescent="0.25">
      <c r="C2132" s="12"/>
      <c r="E2132" s="130"/>
      <c r="F2132" s="130"/>
      <c r="R2132" s="12"/>
      <c r="T2132" s="130"/>
      <c r="U2132" s="130"/>
      <c r="AE2132" s="146">
        <v>1375</v>
      </c>
      <c r="AF2132" s="146">
        <f t="shared" si="386"/>
        <v>1.5</v>
      </c>
      <c r="AJ2132" s="146">
        <f t="shared" si="387"/>
        <v>0.12951759566589174</v>
      </c>
      <c r="AK2132" s="146">
        <f t="shared" si="388"/>
        <v>0.93319279873114191</v>
      </c>
      <c r="AL2132" s="146">
        <f t="shared" si="393"/>
        <v>0.12951759566589174</v>
      </c>
      <c r="AM2132" s="146" t="str">
        <f t="shared" si="394"/>
        <v/>
      </c>
      <c r="AN2132" s="146" t="str">
        <f t="shared" si="389"/>
        <v/>
      </c>
      <c r="AO2132" s="146">
        <f t="shared" si="390"/>
        <v>0</v>
      </c>
      <c r="AP2132" s="146" t="str">
        <f t="shared" si="391"/>
        <v/>
      </c>
      <c r="AQ2132" s="146" t="str">
        <f t="shared" si="392"/>
        <v/>
      </c>
      <c r="AY2132" s="155"/>
      <c r="AZ2132" s="150"/>
      <c r="BA2132" s="155"/>
      <c r="BB2132" s="162"/>
      <c r="BC2132" s="162"/>
      <c r="BD2132" s="162"/>
      <c r="BE2132" s="162"/>
      <c r="BF2132" s="156"/>
      <c r="BG2132" s="156"/>
      <c r="BH2132" s="156"/>
      <c r="BJ2132" s="146">
        <v>1352</v>
      </c>
      <c r="BK2132" s="146">
        <f t="shared" si="396"/>
        <v>8.6464000000000922</v>
      </c>
      <c r="BL2132" s="146">
        <f t="shared" si="397"/>
        <v>0.27904950703053677</v>
      </c>
      <c r="BM2132" s="146">
        <f t="shared" si="398"/>
        <v>4.9573784402290322E-4</v>
      </c>
      <c r="BN2132" s="146" t="str">
        <f t="shared" si="399"/>
        <v/>
      </c>
      <c r="BO2132" s="146" t="str">
        <f t="shared" si="395"/>
        <v/>
      </c>
    </row>
    <row r="2133" spans="3:67" ht="20.100000000000001" customHeight="1" x14ac:dyDescent="0.25">
      <c r="C2133" s="12"/>
      <c r="E2133" s="130"/>
      <c r="F2133" s="130"/>
      <c r="R2133" s="12"/>
      <c r="T2133" s="130"/>
      <c r="U2133" s="130"/>
      <c r="AE2133" s="146">
        <v>1376</v>
      </c>
      <c r="AF2133" s="146">
        <f t="shared" si="386"/>
        <v>1.5040000000000004</v>
      </c>
      <c r="AJ2133" s="146">
        <f t="shared" si="387"/>
        <v>0.12874178681455614</v>
      </c>
      <c r="AK2133" s="146">
        <f t="shared" si="388"/>
        <v>0.93370931663110701</v>
      </c>
      <c r="AL2133" s="146">
        <f t="shared" si="393"/>
        <v>0.12874178681455614</v>
      </c>
      <c r="AM2133" s="146" t="str">
        <f t="shared" si="394"/>
        <v/>
      </c>
      <c r="AN2133" s="146" t="str">
        <f t="shared" si="389"/>
        <v/>
      </c>
      <c r="AO2133" s="146">
        <f t="shared" si="390"/>
        <v>0</v>
      </c>
      <c r="AP2133" s="146" t="str">
        <f t="shared" si="391"/>
        <v/>
      </c>
      <c r="AQ2133" s="146" t="str">
        <f t="shared" si="392"/>
        <v/>
      </c>
      <c r="AY2133" s="155"/>
      <c r="AZ2133" s="150"/>
      <c r="BA2133" s="155"/>
      <c r="BB2133" s="162"/>
      <c r="BC2133" s="162"/>
      <c r="BD2133" s="162"/>
      <c r="BE2133" s="162"/>
      <c r="BF2133" s="156"/>
      <c r="BG2133" s="156"/>
      <c r="BH2133" s="156"/>
      <c r="BJ2133" s="146">
        <v>1353</v>
      </c>
      <c r="BK2133" s="146">
        <f t="shared" si="396"/>
        <v>8.6528000000000915</v>
      </c>
      <c r="BL2133" s="146">
        <f t="shared" si="397"/>
        <v>0.27855376918651387</v>
      </c>
      <c r="BM2133" s="146">
        <f t="shared" si="398"/>
        <v>4.9506861022108328E-4</v>
      </c>
      <c r="BN2133" s="146" t="str">
        <f t="shared" si="399"/>
        <v/>
      </c>
      <c r="BO2133" s="146" t="str">
        <f t="shared" si="395"/>
        <v/>
      </c>
    </row>
    <row r="2134" spans="3:67" ht="20.100000000000001" customHeight="1" x14ac:dyDescent="0.25">
      <c r="C2134" s="12"/>
      <c r="E2134" s="130"/>
      <c r="F2134" s="130"/>
      <c r="R2134" s="12"/>
      <c r="T2134" s="130"/>
      <c r="U2134" s="130"/>
      <c r="AE2134" s="146">
        <v>1377</v>
      </c>
      <c r="AF2134" s="146">
        <f t="shared" si="386"/>
        <v>1.508</v>
      </c>
      <c r="AJ2134" s="146">
        <f t="shared" si="387"/>
        <v>0.12796857753535484</v>
      </c>
      <c r="AK2134" s="146">
        <f t="shared" si="388"/>
        <v>0.93422273649176257</v>
      </c>
      <c r="AL2134" s="146">
        <f t="shared" si="393"/>
        <v>0.12796857753535484</v>
      </c>
      <c r="AM2134" s="146" t="str">
        <f t="shared" si="394"/>
        <v/>
      </c>
      <c r="AN2134" s="146" t="str">
        <f t="shared" si="389"/>
        <v/>
      </c>
      <c r="AO2134" s="146">
        <f t="shared" si="390"/>
        <v>0</v>
      </c>
      <c r="AP2134" s="146" t="str">
        <f t="shared" si="391"/>
        <v/>
      </c>
      <c r="AQ2134" s="146" t="str">
        <f t="shared" si="392"/>
        <v/>
      </c>
      <c r="AY2134" s="155"/>
      <c r="AZ2134" s="150"/>
      <c r="BA2134" s="155"/>
      <c r="BB2134" s="162"/>
      <c r="BC2134" s="162"/>
      <c r="BD2134" s="162"/>
      <c r="BE2134" s="162"/>
      <c r="BF2134" s="156"/>
      <c r="BG2134" s="156"/>
      <c r="BH2134" s="156"/>
      <c r="BJ2134" s="146">
        <v>1354</v>
      </c>
      <c r="BK2134" s="146">
        <f t="shared" si="396"/>
        <v>8.6592000000000908</v>
      </c>
      <c r="BL2134" s="146">
        <f t="shared" si="397"/>
        <v>0.27805870057629278</v>
      </c>
      <c r="BM2134" s="146">
        <f t="shared" si="398"/>
        <v>4.9439960418307116E-4</v>
      </c>
      <c r="BN2134" s="146" t="str">
        <f t="shared" si="399"/>
        <v/>
      </c>
      <c r="BO2134" s="146" t="str">
        <f t="shared" si="395"/>
        <v/>
      </c>
    </row>
    <row r="2135" spans="3:67" ht="20.100000000000001" customHeight="1" x14ac:dyDescent="0.25">
      <c r="C2135" s="12"/>
      <c r="E2135" s="130"/>
      <c r="F2135" s="130"/>
      <c r="R2135" s="12"/>
      <c r="T2135" s="130"/>
      <c r="U2135" s="130"/>
      <c r="AE2135" s="146">
        <v>1378</v>
      </c>
      <c r="AF2135" s="146">
        <f t="shared" si="386"/>
        <v>1.5120000000000005</v>
      </c>
      <c r="AJ2135" s="146">
        <f t="shared" si="387"/>
        <v>0.12719797688373641</v>
      </c>
      <c r="AK2135" s="146">
        <f t="shared" si="388"/>
        <v>0.93473306872956796</v>
      </c>
      <c r="AL2135" s="146">
        <f t="shared" si="393"/>
        <v>0.12719797688373641</v>
      </c>
      <c r="AM2135" s="146" t="str">
        <f t="shared" si="394"/>
        <v/>
      </c>
      <c r="AN2135" s="146" t="str">
        <f t="shared" si="389"/>
        <v/>
      </c>
      <c r="AO2135" s="146">
        <f t="shared" si="390"/>
        <v>0</v>
      </c>
      <c r="AP2135" s="146" t="str">
        <f t="shared" si="391"/>
        <v/>
      </c>
      <c r="AQ2135" s="146" t="str">
        <f t="shared" si="392"/>
        <v/>
      </c>
      <c r="AY2135" s="155"/>
      <c r="AZ2135" s="150"/>
      <c r="BA2135" s="155"/>
      <c r="BB2135" s="162"/>
      <c r="BC2135" s="162"/>
      <c r="BD2135" s="162"/>
      <c r="BE2135" s="162"/>
      <c r="BF2135" s="156"/>
      <c r="BG2135" s="156"/>
      <c r="BH2135" s="156"/>
      <c r="BJ2135" s="146">
        <v>1355</v>
      </c>
      <c r="BK2135" s="146">
        <f t="shared" si="396"/>
        <v>8.6656000000000901</v>
      </c>
      <c r="BL2135" s="146">
        <f t="shared" si="397"/>
        <v>0.27756430097210971</v>
      </c>
      <c r="BM2135" s="146">
        <f t="shared" si="398"/>
        <v>4.9373082842613103E-4</v>
      </c>
      <c r="BN2135" s="146" t="str">
        <f t="shared" si="399"/>
        <v/>
      </c>
      <c r="BO2135" s="146" t="str">
        <f t="shared" si="395"/>
        <v/>
      </c>
    </row>
    <row r="2136" spans="3:67" ht="20.100000000000001" customHeight="1" x14ac:dyDescent="0.25">
      <c r="C2136" s="12"/>
      <c r="E2136" s="130"/>
      <c r="F2136" s="130"/>
      <c r="R2136" s="12"/>
      <c r="T2136" s="130"/>
      <c r="U2136" s="130"/>
      <c r="AE2136" s="146">
        <v>1379</v>
      </c>
      <c r="AF2136" s="146">
        <f t="shared" si="386"/>
        <v>1.516</v>
      </c>
      <c r="AJ2136" s="146">
        <f t="shared" si="387"/>
        <v>0.12642999373585614</v>
      </c>
      <c r="AK2136" s="146">
        <f t="shared" si="388"/>
        <v>0.93524032379684541</v>
      </c>
      <c r="AL2136" s="146">
        <f t="shared" si="393"/>
        <v>0.12642999373585614</v>
      </c>
      <c r="AM2136" s="146" t="str">
        <f t="shared" si="394"/>
        <v/>
      </c>
      <c r="AN2136" s="146" t="str">
        <f t="shared" si="389"/>
        <v/>
      </c>
      <c r="AO2136" s="146">
        <f t="shared" si="390"/>
        <v>0</v>
      </c>
      <c r="AP2136" s="146" t="str">
        <f t="shared" si="391"/>
        <v/>
      </c>
      <c r="AQ2136" s="146" t="str">
        <f t="shared" si="392"/>
        <v/>
      </c>
      <c r="AY2136" s="155"/>
      <c r="AZ2136" s="150"/>
      <c r="BA2136" s="155"/>
      <c r="BB2136" s="162"/>
      <c r="BC2136" s="162"/>
      <c r="BD2136" s="162"/>
      <c r="BE2136" s="162"/>
      <c r="BF2136" s="156"/>
      <c r="BG2136" s="156"/>
      <c r="BH2136" s="156"/>
      <c r="BJ2136" s="146">
        <v>1356</v>
      </c>
      <c r="BK2136" s="146">
        <f t="shared" si="396"/>
        <v>8.6720000000000894</v>
      </c>
      <c r="BL2136" s="146">
        <f t="shared" si="397"/>
        <v>0.27707057014368358</v>
      </c>
      <c r="BM2136" s="146">
        <f t="shared" si="398"/>
        <v>4.930622854557587E-4</v>
      </c>
      <c r="BN2136" s="146" t="str">
        <f t="shared" si="399"/>
        <v/>
      </c>
      <c r="BO2136" s="146" t="str">
        <f t="shared" si="395"/>
        <v/>
      </c>
    </row>
    <row r="2137" spans="3:67" ht="20.100000000000001" customHeight="1" x14ac:dyDescent="0.25">
      <c r="C2137" s="12"/>
      <c r="E2137" s="130"/>
      <c r="F2137" s="130"/>
      <c r="R2137" s="12"/>
      <c r="T2137" s="130"/>
      <c r="U2137" s="130"/>
      <c r="AE2137" s="146">
        <v>1380</v>
      </c>
      <c r="AF2137" s="146">
        <f t="shared" si="386"/>
        <v>1.5200000000000005</v>
      </c>
      <c r="AJ2137" s="146">
        <f t="shared" si="387"/>
        <v>0.12566463678908804</v>
      </c>
      <c r="AK2137" s="146">
        <f t="shared" si="388"/>
        <v>0.93574451218106425</v>
      </c>
      <c r="AL2137" s="146">
        <f t="shared" si="393"/>
        <v>0.12566463678908804</v>
      </c>
      <c r="AM2137" s="146" t="str">
        <f t="shared" si="394"/>
        <v/>
      </c>
      <c r="AN2137" s="146" t="str">
        <f t="shared" si="389"/>
        <v/>
      </c>
      <c r="AO2137" s="146">
        <f t="shared" si="390"/>
        <v>0</v>
      </c>
      <c r="AP2137" s="146" t="str">
        <f t="shared" si="391"/>
        <v/>
      </c>
      <c r="AQ2137" s="146" t="str">
        <f t="shared" si="392"/>
        <v/>
      </c>
      <c r="AY2137" s="155"/>
      <c r="AZ2137" s="150"/>
      <c r="BA2137" s="155"/>
      <c r="BB2137" s="162"/>
      <c r="BC2137" s="162"/>
      <c r="BD2137" s="162"/>
      <c r="BE2137" s="162"/>
      <c r="BF2137" s="156"/>
      <c r="BG2137" s="156"/>
      <c r="BH2137" s="156"/>
      <c r="BJ2137" s="146">
        <v>1357</v>
      </c>
      <c r="BK2137" s="146">
        <f t="shared" si="396"/>
        <v>8.6784000000000887</v>
      </c>
      <c r="BL2137" s="146">
        <f t="shared" si="397"/>
        <v>0.27657750785822782</v>
      </c>
      <c r="BM2137" s="146">
        <f t="shared" si="398"/>
        <v>4.9239397776645877E-4</v>
      </c>
      <c r="BN2137" s="146" t="str">
        <f t="shared" si="399"/>
        <v/>
      </c>
      <c r="BO2137" s="146" t="str">
        <f t="shared" si="395"/>
        <v/>
      </c>
    </row>
    <row r="2138" spans="3:67" ht="20.100000000000001" customHeight="1" x14ac:dyDescent="0.25">
      <c r="C2138" s="12"/>
      <c r="E2138" s="130"/>
      <c r="F2138" s="130"/>
      <c r="R2138" s="12"/>
      <c r="T2138" s="130"/>
      <c r="U2138" s="130"/>
      <c r="AE2138" s="146">
        <v>1381</v>
      </c>
      <c r="AF2138" s="146">
        <f t="shared" si="386"/>
        <v>1.524</v>
      </c>
      <c r="AJ2138" s="146">
        <f t="shared" si="387"/>
        <v>0.12490191456255072</v>
      </c>
      <c r="AK2138" s="146">
        <f t="shared" si="388"/>
        <v>0.93624564440412628</v>
      </c>
      <c r="AL2138" s="146">
        <f t="shared" si="393"/>
        <v>0.12490191456255072</v>
      </c>
      <c r="AM2138" s="146" t="str">
        <f t="shared" si="394"/>
        <v/>
      </c>
      <c r="AN2138" s="146" t="str">
        <f t="shared" si="389"/>
        <v/>
      </c>
      <c r="AO2138" s="146">
        <f t="shared" si="390"/>
        <v>0</v>
      </c>
      <c r="AP2138" s="146" t="str">
        <f t="shared" si="391"/>
        <v/>
      </c>
      <c r="AQ2138" s="146" t="str">
        <f t="shared" si="392"/>
        <v/>
      </c>
      <c r="AY2138" s="155"/>
      <c r="AZ2138" s="150"/>
      <c r="BA2138" s="155"/>
      <c r="BB2138" s="162"/>
      <c r="BC2138" s="162"/>
      <c r="BD2138" s="162"/>
      <c r="BE2138" s="162"/>
      <c r="BF2138" s="156"/>
      <c r="BG2138" s="156"/>
      <c r="BH2138" s="156"/>
      <c r="BJ2138" s="146">
        <v>1358</v>
      </c>
      <c r="BK2138" s="146">
        <f t="shared" si="396"/>
        <v>8.684800000000088</v>
      </c>
      <c r="BL2138" s="146">
        <f t="shared" si="397"/>
        <v>0.27608511388046136</v>
      </c>
      <c r="BM2138" s="146">
        <f t="shared" si="398"/>
        <v>4.9172590784363202E-4</v>
      </c>
      <c r="BN2138" s="146" t="str">
        <f t="shared" si="399"/>
        <v/>
      </c>
      <c r="BO2138" s="146" t="str">
        <f t="shared" si="395"/>
        <v/>
      </c>
    </row>
    <row r="2139" spans="3:67" ht="20.100000000000001" customHeight="1" x14ac:dyDescent="0.25">
      <c r="C2139" s="12"/>
      <c r="E2139" s="130"/>
      <c r="F2139" s="130"/>
      <c r="R2139" s="12"/>
      <c r="T2139" s="130"/>
      <c r="U2139" s="130"/>
      <c r="AE2139" s="146">
        <v>1382</v>
      </c>
      <c r="AF2139" s="146">
        <f t="shared" si="386"/>
        <v>1.5280000000000005</v>
      </c>
      <c r="AJ2139" s="146">
        <f t="shared" si="387"/>
        <v>0.12414183539764151</v>
      </c>
      <c r="AK2139" s="146">
        <f t="shared" si="388"/>
        <v>0.93674373102165465</v>
      </c>
      <c r="AL2139" s="146">
        <f t="shared" si="393"/>
        <v>0.12414183539764151</v>
      </c>
      <c r="AM2139" s="146" t="str">
        <f t="shared" si="394"/>
        <v/>
      </c>
      <c r="AN2139" s="146" t="str">
        <f t="shared" si="389"/>
        <v/>
      </c>
      <c r="AO2139" s="146">
        <f t="shared" si="390"/>
        <v>0</v>
      </c>
      <c r="AP2139" s="146" t="str">
        <f t="shared" si="391"/>
        <v/>
      </c>
      <c r="AQ2139" s="146" t="str">
        <f t="shared" si="392"/>
        <v/>
      </c>
      <c r="AY2139" s="155"/>
      <c r="AZ2139" s="150"/>
      <c r="BA2139" s="155"/>
      <c r="BB2139" s="162"/>
      <c r="BC2139" s="162"/>
      <c r="BD2139" s="162"/>
      <c r="BE2139" s="162"/>
      <c r="BF2139" s="156"/>
      <c r="BG2139" s="156"/>
      <c r="BH2139" s="156"/>
      <c r="BJ2139" s="146">
        <v>1359</v>
      </c>
      <c r="BK2139" s="146">
        <f t="shared" si="396"/>
        <v>8.6912000000000873</v>
      </c>
      <c r="BL2139" s="146">
        <f t="shared" si="397"/>
        <v>0.27559338797261773</v>
      </c>
      <c r="BM2139" s="146">
        <f t="shared" si="398"/>
        <v>4.9105807816074432E-4</v>
      </c>
      <c r="BN2139" s="146" t="str">
        <f t="shared" si="399"/>
        <v/>
      </c>
      <c r="BO2139" s="146" t="str">
        <f t="shared" si="395"/>
        <v/>
      </c>
    </row>
    <row r="2140" spans="3:67" ht="20.100000000000001" customHeight="1" x14ac:dyDescent="0.25">
      <c r="C2140" s="12"/>
      <c r="E2140" s="130"/>
      <c r="F2140" s="130"/>
      <c r="R2140" s="12"/>
      <c r="T2140" s="130"/>
      <c r="U2140" s="130"/>
      <c r="AE2140" s="146">
        <v>1383</v>
      </c>
      <c r="AF2140" s="146">
        <f t="shared" si="386"/>
        <v>1.532</v>
      </c>
      <c r="AJ2140" s="146">
        <f t="shared" si="387"/>
        <v>0.12338440745858412</v>
      </c>
      <c r="AK2140" s="146">
        <f t="shared" si="388"/>
        <v>0.93723878262228311</v>
      </c>
      <c r="AL2140" s="146">
        <f t="shared" si="393"/>
        <v>0.12338440745858412</v>
      </c>
      <c r="AM2140" s="146" t="str">
        <f t="shared" si="394"/>
        <v/>
      </c>
      <c r="AN2140" s="146" t="str">
        <f t="shared" si="389"/>
        <v/>
      </c>
      <c r="AO2140" s="146">
        <f t="shared" si="390"/>
        <v>0</v>
      </c>
      <c r="AP2140" s="146" t="str">
        <f t="shared" si="391"/>
        <v/>
      </c>
      <c r="AQ2140" s="146" t="str">
        <f t="shared" si="392"/>
        <v/>
      </c>
      <c r="AY2140" s="155"/>
      <c r="AZ2140" s="150"/>
      <c r="BA2140" s="155"/>
      <c r="BB2140" s="162"/>
      <c r="BC2140" s="162"/>
      <c r="BD2140" s="162"/>
      <c r="BE2140" s="162"/>
      <c r="BF2140" s="156"/>
      <c r="BG2140" s="156"/>
      <c r="BH2140" s="156"/>
      <c r="BJ2140" s="146">
        <v>1360</v>
      </c>
      <c r="BK2140" s="146">
        <f t="shared" si="396"/>
        <v>8.6976000000000866</v>
      </c>
      <c r="BL2140" s="146">
        <f t="shared" si="397"/>
        <v>0.27510232989445699</v>
      </c>
      <c r="BM2140" s="146">
        <f t="shared" si="398"/>
        <v>4.9039049118188016E-4</v>
      </c>
      <c r="BN2140" s="146" t="str">
        <f t="shared" si="399"/>
        <v/>
      </c>
      <c r="BO2140" s="146" t="str">
        <f t="shared" si="395"/>
        <v/>
      </c>
    </row>
    <row r="2141" spans="3:67" ht="20.100000000000001" customHeight="1" x14ac:dyDescent="0.25">
      <c r="C2141" s="12"/>
      <c r="E2141" s="130"/>
      <c r="F2141" s="130"/>
      <c r="R2141" s="12"/>
      <c r="T2141" s="130"/>
      <c r="U2141" s="130"/>
      <c r="AE2141" s="146">
        <v>1384</v>
      </c>
      <c r="AF2141" s="146">
        <f t="shared" si="386"/>
        <v>1.5360000000000005</v>
      </c>
      <c r="AJ2141" s="146">
        <f t="shared" si="387"/>
        <v>0.12262963873298491</v>
      </c>
      <c r="AK2141" s="146">
        <f t="shared" si="388"/>
        <v>0.93773080982694912</v>
      </c>
      <c r="AL2141" s="146">
        <f t="shared" si="393"/>
        <v>0.12262963873298491</v>
      </c>
      <c r="AM2141" s="146" t="str">
        <f t="shared" si="394"/>
        <v/>
      </c>
      <c r="AN2141" s="146" t="str">
        <f t="shared" si="389"/>
        <v/>
      </c>
      <c r="AO2141" s="146">
        <f t="shared" si="390"/>
        <v>0</v>
      </c>
      <c r="AP2141" s="146" t="str">
        <f t="shared" si="391"/>
        <v/>
      </c>
      <c r="AQ2141" s="146" t="str">
        <f t="shared" si="392"/>
        <v/>
      </c>
      <c r="AY2141" s="155"/>
      <c r="AZ2141" s="150"/>
      <c r="BA2141" s="155"/>
      <c r="BB2141" s="162"/>
      <c r="BC2141" s="162"/>
      <c r="BD2141" s="162"/>
      <c r="BE2141" s="162"/>
      <c r="BF2141" s="156"/>
      <c r="BG2141" s="156"/>
      <c r="BH2141" s="156"/>
      <c r="BJ2141" s="146">
        <v>1361</v>
      </c>
      <c r="BK2141" s="146">
        <f t="shared" si="396"/>
        <v>8.7040000000000859</v>
      </c>
      <c r="BL2141" s="146">
        <f t="shared" si="397"/>
        <v>0.27461193940327511</v>
      </c>
      <c r="BM2141" s="146">
        <f t="shared" si="398"/>
        <v>4.8972314935930017E-4</v>
      </c>
      <c r="BN2141" s="146" t="str">
        <f t="shared" si="399"/>
        <v/>
      </c>
      <c r="BO2141" s="146" t="str">
        <f t="shared" si="395"/>
        <v/>
      </c>
    </row>
    <row r="2142" spans="3:67" ht="20.100000000000001" customHeight="1" x14ac:dyDescent="0.25">
      <c r="C2142" s="12"/>
      <c r="E2142" s="130"/>
      <c r="F2142" s="130"/>
      <c r="R2142" s="12"/>
      <c r="T2142" s="130"/>
      <c r="U2142" s="130"/>
      <c r="AE2142" s="146">
        <v>1385</v>
      </c>
      <c r="AF2142" s="146">
        <f t="shared" si="386"/>
        <v>1.54</v>
      </c>
      <c r="AJ2142" s="146">
        <f t="shared" si="387"/>
        <v>0.12187753703240178</v>
      </c>
      <c r="AK2142" s="146">
        <f t="shared" si="388"/>
        <v>0.93821982328818809</v>
      </c>
      <c r="AL2142" s="146">
        <f t="shared" si="393"/>
        <v>0.12187753703240178</v>
      </c>
      <c r="AM2142" s="146" t="str">
        <f t="shared" si="394"/>
        <v/>
      </c>
      <c r="AN2142" s="146" t="str">
        <f t="shared" si="389"/>
        <v/>
      </c>
      <c r="AO2142" s="146">
        <f t="shared" si="390"/>
        <v>0</v>
      </c>
      <c r="AP2142" s="146" t="str">
        <f t="shared" si="391"/>
        <v/>
      </c>
      <c r="AQ2142" s="146" t="str">
        <f t="shared" si="392"/>
        <v/>
      </c>
      <c r="AY2142" s="155"/>
      <c r="AZ2142" s="150"/>
      <c r="BA2142" s="155"/>
      <c r="BB2142" s="162"/>
      <c r="BC2142" s="162"/>
      <c r="BD2142" s="162"/>
      <c r="BE2142" s="162"/>
      <c r="BF2142" s="156"/>
      <c r="BG2142" s="156"/>
      <c r="BH2142" s="156"/>
      <c r="BJ2142" s="146">
        <v>1362</v>
      </c>
      <c r="BK2142" s="146">
        <f t="shared" si="396"/>
        <v>8.7104000000000852</v>
      </c>
      <c r="BL2142" s="146">
        <f t="shared" si="397"/>
        <v>0.27412221625391581</v>
      </c>
      <c r="BM2142" s="146">
        <f t="shared" si="398"/>
        <v>4.8905605513660522E-4</v>
      </c>
      <c r="BN2142" s="146" t="str">
        <f t="shared" si="399"/>
        <v/>
      </c>
      <c r="BO2142" s="146" t="str">
        <f t="shared" si="395"/>
        <v/>
      </c>
    </row>
    <row r="2143" spans="3:67" ht="20.100000000000001" customHeight="1" x14ac:dyDescent="0.25">
      <c r="C2143" s="12"/>
      <c r="E2143" s="130"/>
      <c r="F2143" s="130"/>
      <c r="R2143" s="12"/>
      <c r="T2143" s="130"/>
      <c r="U2143" s="130"/>
      <c r="AE2143" s="146">
        <v>1386</v>
      </c>
      <c r="AF2143" s="146">
        <f t="shared" si="386"/>
        <v>1.5440000000000005</v>
      </c>
      <c r="AJ2143" s="146">
        <f t="shared" si="387"/>
        <v>0.1211281099929216</v>
      </c>
      <c r="AK2143" s="146">
        <f t="shared" si="388"/>
        <v>0.93870583368943095</v>
      </c>
      <c r="AL2143" s="146">
        <f t="shared" si="393"/>
        <v>0.1211281099929216</v>
      </c>
      <c r="AM2143" s="146" t="str">
        <f t="shared" si="394"/>
        <v/>
      </c>
      <c r="AN2143" s="146" t="str">
        <f t="shared" si="389"/>
        <v/>
      </c>
      <c r="AO2143" s="146">
        <f t="shared" si="390"/>
        <v>0</v>
      </c>
      <c r="AP2143" s="146" t="str">
        <f t="shared" si="391"/>
        <v/>
      </c>
      <c r="AQ2143" s="146" t="str">
        <f t="shared" si="392"/>
        <v/>
      </c>
      <c r="AY2143" s="155"/>
      <c r="AZ2143" s="150"/>
      <c r="BA2143" s="155"/>
      <c r="BB2143" s="162"/>
      <c r="BC2143" s="162"/>
      <c r="BD2143" s="162"/>
      <c r="BE2143" s="162"/>
      <c r="BF2143" s="156"/>
      <c r="BG2143" s="156"/>
      <c r="BH2143" s="156"/>
      <c r="BJ2143" s="146">
        <v>1363</v>
      </c>
      <c r="BK2143" s="146">
        <f t="shared" si="396"/>
        <v>8.7168000000000845</v>
      </c>
      <c r="BL2143" s="146">
        <f t="shared" si="397"/>
        <v>0.2736331601987792</v>
      </c>
      <c r="BM2143" s="146">
        <f t="shared" si="398"/>
        <v>4.8838921094546128E-4</v>
      </c>
      <c r="BN2143" s="146" t="str">
        <f t="shared" si="399"/>
        <v/>
      </c>
      <c r="BO2143" s="146" t="str">
        <f t="shared" si="395"/>
        <v/>
      </c>
    </row>
    <row r="2144" spans="3:67" ht="20.100000000000001" customHeight="1" x14ac:dyDescent="0.25">
      <c r="C2144" s="12"/>
      <c r="E2144" s="130"/>
      <c r="F2144" s="130"/>
      <c r="R2144" s="12"/>
      <c r="T2144" s="130"/>
      <c r="U2144" s="130"/>
      <c r="AE2144" s="146">
        <v>1387</v>
      </c>
      <c r="AF2144" s="146">
        <f t="shared" si="386"/>
        <v>1.548</v>
      </c>
      <c r="AJ2144" s="146">
        <f t="shared" si="387"/>
        <v>0.12038136507575044</v>
      </c>
      <c r="AK2144" s="146">
        <f t="shared" si="388"/>
        <v>0.93918885174430233</v>
      </c>
      <c r="AL2144" s="146">
        <f t="shared" si="393"/>
        <v>0.12038136507575044</v>
      </c>
      <c r="AM2144" s="146" t="str">
        <f t="shared" si="394"/>
        <v/>
      </c>
      <c r="AN2144" s="146" t="str">
        <f t="shared" si="389"/>
        <v/>
      </c>
      <c r="AO2144" s="146">
        <f t="shared" si="390"/>
        <v>0</v>
      </c>
      <c r="AP2144" s="146" t="str">
        <f t="shared" si="391"/>
        <v/>
      </c>
      <c r="AQ2144" s="146" t="str">
        <f t="shared" si="392"/>
        <v/>
      </c>
      <c r="AY2144" s="155"/>
      <c r="AZ2144" s="150"/>
      <c r="BA2144" s="155"/>
      <c r="BB2144" s="162"/>
      <c r="BC2144" s="162"/>
      <c r="BD2144" s="162"/>
      <c r="BE2144" s="162"/>
      <c r="BF2144" s="156"/>
      <c r="BG2144" s="156"/>
      <c r="BH2144" s="156"/>
      <c r="BJ2144" s="146">
        <v>1364</v>
      </c>
      <c r="BK2144" s="146">
        <f t="shared" si="396"/>
        <v>8.7232000000000838</v>
      </c>
      <c r="BL2144" s="146">
        <f t="shared" si="397"/>
        <v>0.27314477098783374</v>
      </c>
      <c r="BM2144" s="146">
        <f t="shared" si="398"/>
        <v>4.8772261920726478E-4</v>
      </c>
      <c r="BN2144" s="146" t="str">
        <f t="shared" si="399"/>
        <v/>
      </c>
      <c r="BO2144" s="146" t="str">
        <f t="shared" si="395"/>
        <v/>
      </c>
    </row>
    <row r="2145" spans="3:67" ht="20.100000000000001" customHeight="1" x14ac:dyDescent="0.25">
      <c r="C2145" s="12"/>
      <c r="E2145" s="130"/>
      <c r="F2145" s="130"/>
      <c r="R2145" s="12"/>
      <c r="T2145" s="130"/>
      <c r="U2145" s="130"/>
      <c r="AE2145" s="146">
        <v>1388</v>
      </c>
      <c r="AF2145" s="146">
        <f t="shared" si="386"/>
        <v>1.5520000000000005</v>
      </c>
      <c r="AJ2145" s="146">
        <f t="shared" si="387"/>
        <v>0.11963730956781161</v>
      </c>
      <c r="AK2145" s="146">
        <f t="shared" si="388"/>
        <v>0.93966888819592365</v>
      </c>
      <c r="AL2145" s="146">
        <f t="shared" si="393"/>
        <v>0.11963730956781161</v>
      </c>
      <c r="AM2145" s="146" t="str">
        <f t="shared" si="394"/>
        <v/>
      </c>
      <c r="AN2145" s="146" t="str">
        <f t="shared" si="389"/>
        <v/>
      </c>
      <c r="AO2145" s="146">
        <f t="shared" si="390"/>
        <v>0</v>
      </c>
      <c r="AP2145" s="146" t="str">
        <f t="shared" si="391"/>
        <v/>
      </c>
      <c r="AQ2145" s="146" t="str">
        <f t="shared" si="392"/>
        <v/>
      </c>
      <c r="AY2145" s="155"/>
      <c r="AZ2145" s="150"/>
      <c r="BA2145" s="155"/>
      <c r="BB2145" s="162"/>
      <c r="BC2145" s="162"/>
      <c r="BD2145" s="162"/>
      <c r="BE2145" s="162"/>
      <c r="BF2145" s="156"/>
      <c r="BG2145" s="156"/>
      <c r="BH2145" s="156"/>
      <c r="BJ2145" s="146">
        <v>1365</v>
      </c>
      <c r="BK2145" s="146">
        <f t="shared" si="396"/>
        <v>8.7296000000000831</v>
      </c>
      <c r="BL2145" s="146">
        <f t="shared" si="397"/>
        <v>0.27265704836862648</v>
      </c>
      <c r="BM2145" s="146">
        <f t="shared" si="398"/>
        <v>4.8705628233403075E-4</v>
      </c>
      <c r="BN2145" s="146" t="str">
        <f t="shared" si="399"/>
        <v/>
      </c>
      <c r="BO2145" s="146" t="str">
        <f t="shared" si="395"/>
        <v/>
      </c>
    </row>
    <row r="2146" spans="3:67" ht="20.100000000000001" customHeight="1" x14ac:dyDescent="0.25">
      <c r="C2146" s="12"/>
      <c r="E2146" s="130"/>
      <c r="F2146" s="130"/>
      <c r="R2146" s="12"/>
      <c r="T2146" s="130"/>
      <c r="U2146" s="130"/>
      <c r="AE2146" s="146">
        <v>1389</v>
      </c>
      <c r="AF2146" s="146">
        <f t="shared" si="386"/>
        <v>1.556</v>
      </c>
      <c r="AJ2146" s="146">
        <f t="shared" si="387"/>
        <v>0.11889595058235634</v>
      </c>
      <c r="AK2146" s="146">
        <f t="shared" si="388"/>
        <v>0.9401459538162158</v>
      </c>
      <c r="AL2146" s="146">
        <f t="shared" si="393"/>
        <v>0.11889595058235634</v>
      </c>
      <c r="AM2146" s="146" t="str">
        <f t="shared" si="394"/>
        <v/>
      </c>
      <c r="AN2146" s="146" t="str">
        <f t="shared" si="389"/>
        <v/>
      </c>
      <c r="AO2146" s="146">
        <f t="shared" si="390"/>
        <v>0</v>
      </c>
      <c r="AP2146" s="146" t="str">
        <f t="shared" si="391"/>
        <v/>
      </c>
      <c r="AQ2146" s="146" t="str">
        <f t="shared" si="392"/>
        <v/>
      </c>
      <c r="AY2146" s="155"/>
      <c r="AZ2146" s="150"/>
      <c r="BA2146" s="155"/>
      <c r="BB2146" s="162"/>
      <c r="BC2146" s="162"/>
      <c r="BD2146" s="162"/>
      <c r="BE2146" s="162"/>
      <c r="BF2146" s="156"/>
      <c r="BG2146" s="156"/>
      <c r="BH2146" s="156"/>
      <c r="BJ2146" s="146">
        <v>1366</v>
      </c>
      <c r="BK2146" s="146">
        <f t="shared" si="396"/>
        <v>8.7360000000000824</v>
      </c>
      <c r="BL2146" s="146">
        <f t="shared" si="397"/>
        <v>0.27216999208629244</v>
      </c>
      <c r="BM2146" s="146">
        <f t="shared" si="398"/>
        <v>4.8639020272600586E-4</v>
      </c>
      <c r="BN2146" s="146" t="str">
        <f t="shared" si="399"/>
        <v/>
      </c>
      <c r="BO2146" s="146" t="str">
        <f t="shared" si="395"/>
        <v/>
      </c>
    </row>
    <row r="2147" spans="3:67" ht="20.100000000000001" customHeight="1" x14ac:dyDescent="0.25">
      <c r="C2147" s="12"/>
      <c r="E2147" s="130"/>
      <c r="F2147" s="130"/>
      <c r="R2147" s="12"/>
      <c r="T2147" s="130"/>
      <c r="U2147" s="130"/>
      <c r="AE2147" s="146">
        <v>1390</v>
      </c>
      <c r="AF2147" s="146">
        <f t="shared" si="386"/>
        <v>1.5600000000000005</v>
      </c>
      <c r="AJ2147" s="146">
        <f t="shared" si="387"/>
        <v>0.11815729505958221</v>
      </c>
      <c r="AK2147" s="146">
        <f t="shared" si="388"/>
        <v>0.9406200594052071</v>
      </c>
      <c r="AL2147" s="146">
        <f t="shared" si="393"/>
        <v>0.11815729505958221</v>
      </c>
      <c r="AM2147" s="146" t="str">
        <f t="shared" si="394"/>
        <v/>
      </c>
      <c r="AN2147" s="146" t="str">
        <f t="shared" si="389"/>
        <v/>
      </c>
      <c r="AO2147" s="146">
        <f t="shared" si="390"/>
        <v>0</v>
      </c>
      <c r="AP2147" s="146" t="str">
        <f t="shared" si="391"/>
        <v/>
      </c>
      <c r="AQ2147" s="146" t="str">
        <f t="shared" si="392"/>
        <v/>
      </c>
      <c r="AY2147" s="155"/>
      <c r="AZ2147" s="150"/>
      <c r="BA2147" s="155"/>
      <c r="BB2147" s="162"/>
      <c r="BC2147" s="162"/>
      <c r="BD2147" s="162"/>
      <c r="BE2147" s="162"/>
      <c r="BF2147" s="156"/>
      <c r="BG2147" s="156"/>
      <c r="BH2147" s="156"/>
      <c r="BJ2147" s="146">
        <v>1367</v>
      </c>
      <c r="BK2147" s="146">
        <f t="shared" si="396"/>
        <v>8.7424000000000817</v>
      </c>
      <c r="BL2147" s="146">
        <f t="shared" si="397"/>
        <v>0.27168360188356644</v>
      </c>
      <c r="BM2147" s="146">
        <f t="shared" si="398"/>
        <v>4.8572438277455499E-4</v>
      </c>
      <c r="BN2147" s="146" t="str">
        <f t="shared" si="399"/>
        <v/>
      </c>
      <c r="BO2147" s="146" t="str">
        <f t="shared" si="395"/>
        <v/>
      </c>
    </row>
    <row r="2148" spans="3:67" ht="20.100000000000001" customHeight="1" x14ac:dyDescent="0.25">
      <c r="C2148" s="12"/>
      <c r="E2148" s="130"/>
      <c r="F2148" s="130"/>
      <c r="R2148" s="12"/>
      <c r="T2148" s="130"/>
      <c r="U2148" s="130"/>
      <c r="AE2148" s="146">
        <v>1391</v>
      </c>
      <c r="AF2148" s="146">
        <f t="shared" si="386"/>
        <v>1.5640000000000001</v>
      </c>
      <c r="AJ2148" s="146">
        <f t="shared" si="387"/>
        <v>0.11742134976726393</v>
      </c>
      <c r="AK2148" s="146">
        <f t="shared" si="388"/>
        <v>0.94109121579034072</v>
      </c>
      <c r="AL2148" s="146">
        <f t="shared" si="393"/>
        <v>0.11742134976726393</v>
      </c>
      <c r="AM2148" s="146" t="str">
        <f t="shared" si="394"/>
        <v/>
      </c>
      <c r="AN2148" s="146" t="str">
        <f t="shared" si="389"/>
        <v/>
      </c>
      <c r="AO2148" s="146">
        <f t="shared" si="390"/>
        <v>0</v>
      </c>
      <c r="AP2148" s="146" t="str">
        <f t="shared" si="391"/>
        <v/>
      </c>
      <c r="AQ2148" s="146" t="str">
        <f t="shared" si="392"/>
        <v/>
      </c>
      <c r="AY2148" s="155"/>
      <c r="AZ2148" s="150"/>
      <c r="BA2148" s="155"/>
      <c r="BB2148" s="162"/>
      <c r="BC2148" s="162"/>
      <c r="BD2148" s="162"/>
      <c r="BE2148" s="162"/>
      <c r="BF2148" s="156"/>
      <c r="BG2148" s="156"/>
      <c r="BH2148" s="156"/>
      <c r="BJ2148" s="146">
        <v>1368</v>
      </c>
      <c r="BK2148" s="146">
        <f t="shared" si="396"/>
        <v>8.748800000000081</v>
      </c>
      <c r="BL2148" s="146">
        <f t="shared" si="397"/>
        <v>0.27119787750079188</v>
      </c>
      <c r="BM2148" s="146">
        <f t="shared" si="398"/>
        <v>4.8505882485927465E-4</v>
      </c>
      <c r="BN2148" s="146" t="str">
        <f t="shared" si="399"/>
        <v/>
      </c>
      <c r="BO2148" s="146" t="str">
        <f t="shared" si="395"/>
        <v/>
      </c>
    </row>
    <row r="2149" spans="3:67" ht="20.100000000000001" customHeight="1" x14ac:dyDescent="0.25">
      <c r="C2149" s="12"/>
      <c r="E2149" s="130"/>
      <c r="F2149" s="130"/>
      <c r="R2149" s="12"/>
      <c r="T2149" s="130"/>
      <c r="U2149" s="130"/>
      <c r="AE2149" s="146">
        <v>1392</v>
      </c>
      <c r="AF2149" s="146">
        <f t="shared" si="386"/>
        <v>1.5680000000000005</v>
      </c>
      <c r="AJ2149" s="146">
        <f t="shared" si="387"/>
        <v>0.11668812130139154</v>
      </c>
      <c r="AK2149" s="146">
        <f t="shared" si="388"/>
        <v>0.94155943382578799</v>
      </c>
      <c r="AL2149" s="146">
        <f t="shared" si="393"/>
        <v>0.11668812130139154</v>
      </c>
      <c r="AM2149" s="146" t="str">
        <f t="shared" si="394"/>
        <v/>
      </c>
      <c r="AN2149" s="146" t="str">
        <f t="shared" si="389"/>
        <v/>
      </c>
      <c r="AO2149" s="146">
        <f t="shared" si="390"/>
        <v>0</v>
      </c>
      <c r="AP2149" s="146" t="str">
        <f t="shared" si="391"/>
        <v/>
      </c>
      <c r="AQ2149" s="146" t="str">
        <f t="shared" si="392"/>
        <v/>
      </c>
      <c r="AY2149" s="155"/>
      <c r="AZ2149" s="150"/>
      <c r="BA2149" s="155"/>
      <c r="BB2149" s="162"/>
      <c r="BC2149" s="162"/>
      <c r="BD2149" s="162"/>
      <c r="BE2149" s="162"/>
      <c r="BF2149" s="156"/>
      <c r="BG2149" s="156"/>
      <c r="BH2149" s="156"/>
      <c r="BJ2149" s="146">
        <v>1369</v>
      </c>
      <c r="BK2149" s="146">
        <f t="shared" si="396"/>
        <v>8.7552000000000803</v>
      </c>
      <c r="BL2149" s="146">
        <f t="shared" si="397"/>
        <v>0.27071281867593261</v>
      </c>
      <c r="BM2149" s="146">
        <f t="shared" si="398"/>
        <v>4.8439353135071306E-4</v>
      </c>
      <c r="BN2149" s="146" t="str">
        <f t="shared" si="399"/>
        <v/>
      </c>
      <c r="BO2149" s="146" t="str">
        <f t="shared" si="395"/>
        <v/>
      </c>
    </row>
    <row r="2150" spans="3:67" ht="20.100000000000001" customHeight="1" x14ac:dyDescent="0.25">
      <c r="C2150" s="12"/>
      <c r="E2150" s="130"/>
      <c r="F2150" s="130"/>
      <c r="R2150" s="12"/>
      <c r="T2150" s="130"/>
      <c r="U2150" s="130"/>
      <c r="AE2150" s="146">
        <v>1393</v>
      </c>
      <c r="AF2150" s="146">
        <f t="shared" si="386"/>
        <v>1.5720000000000001</v>
      </c>
      <c r="AJ2150" s="146">
        <f t="shared" si="387"/>
        <v>0.1159576160868208</v>
      </c>
      <c r="AK2150" s="146">
        <f t="shared" si="388"/>
        <v>0.94202472439176121</v>
      </c>
      <c r="AL2150" s="146">
        <f t="shared" si="393"/>
        <v>0.1159576160868208</v>
      </c>
      <c r="AM2150" s="146" t="str">
        <f t="shared" si="394"/>
        <v/>
      </c>
      <c r="AN2150" s="146" t="str">
        <f t="shared" si="389"/>
        <v/>
      </c>
      <c r="AO2150" s="146">
        <f t="shared" si="390"/>
        <v>0</v>
      </c>
      <c r="AP2150" s="146" t="str">
        <f t="shared" si="391"/>
        <v/>
      </c>
      <c r="AQ2150" s="146" t="str">
        <f t="shared" si="392"/>
        <v/>
      </c>
      <c r="AY2150" s="155"/>
      <c r="AZ2150" s="150"/>
      <c r="BA2150" s="155"/>
      <c r="BB2150" s="162"/>
      <c r="BC2150" s="162"/>
      <c r="BD2150" s="162"/>
      <c r="BE2150" s="162"/>
      <c r="BF2150" s="156"/>
      <c r="BG2150" s="156"/>
      <c r="BH2150" s="156"/>
      <c r="BJ2150" s="146">
        <v>1370</v>
      </c>
      <c r="BK2150" s="146">
        <f t="shared" si="396"/>
        <v>8.7616000000000795</v>
      </c>
      <c r="BL2150" s="146">
        <f t="shared" si="397"/>
        <v>0.2702284251445819</v>
      </c>
      <c r="BM2150" s="146">
        <f t="shared" si="398"/>
        <v>4.8372850460798311E-4</v>
      </c>
      <c r="BN2150" s="146" t="str">
        <f t="shared" si="399"/>
        <v/>
      </c>
      <c r="BO2150" s="146" t="str">
        <f t="shared" si="395"/>
        <v/>
      </c>
    </row>
    <row r="2151" spans="3:67" ht="20.100000000000001" customHeight="1" x14ac:dyDescent="0.25">
      <c r="C2151" s="12"/>
      <c r="E2151" s="130"/>
      <c r="F2151" s="130"/>
      <c r="R2151" s="12"/>
      <c r="T2151" s="130"/>
      <c r="U2151" s="130"/>
      <c r="AE2151" s="146">
        <v>1394</v>
      </c>
      <c r="AF2151" s="146">
        <f t="shared" si="386"/>
        <v>1.5760000000000005</v>
      </c>
      <c r="AJ2151" s="146">
        <f t="shared" si="387"/>
        <v>0.11522984037793058</v>
      </c>
      <c r="AK2151" s="146">
        <f t="shared" si="388"/>
        <v>0.94248709839383105</v>
      </c>
      <c r="AL2151" s="146">
        <f t="shared" si="393"/>
        <v>0.11522984037793058</v>
      </c>
      <c r="AM2151" s="146" t="str">
        <f t="shared" si="394"/>
        <v/>
      </c>
      <c r="AN2151" s="146" t="str">
        <f t="shared" si="389"/>
        <v/>
      </c>
      <c r="AO2151" s="146">
        <f t="shared" si="390"/>
        <v>0</v>
      </c>
      <c r="AP2151" s="146" t="str">
        <f t="shared" si="391"/>
        <v/>
      </c>
      <c r="AQ2151" s="146" t="str">
        <f t="shared" si="392"/>
        <v/>
      </c>
      <c r="AY2151" s="155"/>
      <c r="AZ2151" s="150"/>
      <c r="BA2151" s="155"/>
      <c r="BB2151" s="162"/>
      <c r="BC2151" s="162"/>
      <c r="BD2151" s="162"/>
      <c r="BE2151" s="162"/>
      <c r="BF2151" s="156"/>
      <c r="BG2151" s="156"/>
      <c r="BH2151" s="156"/>
      <c r="BJ2151" s="146">
        <v>1371</v>
      </c>
      <c r="BK2151" s="146">
        <f t="shared" si="396"/>
        <v>8.7680000000000788</v>
      </c>
      <c r="BL2151" s="146">
        <f t="shared" si="397"/>
        <v>0.26974469663997391</v>
      </c>
      <c r="BM2151" s="146">
        <f t="shared" si="398"/>
        <v>4.8306374698103838E-4</v>
      </c>
      <c r="BN2151" s="146" t="str">
        <f t="shared" si="399"/>
        <v/>
      </c>
      <c r="BO2151" s="146" t="str">
        <f t="shared" si="395"/>
        <v/>
      </c>
    </row>
    <row r="2152" spans="3:67" ht="20.100000000000001" customHeight="1" x14ac:dyDescent="0.25">
      <c r="C2152" s="12"/>
      <c r="E2152" s="130"/>
      <c r="F2152" s="130"/>
      <c r="R2152" s="12"/>
      <c r="T2152" s="130"/>
      <c r="U2152" s="130"/>
      <c r="AE2152" s="146">
        <v>1395</v>
      </c>
      <c r="AF2152" s="146">
        <f t="shared" si="386"/>
        <v>1.58</v>
      </c>
      <c r="AJ2152" s="146">
        <f t="shared" si="387"/>
        <v>0.11450480025929236</v>
      </c>
      <c r="AK2152" s="146">
        <f t="shared" si="388"/>
        <v>0.94294656676224586</v>
      </c>
      <c r="AL2152" s="146">
        <f t="shared" si="393"/>
        <v>0.11450480025929236</v>
      </c>
      <c r="AM2152" s="146" t="str">
        <f t="shared" si="394"/>
        <v/>
      </c>
      <c r="AN2152" s="146" t="str">
        <f t="shared" si="389"/>
        <v/>
      </c>
      <c r="AO2152" s="146">
        <f t="shared" si="390"/>
        <v>0</v>
      </c>
      <c r="AP2152" s="146" t="str">
        <f t="shared" si="391"/>
        <v/>
      </c>
      <c r="AQ2152" s="146" t="str">
        <f t="shared" si="392"/>
        <v/>
      </c>
      <c r="AY2152" s="155"/>
      <c r="AZ2152" s="150"/>
      <c r="BA2152" s="155"/>
      <c r="BB2152" s="162"/>
      <c r="BC2152" s="162"/>
      <c r="BD2152" s="162"/>
      <c r="BE2152" s="162"/>
      <c r="BF2152" s="156"/>
      <c r="BG2152" s="156"/>
      <c r="BH2152" s="156"/>
      <c r="BJ2152" s="146">
        <v>1372</v>
      </c>
      <c r="BK2152" s="146">
        <f t="shared" si="396"/>
        <v>8.7744000000000781</v>
      </c>
      <c r="BL2152" s="146">
        <f t="shared" si="397"/>
        <v>0.26926163289299287</v>
      </c>
      <c r="BM2152" s="146">
        <f t="shared" si="398"/>
        <v>4.8239926080884121E-4</v>
      </c>
      <c r="BN2152" s="146" t="str">
        <f t="shared" si="399"/>
        <v/>
      </c>
      <c r="BO2152" s="146" t="str">
        <f t="shared" si="395"/>
        <v/>
      </c>
    </row>
    <row r="2153" spans="3:67" ht="20.100000000000001" customHeight="1" x14ac:dyDescent="0.25">
      <c r="C2153" s="12"/>
      <c r="E2153" s="130"/>
      <c r="F2153" s="130"/>
      <c r="R2153" s="12"/>
      <c r="T2153" s="130"/>
      <c r="U2153" s="130"/>
      <c r="AE2153" s="146">
        <v>1396</v>
      </c>
      <c r="AF2153" s="146">
        <f t="shared" si="386"/>
        <v>1.5840000000000005</v>
      </c>
      <c r="AJ2153" s="146">
        <f t="shared" si="387"/>
        <v>0.11378250164634666</v>
      </c>
      <c r="AK2153" s="146">
        <f t="shared" si="388"/>
        <v>0.94340314045125373</v>
      </c>
      <c r="AL2153" s="146">
        <f t="shared" si="393"/>
        <v>0.11378250164634666</v>
      </c>
      <c r="AM2153" s="146" t="str">
        <f t="shared" si="394"/>
        <v/>
      </c>
      <c r="AN2153" s="146" t="str">
        <f t="shared" si="389"/>
        <v/>
      </c>
      <c r="AO2153" s="146">
        <f t="shared" si="390"/>
        <v>0</v>
      </c>
      <c r="AP2153" s="146" t="str">
        <f t="shared" si="391"/>
        <v/>
      </c>
      <c r="AQ2153" s="146" t="str">
        <f t="shared" si="392"/>
        <v/>
      </c>
      <c r="AY2153" s="155"/>
      <c r="AZ2153" s="150"/>
      <c r="BA2153" s="155"/>
      <c r="BB2153" s="162"/>
      <c r="BC2153" s="162"/>
      <c r="BD2153" s="162"/>
      <c r="BE2153" s="162"/>
      <c r="BF2153" s="156"/>
      <c r="BG2153" s="156"/>
      <c r="BH2153" s="156"/>
      <c r="BJ2153" s="146">
        <v>1373</v>
      </c>
      <c r="BK2153" s="146">
        <f t="shared" si="396"/>
        <v>8.7808000000000774</v>
      </c>
      <c r="BL2153" s="146">
        <f t="shared" si="397"/>
        <v>0.26877923363218403</v>
      </c>
      <c r="BM2153" s="146">
        <f t="shared" si="398"/>
        <v>4.8173504841997339E-4</v>
      </c>
      <c r="BN2153" s="146" t="str">
        <f t="shared" si="399"/>
        <v/>
      </c>
      <c r="BO2153" s="146" t="str">
        <f t="shared" si="395"/>
        <v/>
      </c>
    </row>
    <row r="2154" spans="3:67" ht="20.100000000000001" customHeight="1" x14ac:dyDescent="0.25">
      <c r="C2154" s="12"/>
      <c r="E2154" s="130"/>
      <c r="F2154" s="130"/>
      <c r="R2154" s="12"/>
      <c r="T2154" s="130"/>
      <c r="U2154" s="130"/>
      <c r="AE2154" s="146">
        <v>1397</v>
      </c>
      <c r="AF2154" s="146">
        <f t="shared" si="386"/>
        <v>1.5880000000000001</v>
      </c>
      <c r="AJ2154" s="146">
        <f t="shared" si="387"/>
        <v>0.1130629502860909</v>
      </c>
      <c r="AK2154" s="146">
        <f t="shared" si="388"/>
        <v>0.94385683043842761</v>
      </c>
      <c r="AL2154" s="146">
        <f t="shared" si="393"/>
        <v>0.1130629502860909</v>
      </c>
      <c r="AM2154" s="146" t="str">
        <f t="shared" si="394"/>
        <v/>
      </c>
      <c r="AN2154" s="146" t="str">
        <f t="shared" si="389"/>
        <v/>
      </c>
      <c r="AO2154" s="146">
        <f t="shared" si="390"/>
        <v>0</v>
      </c>
      <c r="AP2154" s="146" t="str">
        <f t="shared" si="391"/>
        <v/>
      </c>
      <c r="AQ2154" s="146" t="str">
        <f t="shared" si="392"/>
        <v/>
      </c>
      <c r="AY2154" s="155"/>
      <c r="AZ2154" s="150"/>
      <c r="BA2154" s="155"/>
      <c r="BB2154" s="162"/>
      <c r="BC2154" s="162"/>
      <c r="BD2154" s="162"/>
      <c r="BE2154" s="162"/>
      <c r="BF2154" s="156"/>
      <c r="BG2154" s="156"/>
      <c r="BH2154" s="156"/>
      <c r="BJ2154" s="146">
        <v>1374</v>
      </c>
      <c r="BK2154" s="146">
        <f t="shared" si="396"/>
        <v>8.7872000000000767</v>
      </c>
      <c r="BL2154" s="146">
        <f t="shared" si="397"/>
        <v>0.26829749858376406</v>
      </c>
      <c r="BM2154" s="146">
        <f t="shared" si="398"/>
        <v>4.8107111213352427E-4</v>
      </c>
      <c r="BN2154" s="146" t="str">
        <f t="shared" si="399"/>
        <v/>
      </c>
      <c r="BO2154" s="146" t="str">
        <f t="shared" si="395"/>
        <v/>
      </c>
    </row>
    <row r="2155" spans="3:67" ht="20.100000000000001" customHeight="1" x14ac:dyDescent="0.25">
      <c r="C2155" s="12"/>
      <c r="E2155" s="130"/>
      <c r="F2155" s="130"/>
      <c r="R2155" s="12"/>
      <c r="T2155" s="130"/>
      <c r="U2155" s="130"/>
      <c r="AE2155" s="146">
        <v>1398</v>
      </c>
      <c r="AF2155" s="146">
        <f t="shared" si="386"/>
        <v>1.5920000000000005</v>
      </c>
      <c r="AJ2155" s="146">
        <f t="shared" si="387"/>
        <v>0.11234615175777421</v>
      </c>
      <c r="AK2155" s="146">
        <f t="shared" si="388"/>
        <v>0.94430764772399256</v>
      </c>
      <c r="AL2155" s="146">
        <f t="shared" si="393"/>
        <v>0.11234615175777421</v>
      </c>
      <c r="AM2155" s="146" t="str">
        <f t="shared" si="394"/>
        <v/>
      </c>
      <c r="AN2155" s="146" t="str">
        <f t="shared" si="389"/>
        <v/>
      </c>
      <c r="AO2155" s="146">
        <f t="shared" si="390"/>
        <v>0</v>
      </c>
      <c r="AP2155" s="146" t="str">
        <f t="shared" si="391"/>
        <v/>
      </c>
      <c r="AQ2155" s="146" t="str">
        <f t="shared" si="392"/>
        <v/>
      </c>
      <c r="AY2155" s="155"/>
      <c r="AZ2155" s="150"/>
      <c r="BA2155" s="155"/>
      <c r="BB2155" s="162"/>
      <c r="BC2155" s="162"/>
      <c r="BD2155" s="162"/>
      <c r="BE2155" s="162"/>
      <c r="BF2155" s="156"/>
      <c r="BG2155" s="156"/>
      <c r="BH2155" s="156"/>
      <c r="BJ2155" s="146">
        <v>1375</v>
      </c>
      <c r="BK2155" s="146">
        <f t="shared" si="396"/>
        <v>8.793600000000076</v>
      </c>
      <c r="BL2155" s="146">
        <f t="shared" si="397"/>
        <v>0.26781642747163054</v>
      </c>
      <c r="BM2155" s="146">
        <f t="shared" si="398"/>
        <v>4.8040745425798059E-4</v>
      </c>
      <c r="BN2155" s="146" t="str">
        <f t="shared" si="399"/>
        <v/>
      </c>
      <c r="BO2155" s="146" t="str">
        <f t="shared" si="395"/>
        <v/>
      </c>
    </row>
    <row r="2156" spans="3:67" ht="20.100000000000001" customHeight="1" x14ac:dyDescent="0.25">
      <c r="C2156" s="12"/>
      <c r="E2156" s="130"/>
      <c r="F2156" s="130"/>
      <c r="R2156" s="12"/>
      <c r="T2156" s="130"/>
      <c r="U2156" s="130"/>
      <c r="AE2156" s="146">
        <v>1399</v>
      </c>
      <c r="AF2156" s="146">
        <f t="shared" si="386"/>
        <v>1.5960000000000001</v>
      </c>
      <c r="AJ2156" s="146">
        <f t="shared" si="387"/>
        <v>0.11163211147360337</v>
      </c>
      <c r="AK2156" s="146">
        <f t="shared" si="388"/>
        <v>0.94475560333015607</v>
      </c>
      <c r="AL2156" s="146">
        <f t="shared" si="393"/>
        <v>0.11163211147360337</v>
      </c>
      <c r="AM2156" s="146" t="str">
        <f t="shared" si="394"/>
        <v/>
      </c>
      <c r="AN2156" s="146" t="str">
        <f t="shared" si="389"/>
        <v/>
      </c>
      <c r="AO2156" s="146">
        <f t="shared" si="390"/>
        <v>0</v>
      </c>
      <c r="AP2156" s="146" t="str">
        <f t="shared" si="391"/>
        <v/>
      </c>
      <c r="AQ2156" s="146" t="str">
        <f t="shared" si="392"/>
        <v/>
      </c>
      <c r="AY2156" s="155"/>
      <c r="AZ2156" s="150"/>
      <c r="BA2156" s="155"/>
      <c r="BB2156" s="162"/>
      <c r="BC2156" s="162"/>
      <c r="BD2156" s="162"/>
      <c r="BE2156" s="162"/>
      <c r="BF2156" s="156"/>
      <c r="BG2156" s="156"/>
      <c r="BH2156" s="156"/>
      <c r="BJ2156" s="146">
        <v>1376</v>
      </c>
      <c r="BK2156" s="146">
        <f t="shared" si="396"/>
        <v>8.8000000000000753</v>
      </c>
      <c r="BL2156" s="146">
        <f t="shared" si="397"/>
        <v>0.26733602001737256</v>
      </c>
      <c r="BM2156" s="146">
        <f t="shared" si="398"/>
        <v>4.7974407709222566E-4</v>
      </c>
      <c r="BN2156" s="146" t="str">
        <f t="shared" si="399"/>
        <v/>
      </c>
      <c r="BO2156" s="146" t="str">
        <f t="shared" si="395"/>
        <v/>
      </c>
    </row>
    <row r="2157" spans="3:67" ht="20.100000000000001" customHeight="1" x14ac:dyDescent="0.25">
      <c r="C2157" s="12"/>
      <c r="E2157" s="130"/>
      <c r="F2157" s="130"/>
      <c r="R2157" s="12"/>
      <c r="T2157" s="130"/>
      <c r="U2157" s="130"/>
      <c r="AE2157" s="146">
        <v>1400</v>
      </c>
      <c r="AF2157" s="146">
        <f t="shared" si="386"/>
        <v>1.6000000000000005</v>
      </c>
      <c r="AJ2157" s="146">
        <f t="shared" si="387"/>
        <v>0.11092083467945546</v>
      </c>
      <c r="AK2157" s="146">
        <f t="shared" si="388"/>
        <v>0.94520070830044212</v>
      </c>
      <c r="AL2157" s="146">
        <f t="shared" si="393"/>
        <v>0.11092083467945546</v>
      </c>
      <c r="AM2157" s="146" t="str">
        <f t="shared" si="394"/>
        <v/>
      </c>
      <c r="AN2157" s="146" t="str">
        <f t="shared" si="389"/>
        <v/>
      </c>
      <c r="AO2157" s="146">
        <f t="shared" si="390"/>
        <v>0</v>
      </c>
      <c r="AP2157" s="146" t="str">
        <f t="shared" si="391"/>
        <v/>
      </c>
      <c r="AQ2157" s="146" t="str">
        <f t="shared" si="392"/>
        <v/>
      </c>
      <c r="AY2157" s="155"/>
      <c r="AZ2157" s="150"/>
      <c r="BA2157" s="155"/>
      <c r="BB2157" s="162"/>
      <c r="BC2157" s="162"/>
      <c r="BD2157" s="162"/>
      <c r="BE2157" s="162"/>
      <c r="BF2157" s="156"/>
      <c r="BG2157" s="156"/>
      <c r="BH2157" s="156"/>
      <c r="BJ2157" s="146">
        <v>1377</v>
      </c>
      <c r="BK2157" s="146">
        <f t="shared" si="396"/>
        <v>8.8064000000000746</v>
      </c>
      <c r="BL2157" s="146">
        <f t="shared" si="397"/>
        <v>0.26685627594028033</v>
      </c>
      <c r="BM2157" s="146">
        <f t="shared" si="398"/>
        <v>4.7908098292381851E-4</v>
      </c>
      <c r="BN2157" s="146" t="str">
        <f t="shared" si="399"/>
        <v/>
      </c>
      <c r="BO2157" s="146" t="str">
        <f t="shared" si="395"/>
        <v/>
      </c>
    </row>
    <row r="2158" spans="3:67" ht="20.100000000000001" customHeight="1" x14ac:dyDescent="0.25">
      <c r="C2158" s="12"/>
      <c r="E2158" s="130"/>
      <c r="F2158" s="130"/>
      <c r="R2158" s="12"/>
      <c r="T2158" s="130"/>
      <c r="U2158" s="130"/>
      <c r="AE2158" s="146">
        <v>1401</v>
      </c>
      <c r="AF2158" s="146">
        <f t="shared" si="386"/>
        <v>1.6040000000000001</v>
      </c>
      <c r="AJ2158" s="146">
        <f t="shared" si="387"/>
        <v>0.11021232645560161</v>
      </c>
      <c r="AK2158" s="146">
        <f t="shared" si="388"/>
        <v>0.94564297369902606</v>
      </c>
      <c r="AL2158" s="146">
        <f t="shared" si="393"/>
        <v>0.11021232645560161</v>
      </c>
      <c r="AM2158" s="146" t="str">
        <f t="shared" si="394"/>
        <v/>
      </c>
      <c r="AN2158" s="146" t="str">
        <f t="shared" si="389"/>
        <v/>
      </c>
      <c r="AO2158" s="146">
        <f t="shared" si="390"/>
        <v>0</v>
      </c>
      <c r="AP2158" s="146" t="str">
        <f t="shared" si="391"/>
        <v/>
      </c>
      <c r="AQ2158" s="146" t="str">
        <f t="shared" si="392"/>
        <v/>
      </c>
      <c r="AY2158" s="155"/>
      <c r="AZ2158" s="150"/>
      <c r="BA2158" s="155"/>
      <c r="BB2158" s="162"/>
      <c r="BC2158" s="162"/>
      <c r="BD2158" s="162"/>
      <c r="BE2158" s="162"/>
      <c r="BF2158" s="156"/>
      <c r="BG2158" s="156"/>
      <c r="BH2158" s="156"/>
      <c r="BJ2158" s="146">
        <v>1378</v>
      </c>
      <c r="BK2158" s="146">
        <f t="shared" si="396"/>
        <v>8.8128000000000739</v>
      </c>
      <c r="BL2158" s="146">
        <f t="shared" si="397"/>
        <v>0.26637719495735651</v>
      </c>
      <c r="BM2158" s="146">
        <f t="shared" si="398"/>
        <v>4.7841817403093678E-4</v>
      </c>
      <c r="BN2158" s="146" t="str">
        <f t="shared" si="399"/>
        <v/>
      </c>
      <c r="BO2158" s="146" t="str">
        <f t="shared" si="395"/>
        <v/>
      </c>
    </row>
    <row r="2159" spans="3:67" ht="20.100000000000001" customHeight="1" x14ac:dyDescent="0.25">
      <c r="C2159" s="12"/>
      <c r="E2159" s="130"/>
      <c r="F2159" s="130"/>
      <c r="R2159" s="12"/>
      <c r="T2159" s="130"/>
      <c r="U2159" s="130"/>
      <c r="AE2159" s="146">
        <v>1402</v>
      </c>
      <c r="AF2159" s="146">
        <f t="shared" si="386"/>
        <v>1.6080000000000005</v>
      </c>
      <c r="AJ2159" s="146">
        <f t="shared" si="387"/>
        <v>0.10950659171743668</v>
      </c>
      <c r="AK2159" s="146">
        <f t="shared" si="388"/>
        <v>0.94608241061007503</v>
      </c>
      <c r="AL2159" s="146">
        <f t="shared" si="393"/>
        <v>0.10950659171743668</v>
      </c>
      <c r="AM2159" s="146" t="str">
        <f t="shared" si="394"/>
        <v/>
      </c>
      <c r="AN2159" s="146" t="str">
        <f t="shared" si="389"/>
        <v/>
      </c>
      <c r="AO2159" s="146">
        <f t="shared" si="390"/>
        <v>0</v>
      </c>
      <c r="AP2159" s="146" t="str">
        <f t="shared" si="391"/>
        <v/>
      </c>
      <c r="AQ2159" s="146" t="str">
        <f t="shared" si="392"/>
        <v/>
      </c>
      <c r="AY2159" s="155"/>
      <c r="AZ2159" s="150"/>
      <c r="BA2159" s="155"/>
      <c r="BB2159" s="162"/>
      <c r="BC2159" s="162"/>
      <c r="BD2159" s="162"/>
      <c r="BE2159" s="162"/>
      <c r="BF2159" s="156"/>
      <c r="BG2159" s="156"/>
      <c r="BH2159" s="156"/>
      <c r="BJ2159" s="146">
        <v>1379</v>
      </c>
      <c r="BK2159" s="146">
        <f t="shared" si="396"/>
        <v>8.8192000000000732</v>
      </c>
      <c r="BL2159" s="146">
        <f t="shared" si="397"/>
        <v>0.26589877678332557</v>
      </c>
      <c r="BM2159" s="146">
        <f t="shared" si="398"/>
        <v>4.777556526821547E-4</v>
      </c>
      <c r="BN2159" s="146" t="str">
        <f t="shared" si="399"/>
        <v/>
      </c>
      <c r="BO2159" s="146" t="str">
        <f t="shared" si="395"/>
        <v/>
      </c>
    </row>
    <row r="2160" spans="3:67" ht="20.100000000000001" customHeight="1" x14ac:dyDescent="0.25">
      <c r="C2160" s="12"/>
      <c r="E2160" s="130"/>
      <c r="F2160" s="130"/>
      <c r="R2160" s="12"/>
      <c r="T2160" s="130"/>
      <c r="U2160" s="130"/>
      <c r="AE2160" s="146">
        <v>1403</v>
      </c>
      <c r="AF2160" s="146">
        <f t="shared" si="386"/>
        <v>1.6120000000000001</v>
      </c>
      <c r="AJ2160" s="146">
        <f t="shared" si="387"/>
        <v>0.10880363521622008</v>
      </c>
      <c r="AK2160" s="146">
        <f t="shared" si="388"/>
        <v>0.94651903013708882</v>
      </c>
      <c r="AL2160" s="146">
        <f t="shared" si="393"/>
        <v>0.10880363521622008</v>
      </c>
      <c r="AM2160" s="146" t="str">
        <f t="shared" si="394"/>
        <v/>
      </c>
      <c r="AN2160" s="146" t="str">
        <f t="shared" si="389"/>
        <v/>
      </c>
      <c r="AO2160" s="146">
        <f t="shared" si="390"/>
        <v>0</v>
      </c>
      <c r="AP2160" s="146" t="str">
        <f t="shared" si="391"/>
        <v/>
      </c>
      <c r="AQ2160" s="146" t="str">
        <f t="shared" si="392"/>
        <v/>
      </c>
      <c r="AY2160" s="155"/>
      <c r="AZ2160" s="150"/>
      <c r="BA2160" s="155"/>
      <c r="BB2160" s="162"/>
      <c r="BC2160" s="162"/>
      <c r="BD2160" s="162"/>
      <c r="BE2160" s="162"/>
      <c r="BF2160" s="156"/>
      <c r="BG2160" s="156"/>
      <c r="BH2160" s="156"/>
      <c r="BJ2160" s="146">
        <v>1380</v>
      </c>
      <c r="BK2160" s="146">
        <f t="shared" si="396"/>
        <v>8.8256000000000725</v>
      </c>
      <c r="BL2160" s="146">
        <f t="shared" si="397"/>
        <v>0.26542102113064342</v>
      </c>
      <c r="BM2160" s="146">
        <f t="shared" si="398"/>
        <v>4.7709342113561037E-4</v>
      </c>
      <c r="BN2160" s="146" t="str">
        <f t="shared" si="399"/>
        <v/>
      </c>
      <c r="BO2160" s="146" t="str">
        <f t="shared" si="395"/>
        <v/>
      </c>
    </row>
    <row r="2161" spans="3:67" ht="20.100000000000001" customHeight="1" x14ac:dyDescent="0.25">
      <c r="C2161" s="12"/>
      <c r="E2161" s="130"/>
      <c r="F2161" s="130"/>
      <c r="R2161" s="12"/>
      <c r="T2161" s="130"/>
      <c r="U2161" s="130"/>
      <c r="AE2161" s="146">
        <v>1404</v>
      </c>
      <c r="AF2161" s="146">
        <f t="shared" si="386"/>
        <v>1.6160000000000005</v>
      </c>
      <c r="AJ2161" s="146">
        <f t="shared" si="387"/>
        <v>0.10810346153982264</v>
      </c>
      <c r="AK2161" s="146">
        <f t="shared" si="388"/>
        <v>0.94695284340224517</v>
      </c>
      <c r="AL2161" s="146">
        <f t="shared" si="393"/>
        <v>0.10810346153982264</v>
      </c>
      <c r="AM2161" s="146" t="str">
        <f t="shared" si="394"/>
        <v/>
      </c>
      <c r="AN2161" s="146" t="str">
        <f t="shared" si="389"/>
        <v/>
      </c>
      <c r="AO2161" s="146">
        <f t="shared" si="390"/>
        <v>0</v>
      </c>
      <c r="AP2161" s="146" t="str">
        <f t="shared" si="391"/>
        <v/>
      </c>
      <c r="AQ2161" s="146" t="str">
        <f t="shared" si="392"/>
        <v/>
      </c>
      <c r="AY2161" s="155"/>
      <c r="AZ2161" s="150"/>
      <c r="BA2161" s="155"/>
      <c r="BB2161" s="162"/>
      <c r="BC2161" s="162"/>
      <c r="BD2161" s="162"/>
      <c r="BE2161" s="162"/>
      <c r="BF2161" s="156"/>
      <c r="BG2161" s="156"/>
      <c r="BH2161" s="156"/>
      <c r="BJ2161" s="146">
        <v>1381</v>
      </c>
      <c r="BK2161" s="146">
        <f t="shared" si="396"/>
        <v>8.8320000000000718</v>
      </c>
      <c r="BL2161" s="146">
        <f t="shared" si="397"/>
        <v>0.26494392770950781</v>
      </c>
      <c r="BM2161" s="146">
        <f t="shared" si="398"/>
        <v>4.7643148163839522E-4</v>
      </c>
      <c r="BN2161" s="146" t="str">
        <f t="shared" si="399"/>
        <v/>
      </c>
      <c r="BO2161" s="146" t="str">
        <f t="shared" si="395"/>
        <v/>
      </c>
    </row>
    <row r="2162" spans="3:67" ht="20.100000000000001" customHeight="1" x14ac:dyDescent="0.25">
      <c r="C2162" s="12"/>
      <c r="E2162" s="130"/>
      <c r="F2162" s="130"/>
      <c r="R2162" s="12"/>
      <c r="T2162" s="130"/>
      <c r="U2162" s="130"/>
      <c r="AE2162" s="146">
        <v>1405</v>
      </c>
      <c r="AF2162" s="146">
        <f t="shared" si="386"/>
        <v>1.62</v>
      </c>
      <c r="AJ2162" s="146">
        <f t="shared" si="387"/>
        <v>0.1074060751134838</v>
      </c>
      <c r="AK2162" s="146">
        <f t="shared" si="388"/>
        <v>0.94738386154574794</v>
      </c>
      <c r="AL2162" s="146">
        <f t="shared" si="393"/>
        <v>0.1074060751134838</v>
      </c>
      <c r="AM2162" s="146" t="str">
        <f t="shared" si="394"/>
        <v/>
      </c>
      <c r="AN2162" s="146" t="str">
        <f t="shared" si="389"/>
        <v/>
      </c>
      <c r="AO2162" s="146">
        <f t="shared" si="390"/>
        <v>0</v>
      </c>
      <c r="AP2162" s="146" t="str">
        <f t="shared" si="391"/>
        <v/>
      </c>
      <c r="AQ2162" s="146" t="str">
        <f t="shared" si="392"/>
        <v/>
      </c>
      <c r="AY2162" s="155"/>
      <c r="AZ2162" s="150"/>
      <c r="BA2162" s="155"/>
      <c r="BB2162" s="162"/>
      <c r="BC2162" s="162"/>
      <c r="BD2162" s="162"/>
      <c r="BE2162" s="162"/>
      <c r="BF2162" s="156"/>
      <c r="BG2162" s="156"/>
      <c r="BH2162" s="156"/>
      <c r="BJ2162" s="146">
        <v>1382</v>
      </c>
      <c r="BK2162" s="146">
        <f t="shared" si="396"/>
        <v>8.8384000000000711</v>
      </c>
      <c r="BL2162" s="146">
        <f t="shared" si="397"/>
        <v>0.26446749622786941</v>
      </c>
      <c r="BM2162" s="146">
        <f t="shared" si="398"/>
        <v>4.7576983642927395E-4</v>
      </c>
      <c r="BN2162" s="146" t="str">
        <f t="shared" si="399"/>
        <v/>
      </c>
      <c r="BO2162" s="146" t="str">
        <f t="shared" si="395"/>
        <v/>
      </c>
    </row>
    <row r="2163" spans="3:67" ht="20.100000000000001" customHeight="1" x14ac:dyDescent="0.25">
      <c r="C2163" s="12"/>
      <c r="E2163" s="130"/>
      <c r="F2163" s="130"/>
      <c r="R2163" s="12"/>
      <c r="T2163" s="130"/>
      <c r="U2163" s="130"/>
      <c r="AE2163" s="146">
        <v>1406</v>
      </c>
      <c r="AF2163" s="146">
        <f t="shared" si="386"/>
        <v>1.6240000000000006</v>
      </c>
      <c r="AJ2163" s="146">
        <f t="shared" si="387"/>
        <v>0.10671148020057472</v>
      </c>
      <c r="AK2163" s="146">
        <f t="shared" si="388"/>
        <v>0.94781209572517811</v>
      </c>
      <c r="AL2163" s="146">
        <f t="shared" si="393"/>
        <v>0.10671148020057472</v>
      </c>
      <c r="AM2163" s="146" t="str">
        <f t="shared" si="394"/>
        <v/>
      </c>
      <c r="AN2163" s="146" t="str">
        <f t="shared" si="389"/>
        <v/>
      </c>
      <c r="AO2163" s="146">
        <f t="shared" si="390"/>
        <v>0</v>
      </c>
      <c r="AP2163" s="146" t="str">
        <f t="shared" si="391"/>
        <v/>
      </c>
      <c r="AQ2163" s="146" t="str">
        <f t="shared" si="392"/>
        <v/>
      </c>
      <c r="AY2163" s="155"/>
      <c r="AZ2163" s="150"/>
      <c r="BA2163" s="155"/>
      <c r="BB2163" s="162"/>
      <c r="BC2163" s="162"/>
      <c r="BD2163" s="162"/>
      <c r="BE2163" s="162"/>
      <c r="BF2163" s="156"/>
      <c r="BG2163" s="156"/>
      <c r="BH2163" s="156"/>
      <c r="BJ2163" s="146">
        <v>1383</v>
      </c>
      <c r="BK2163" s="146">
        <f t="shared" si="396"/>
        <v>8.8448000000000704</v>
      </c>
      <c r="BL2163" s="146">
        <f t="shared" si="397"/>
        <v>0.26399172639144014</v>
      </c>
      <c r="BM2163" s="146">
        <f t="shared" si="398"/>
        <v>4.7510848773557601E-4</v>
      </c>
      <c r="BN2163" s="146" t="str">
        <f t="shared" si="399"/>
        <v/>
      </c>
      <c r="BO2163" s="146" t="str">
        <f t="shared" si="395"/>
        <v/>
      </c>
    </row>
    <row r="2164" spans="3:67" ht="20.100000000000001" customHeight="1" x14ac:dyDescent="0.25">
      <c r="C2164" s="12"/>
      <c r="E2164" s="130"/>
      <c r="F2164" s="130"/>
      <c r="R2164" s="12"/>
      <c r="T2164" s="130"/>
      <c r="U2164" s="130"/>
      <c r="AE2164" s="146">
        <v>1407</v>
      </c>
      <c r="AF2164" s="146">
        <f t="shared" si="386"/>
        <v>1.6280000000000001</v>
      </c>
      <c r="AJ2164" s="146">
        <f t="shared" si="387"/>
        <v>0.10601968090337181</v>
      </c>
      <c r="AK2164" s="146">
        <f t="shared" si="388"/>
        <v>0.94823755711484736</v>
      </c>
      <c r="AL2164" s="146">
        <f t="shared" si="393"/>
        <v>0.10601968090337181</v>
      </c>
      <c r="AM2164" s="146" t="str">
        <f t="shared" si="394"/>
        <v/>
      </c>
      <c r="AN2164" s="146" t="str">
        <f t="shared" si="389"/>
        <v/>
      </c>
      <c r="AO2164" s="146">
        <f t="shared" si="390"/>
        <v>0</v>
      </c>
      <c r="AP2164" s="146" t="str">
        <f t="shared" si="391"/>
        <v/>
      </c>
      <c r="AQ2164" s="146" t="str">
        <f t="shared" si="392"/>
        <v/>
      </c>
      <c r="AY2164" s="155"/>
      <c r="AZ2164" s="150"/>
      <c r="BA2164" s="155"/>
      <c r="BB2164" s="162"/>
      <c r="BC2164" s="162"/>
      <c r="BD2164" s="162"/>
      <c r="BE2164" s="162"/>
      <c r="BF2164" s="156"/>
      <c r="BG2164" s="156"/>
      <c r="BH2164" s="156"/>
      <c r="BJ2164" s="146">
        <v>1384</v>
      </c>
      <c r="BK2164" s="146">
        <f t="shared" si="396"/>
        <v>8.8512000000000697</v>
      </c>
      <c r="BL2164" s="146">
        <f t="shared" si="397"/>
        <v>0.26351661790370456</v>
      </c>
      <c r="BM2164" s="146">
        <f t="shared" si="398"/>
        <v>4.7444743777597109E-4</v>
      </c>
      <c r="BN2164" s="146" t="str">
        <f t="shared" si="399"/>
        <v/>
      </c>
      <c r="BO2164" s="146" t="str">
        <f t="shared" si="395"/>
        <v/>
      </c>
    </row>
    <row r="2165" spans="3:67" ht="20.100000000000001" customHeight="1" x14ac:dyDescent="0.25">
      <c r="C2165" s="12"/>
      <c r="E2165" s="130"/>
      <c r="F2165" s="130"/>
      <c r="R2165" s="12"/>
      <c r="T2165" s="130"/>
      <c r="U2165" s="130"/>
      <c r="AE2165" s="146">
        <v>1408</v>
      </c>
      <c r="AF2165" s="146">
        <f t="shared" ref="AF2165:AF2228" si="400">AF$751+(AE2165*AF$754)</f>
        <v>1.6319999999999997</v>
      </c>
      <c r="AJ2165" s="146">
        <f t="shared" ref="AJ2165:AJ2228" si="401">_xlfn.NORM.DIST(AF2165,AF$748,AF$749,0)</f>
        <v>0.10533068116383558</v>
      </c>
      <c r="AK2165" s="146">
        <f t="shared" ref="AK2165:AK2228" si="402">_xlfn.NORM.DIST(AF2165,AF$748,AF$749,1)</f>
        <v>0.94866025690515565</v>
      </c>
      <c r="AL2165" s="146">
        <f t="shared" si="393"/>
        <v>0.10533068116383558</v>
      </c>
      <c r="AM2165" s="146" t="str">
        <f t="shared" si="394"/>
        <v/>
      </c>
      <c r="AN2165" s="146" t="str">
        <f t="shared" ref="AN2165:AN2228" si="403">IF(AJ2165=MAX(AJ$757:AJ$2757),AJ2165,"")</f>
        <v/>
      </c>
      <c r="AO2165" s="146">
        <f t="shared" ref="AO2165:AO2228" si="404">_xlfn.NORM.DIST(AE2165,AM$749,AM$750,0)</f>
        <v>0</v>
      </c>
      <c r="AP2165" s="146" t="str">
        <f t="shared" ref="AP2165:AP2228" si="405">IF(AO2165=MAX(AO$757:AO$2757),AJ2165,"")</f>
        <v/>
      </c>
      <c r="AQ2165" s="146" t="str">
        <f t="shared" ref="AQ2165:AQ2228" si="406">IF(AP2165=MIN(AP$757:AP$2757),AP2165,"")</f>
        <v/>
      </c>
      <c r="AY2165" s="155"/>
      <c r="AZ2165" s="150"/>
      <c r="BA2165" s="155"/>
      <c r="BB2165" s="162"/>
      <c r="BC2165" s="162"/>
      <c r="BD2165" s="162"/>
      <c r="BE2165" s="162"/>
      <c r="BF2165" s="156"/>
      <c r="BG2165" s="156"/>
      <c r="BH2165" s="156"/>
      <c r="BJ2165" s="146">
        <v>1385</v>
      </c>
      <c r="BK2165" s="146">
        <f t="shared" si="396"/>
        <v>8.857600000000069</v>
      </c>
      <c r="BL2165" s="146">
        <f t="shared" si="397"/>
        <v>0.26304217046592859</v>
      </c>
      <c r="BM2165" s="146">
        <f t="shared" si="398"/>
        <v>4.7378668875797114E-4</v>
      </c>
      <c r="BN2165" s="146" t="str">
        <f t="shared" si="399"/>
        <v/>
      </c>
      <c r="BO2165" s="146" t="str">
        <f t="shared" si="395"/>
        <v/>
      </c>
    </row>
    <row r="2166" spans="3:67" ht="20.100000000000001" customHeight="1" x14ac:dyDescent="0.25">
      <c r="C2166" s="12"/>
      <c r="E2166" s="130"/>
      <c r="F2166" s="130"/>
      <c r="R2166" s="12"/>
      <c r="T2166" s="130"/>
      <c r="U2166" s="130"/>
      <c r="AE2166" s="146">
        <v>1409</v>
      </c>
      <c r="AF2166" s="146">
        <f t="shared" si="400"/>
        <v>1.6360000000000001</v>
      </c>
      <c r="AJ2166" s="146">
        <f t="shared" si="401"/>
        <v>0.10464448476439925</v>
      </c>
      <c r="AK2166" s="146">
        <f t="shared" si="402"/>
        <v>0.94908020630195189</v>
      </c>
      <c r="AL2166" s="146">
        <f t="shared" ref="AL2166:AL2229" si="407">IF(OR(AK2166&lt;$AM$753,AK2166&gt;$AM$754),AJ2166,"")</f>
        <v>0.10464448476439925</v>
      </c>
      <c r="AM2166" s="146" t="str">
        <f t="shared" ref="AM2166:AM2229" si="408">IF(AND(AK2166&gt;$AM$753,AK2166&lt;$AM$754),AJ2166,"")</f>
        <v/>
      </c>
      <c r="AN2166" s="146" t="str">
        <f t="shared" si="403"/>
        <v/>
      </c>
      <c r="AO2166" s="146">
        <f t="shared" si="404"/>
        <v>0</v>
      </c>
      <c r="AP2166" s="146" t="str">
        <f t="shared" si="405"/>
        <v/>
      </c>
      <c r="AQ2166" s="146" t="str">
        <f t="shared" si="406"/>
        <v/>
      </c>
      <c r="AY2166" s="155"/>
      <c r="AZ2166" s="150"/>
      <c r="BA2166" s="155"/>
      <c r="BB2166" s="162"/>
      <c r="BC2166" s="162"/>
      <c r="BD2166" s="162"/>
      <c r="BE2166" s="162"/>
      <c r="BF2166" s="156"/>
      <c r="BG2166" s="156"/>
      <c r="BH2166" s="156"/>
      <c r="BJ2166" s="146">
        <v>1386</v>
      </c>
      <c r="BK2166" s="146">
        <f t="shared" si="396"/>
        <v>8.8640000000000683</v>
      </c>
      <c r="BL2166" s="146">
        <f t="shared" si="397"/>
        <v>0.26256838377717062</v>
      </c>
      <c r="BM2166" s="146">
        <f t="shared" si="398"/>
        <v>4.7312624287942917E-4</v>
      </c>
      <c r="BN2166" s="146" t="str">
        <f t="shared" si="399"/>
        <v/>
      </c>
      <c r="BO2166" s="146" t="str">
        <f t="shared" si="395"/>
        <v/>
      </c>
    </row>
    <row r="2167" spans="3:67" ht="20.100000000000001" customHeight="1" x14ac:dyDescent="0.25">
      <c r="C2167" s="12"/>
      <c r="E2167" s="130"/>
      <c r="F2167" s="130"/>
      <c r="R2167" s="12"/>
      <c r="T2167" s="130"/>
      <c r="U2167" s="130"/>
      <c r="AE2167" s="146">
        <v>1410</v>
      </c>
      <c r="AF2167" s="146">
        <f t="shared" si="400"/>
        <v>1.6399999999999997</v>
      </c>
      <c r="AJ2167" s="146">
        <f t="shared" si="401"/>
        <v>0.10396109532876426</v>
      </c>
      <c r="AK2167" s="146">
        <f t="shared" si="402"/>
        <v>0.94949741652589625</v>
      </c>
      <c r="AL2167" s="146">
        <f t="shared" si="407"/>
        <v>0.10396109532876426</v>
      </c>
      <c r="AM2167" s="146" t="str">
        <f t="shared" si="408"/>
        <v/>
      </c>
      <c r="AN2167" s="146" t="str">
        <f t="shared" si="403"/>
        <v/>
      </c>
      <c r="AO2167" s="146">
        <f t="shared" si="404"/>
        <v>0</v>
      </c>
      <c r="AP2167" s="146" t="str">
        <f t="shared" si="405"/>
        <v/>
      </c>
      <c r="AQ2167" s="146" t="str">
        <f t="shared" si="406"/>
        <v/>
      </c>
      <c r="AY2167" s="155"/>
      <c r="AZ2167" s="150"/>
      <c r="BA2167" s="155"/>
      <c r="BB2167" s="162"/>
      <c r="BC2167" s="162"/>
      <c r="BD2167" s="162"/>
      <c r="BE2167" s="162"/>
      <c r="BF2167" s="156"/>
      <c r="BG2167" s="156"/>
      <c r="BH2167" s="156"/>
      <c r="BJ2167" s="146">
        <v>1387</v>
      </c>
      <c r="BK2167" s="146">
        <f t="shared" si="396"/>
        <v>8.8704000000000676</v>
      </c>
      <c r="BL2167" s="146">
        <f t="shared" si="397"/>
        <v>0.26209525753429119</v>
      </c>
      <c r="BM2167" s="146">
        <f t="shared" si="398"/>
        <v>4.7246610232931641E-4</v>
      </c>
      <c r="BN2167" s="146" t="str">
        <f t="shared" si="399"/>
        <v/>
      </c>
      <c r="BO2167" s="146" t="str">
        <f t="shared" si="395"/>
        <v/>
      </c>
    </row>
    <row r="2168" spans="3:67" ht="20.100000000000001" customHeight="1" x14ac:dyDescent="0.25">
      <c r="C2168" s="12"/>
      <c r="E2168" s="130"/>
      <c r="F2168" s="130"/>
      <c r="R2168" s="12"/>
      <c r="T2168" s="130"/>
      <c r="U2168" s="130"/>
      <c r="AE2168" s="146">
        <v>1411</v>
      </c>
      <c r="AF2168" s="146">
        <f t="shared" si="400"/>
        <v>1.6440000000000001</v>
      </c>
      <c r="AJ2168" s="146">
        <f t="shared" si="401"/>
        <v>0.10328051632270249</v>
      </c>
      <c r="AK2168" s="146">
        <f t="shared" si="402"/>
        <v>0.94991189881182836</v>
      </c>
      <c r="AL2168" s="146">
        <f t="shared" si="407"/>
        <v>0.10328051632270249</v>
      </c>
      <c r="AM2168" s="146" t="str">
        <f t="shared" si="408"/>
        <v/>
      </c>
      <c r="AN2168" s="146" t="str">
        <f t="shared" si="403"/>
        <v/>
      </c>
      <c r="AO2168" s="146">
        <f t="shared" si="404"/>
        <v>0</v>
      </c>
      <c r="AP2168" s="146" t="str">
        <f t="shared" si="405"/>
        <v/>
      </c>
      <c r="AQ2168" s="146" t="str">
        <f t="shared" si="406"/>
        <v/>
      </c>
      <c r="AY2168" s="155"/>
      <c r="AZ2168" s="150"/>
      <c r="BA2168" s="155"/>
      <c r="BB2168" s="162"/>
      <c r="BC2168" s="162"/>
      <c r="BD2168" s="162"/>
      <c r="BE2168" s="162"/>
      <c r="BF2168" s="156"/>
      <c r="BG2168" s="156"/>
      <c r="BH2168" s="156"/>
      <c r="BJ2168" s="146">
        <v>1388</v>
      </c>
      <c r="BK2168" s="146">
        <f t="shared" si="396"/>
        <v>8.8768000000000669</v>
      </c>
      <c r="BL2168" s="146">
        <f t="shared" si="397"/>
        <v>0.26162279143196188</v>
      </c>
      <c r="BM2168" s="146">
        <f t="shared" si="398"/>
        <v>4.7180626928500224E-4</v>
      </c>
      <c r="BN2168" s="146" t="str">
        <f t="shared" si="399"/>
        <v/>
      </c>
      <c r="BO2168" s="146" t="str">
        <f t="shared" si="395"/>
        <v/>
      </c>
    </row>
    <row r="2169" spans="3:67" ht="20.100000000000001" customHeight="1" x14ac:dyDescent="0.25">
      <c r="C2169" s="12"/>
      <c r="E2169" s="130"/>
      <c r="F2169" s="130"/>
      <c r="R2169" s="12"/>
      <c r="T2169" s="130"/>
      <c r="U2169" s="130"/>
      <c r="AE2169" s="146">
        <v>1412</v>
      </c>
      <c r="AF2169" s="146">
        <f t="shared" si="400"/>
        <v>1.6479999999999997</v>
      </c>
      <c r="AJ2169" s="146">
        <f t="shared" si="401"/>
        <v>0.10260275105486756</v>
      </c>
      <c r="AK2169" s="146">
        <f t="shared" si="402"/>
        <v>0.95032366440813576</v>
      </c>
      <c r="AL2169" s="146">
        <f t="shared" si="407"/>
        <v>0.10260275105486756</v>
      </c>
      <c r="AM2169" s="146" t="str">
        <f t="shared" si="408"/>
        <v/>
      </c>
      <c r="AN2169" s="146" t="str">
        <f t="shared" si="403"/>
        <v/>
      </c>
      <c r="AO2169" s="146">
        <f t="shared" si="404"/>
        <v>0</v>
      </c>
      <c r="AP2169" s="146" t="str">
        <f t="shared" si="405"/>
        <v/>
      </c>
      <c r="AQ2169" s="146" t="str">
        <f t="shared" si="406"/>
        <v/>
      </c>
      <c r="AY2169" s="155"/>
      <c r="AZ2169" s="150"/>
      <c r="BA2169" s="155"/>
      <c r="BB2169" s="162"/>
      <c r="BC2169" s="162"/>
      <c r="BD2169" s="162"/>
      <c r="BE2169" s="162"/>
      <c r="BF2169" s="156"/>
      <c r="BG2169" s="156"/>
      <c r="BH2169" s="156"/>
      <c r="BJ2169" s="146">
        <v>1389</v>
      </c>
      <c r="BK2169" s="146">
        <f t="shared" si="396"/>
        <v>8.8832000000000662</v>
      </c>
      <c r="BL2169" s="146">
        <f t="shared" si="397"/>
        <v>0.26115098516267687</v>
      </c>
      <c r="BM2169" s="146">
        <f t="shared" si="398"/>
        <v>4.7114674591552941E-4</v>
      </c>
      <c r="BN2169" s="146" t="str">
        <f t="shared" si="399"/>
        <v/>
      </c>
      <c r="BO2169" s="146" t="str">
        <f t="shared" si="395"/>
        <v/>
      </c>
    </row>
    <row r="2170" spans="3:67" ht="20.100000000000001" customHeight="1" x14ac:dyDescent="0.25">
      <c r="C2170" s="12"/>
      <c r="E2170" s="130"/>
      <c r="F2170" s="130"/>
      <c r="R2170" s="12"/>
      <c r="T2170" s="130"/>
      <c r="U2170" s="130"/>
      <c r="AE2170" s="146">
        <v>1413</v>
      </c>
      <c r="AF2170" s="146">
        <f t="shared" si="400"/>
        <v>1.6520000000000001</v>
      </c>
      <c r="AJ2170" s="146">
        <f t="shared" si="401"/>
        <v>0.10192780267761112</v>
      </c>
      <c r="AK2170" s="146">
        <f t="shared" si="402"/>
        <v>0.95073272457612834</v>
      </c>
      <c r="AL2170" s="146">
        <f t="shared" si="407"/>
        <v>0.10192780267761112</v>
      </c>
      <c r="AM2170" s="146" t="str">
        <f t="shared" si="408"/>
        <v/>
      </c>
      <c r="AN2170" s="146" t="str">
        <f t="shared" si="403"/>
        <v/>
      </c>
      <c r="AO2170" s="146">
        <f t="shared" si="404"/>
        <v>2.1200065515246056E-298</v>
      </c>
      <c r="AP2170" s="146" t="str">
        <f t="shared" si="405"/>
        <v/>
      </c>
      <c r="AQ2170" s="146" t="str">
        <f t="shared" si="406"/>
        <v/>
      </c>
      <c r="AY2170" s="155"/>
      <c r="AZ2170" s="150"/>
      <c r="BA2170" s="155"/>
      <c r="BB2170" s="162"/>
      <c r="BC2170" s="162"/>
      <c r="BD2170" s="162"/>
      <c r="BE2170" s="162"/>
      <c r="BF2170" s="156"/>
      <c r="BG2170" s="156"/>
      <c r="BH2170" s="156"/>
      <c r="BJ2170" s="146">
        <v>1390</v>
      </c>
      <c r="BK2170" s="146">
        <f t="shared" si="396"/>
        <v>8.8896000000000654</v>
      </c>
      <c r="BL2170" s="146">
        <f t="shared" si="397"/>
        <v>0.26067983841676134</v>
      </c>
      <c r="BM2170" s="146">
        <f t="shared" si="398"/>
        <v>4.7048753437906043E-4</v>
      </c>
      <c r="BN2170" s="146" t="str">
        <f t="shared" si="399"/>
        <v/>
      </c>
      <c r="BO2170" s="146" t="str">
        <f t="shared" si="395"/>
        <v/>
      </c>
    </row>
    <row r="2171" spans="3:67" ht="20.100000000000001" customHeight="1" x14ac:dyDescent="0.25">
      <c r="C2171" s="12"/>
      <c r="E2171" s="130"/>
      <c r="F2171" s="130"/>
      <c r="R2171" s="12"/>
      <c r="T2171" s="130"/>
      <c r="U2171" s="130"/>
      <c r="AE2171" s="146">
        <v>1414</v>
      </c>
      <c r="AF2171" s="146">
        <f t="shared" si="400"/>
        <v>1.6559999999999997</v>
      </c>
      <c r="AJ2171" s="146">
        <f t="shared" si="401"/>
        <v>0.10125567418780883</v>
      </c>
      <c r="AK2171" s="146">
        <f t="shared" si="402"/>
        <v>0.95113909058941348</v>
      </c>
      <c r="AL2171" s="146">
        <f t="shared" si="407"/>
        <v>0.10125567418780883</v>
      </c>
      <c r="AM2171" s="146" t="str">
        <f t="shared" si="408"/>
        <v/>
      </c>
      <c r="AN2171" s="146" t="str">
        <f t="shared" si="403"/>
        <v/>
      </c>
      <c r="AO2171" s="146">
        <f t="shared" si="404"/>
        <v>1.5069047176203946E-282</v>
      </c>
      <c r="AP2171" s="146" t="str">
        <f t="shared" si="405"/>
        <v/>
      </c>
      <c r="AQ2171" s="146" t="str">
        <f t="shared" si="406"/>
        <v/>
      </c>
      <c r="AY2171" s="155"/>
      <c r="AZ2171" s="150"/>
      <c r="BA2171" s="155"/>
      <c r="BB2171" s="162"/>
      <c r="BC2171" s="162"/>
      <c r="BD2171" s="162"/>
      <c r="BE2171" s="162"/>
      <c r="BF2171" s="156"/>
      <c r="BG2171" s="156"/>
      <c r="BH2171" s="156"/>
      <c r="BJ2171" s="146">
        <v>1391</v>
      </c>
      <c r="BK2171" s="146">
        <f t="shared" si="396"/>
        <v>8.8960000000000647</v>
      </c>
      <c r="BL2171" s="146">
        <f t="shared" si="397"/>
        <v>0.26020935088238228</v>
      </c>
      <c r="BM2171" s="146">
        <f t="shared" si="398"/>
        <v>4.6982863682459852E-4</v>
      </c>
      <c r="BN2171" s="146" t="str">
        <f t="shared" si="399"/>
        <v/>
      </c>
      <c r="BO2171" s="146" t="str">
        <f t="shared" si="395"/>
        <v/>
      </c>
    </row>
    <row r="2172" spans="3:67" ht="20.100000000000001" customHeight="1" x14ac:dyDescent="0.25">
      <c r="C2172" s="12"/>
      <c r="E2172" s="130"/>
      <c r="F2172" s="130"/>
      <c r="R2172" s="12"/>
      <c r="T2172" s="130"/>
      <c r="U2172" s="130"/>
      <c r="AE2172" s="146">
        <v>1415</v>
      </c>
      <c r="AF2172" s="146">
        <f t="shared" si="400"/>
        <v>1.6600000000000001</v>
      </c>
      <c r="AJ2172" s="146">
        <f t="shared" si="401"/>
        <v>0.10058636842769055</v>
      </c>
      <c r="AK2172" s="146">
        <f t="shared" si="402"/>
        <v>0.95154277373327723</v>
      </c>
      <c r="AL2172" s="146">
        <f t="shared" si="407"/>
        <v>0.10058636842769055</v>
      </c>
      <c r="AM2172" s="146" t="str">
        <f t="shared" si="408"/>
        <v/>
      </c>
      <c r="AN2172" s="146" t="str">
        <f t="shared" si="403"/>
        <v/>
      </c>
      <c r="AO2172" s="146">
        <f t="shared" si="404"/>
        <v>3.9403962771360244E-267</v>
      </c>
      <c r="AP2172" s="146" t="str">
        <f t="shared" si="405"/>
        <v/>
      </c>
      <c r="AQ2172" s="146" t="str">
        <f t="shared" si="406"/>
        <v/>
      </c>
      <c r="AY2172" s="155"/>
      <c r="AZ2172" s="150"/>
      <c r="BA2172" s="155"/>
      <c r="BB2172" s="162"/>
      <c r="BC2172" s="162"/>
      <c r="BD2172" s="162"/>
      <c r="BE2172" s="162"/>
      <c r="BF2172" s="156"/>
      <c r="BG2172" s="156"/>
      <c r="BH2172" s="156"/>
      <c r="BJ2172" s="146">
        <v>1392</v>
      </c>
      <c r="BK2172" s="146">
        <f t="shared" si="396"/>
        <v>8.902400000000064</v>
      </c>
      <c r="BL2172" s="146">
        <f t="shared" si="397"/>
        <v>0.25973952224555769</v>
      </c>
      <c r="BM2172" s="146">
        <f t="shared" si="398"/>
        <v>4.6917005539109935E-4</v>
      </c>
      <c r="BN2172" s="146" t="str">
        <f t="shared" si="399"/>
        <v/>
      </c>
      <c r="BO2172" s="146" t="str">
        <f t="shared" si="395"/>
        <v/>
      </c>
    </row>
    <row r="2173" spans="3:67" ht="20.100000000000001" customHeight="1" x14ac:dyDescent="0.25">
      <c r="C2173" s="12"/>
      <c r="E2173" s="130"/>
      <c r="F2173" s="130"/>
      <c r="R2173" s="12"/>
      <c r="T2173" s="130"/>
      <c r="U2173" s="130"/>
      <c r="AE2173" s="146">
        <v>1416</v>
      </c>
      <c r="AF2173" s="146">
        <f t="shared" si="400"/>
        <v>1.6639999999999997</v>
      </c>
      <c r="AJ2173" s="146">
        <f t="shared" si="401"/>
        <v>9.9919888085680128E-2</v>
      </c>
      <c r="AK2173" s="146">
        <f t="shared" si="402"/>
        <v>0.95194378530406598</v>
      </c>
      <c r="AL2173" s="146">
        <f t="shared" si="407"/>
        <v>9.9919888085680128E-2</v>
      </c>
      <c r="AM2173" s="146" t="str">
        <f t="shared" si="408"/>
        <v/>
      </c>
      <c r="AN2173" s="146" t="str">
        <f t="shared" si="403"/>
        <v/>
      </c>
      <c r="AO2173" s="146">
        <f t="shared" si="404"/>
        <v>3.7905264000928681E-252</v>
      </c>
      <c r="AP2173" s="146" t="str">
        <f t="shared" si="405"/>
        <v/>
      </c>
      <c r="AQ2173" s="146" t="str">
        <f t="shared" si="406"/>
        <v/>
      </c>
      <c r="AY2173" s="155"/>
      <c r="AZ2173" s="150"/>
      <c r="BA2173" s="155"/>
      <c r="BB2173" s="162"/>
      <c r="BC2173" s="162"/>
      <c r="BD2173" s="162"/>
      <c r="BE2173" s="162"/>
      <c r="BF2173" s="156"/>
      <c r="BG2173" s="156"/>
      <c r="BH2173" s="156"/>
      <c r="BJ2173" s="146">
        <v>1393</v>
      </c>
      <c r="BK2173" s="146">
        <f t="shared" si="396"/>
        <v>8.9088000000000633</v>
      </c>
      <c r="BL2173" s="146">
        <f t="shared" si="397"/>
        <v>0.25927035219016659</v>
      </c>
      <c r="BM2173" s="146">
        <f t="shared" si="398"/>
        <v>4.6851179220741557E-4</v>
      </c>
      <c r="BN2173" s="146" t="str">
        <f t="shared" si="399"/>
        <v/>
      </c>
      <c r="BO2173" s="146" t="str">
        <f t="shared" si="395"/>
        <v/>
      </c>
    </row>
    <row r="2174" spans="3:67" ht="20.100000000000001" customHeight="1" x14ac:dyDescent="0.25">
      <c r="C2174" s="12"/>
      <c r="E2174" s="130"/>
      <c r="F2174" s="130"/>
      <c r="R2174" s="12"/>
      <c r="T2174" s="130"/>
      <c r="U2174" s="130"/>
      <c r="AE2174" s="146">
        <v>1417</v>
      </c>
      <c r="AF2174" s="146">
        <f t="shared" si="400"/>
        <v>1.6680000000000001</v>
      </c>
      <c r="AJ2174" s="146">
        <f t="shared" si="401"/>
        <v>9.9256235697239362E-2</v>
      </c>
      <c r="AK2174" s="146">
        <f t="shared" si="402"/>
        <v>0.95234213660857414</v>
      </c>
      <c r="AL2174" s="146">
        <f t="shared" si="407"/>
        <v>9.9256235697239362E-2</v>
      </c>
      <c r="AM2174" s="146" t="str">
        <f t="shared" si="408"/>
        <v/>
      </c>
      <c r="AN2174" s="146" t="str">
        <f t="shared" si="403"/>
        <v/>
      </c>
      <c r="AO2174" s="146">
        <f t="shared" si="404"/>
        <v>1.3414196673494362E-237</v>
      </c>
      <c r="AP2174" s="146" t="str">
        <f t="shared" si="405"/>
        <v/>
      </c>
      <c r="AQ2174" s="146" t="str">
        <f t="shared" si="406"/>
        <v/>
      </c>
      <c r="AY2174" s="155"/>
      <c r="AZ2174" s="150"/>
      <c r="BA2174" s="155"/>
      <c r="BB2174" s="162"/>
      <c r="BC2174" s="162"/>
      <c r="BD2174" s="162"/>
      <c r="BE2174" s="162"/>
      <c r="BF2174" s="156"/>
      <c r="BG2174" s="156"/>
      <c r="BH2174" s="156"/>
      <c r="BJ2174" s="146">
        <v>1394</v>
      </c>
      <c r="BK2174" s="146">
        <f t="shared" si="396"/>
        <v>8.9152000000000626</v>
      </c>
      <c r="BL2174" s="146">
        <f t="shared" si="397"/>
        <v>0.25880184039795917</v>
      </c>
      <c r="BM2174" s="146">
        <f t="shared" si="398"/>
        <v>4.6785384939318497E-4</v>
      </c>
      <c r="BN2174" s="146" t="str">
        <f t="shared" si="399"/>
        <v/>
      </c>
      <c r="BO2174" s="146" t="str">
        <f t="shared" si="395"/>
        <v/>
      </c>
    </row>
    <row r="2175" spans="3:67" ht="20.100000000000001" customHeight="1" x14ac:dyDescent="0.25">
      <c r="C2175" s="12"/>
      <c r="E2175" s="130"/>
      <c r="F2175" s="130"/>
      <c r="R2175" s="12"/>
      <c r="T2175" s="130"/>
      <c r="U2175" s="130"/>
      <c r="AE2175" s="146">
        <v>1418</v>
      </c>
      <c r="AF2175" s="146">
        <f t="shared" si="400"/>
        <v>1.6719999999999997</v>
      </c>
      <c r="AJ2175" s="146">
        <f t="shared" si="401"/>
        <v>9.859541364572097E-2</v>
      </c>
      <c r="AK2175" s="146">
        <f t="shared" si="402"/>
        <v>0.95273783896343311</v>
      </c>
      <c r="AL2175" s="146">
        <f t="shared" si="407"/>
        <v>9.859541364572097E-2</v>
      </c>
      <c r="AM2175" s="146" t="str">
        <f t="shared" si="408"/>
        <v/>
      </c>
      <c r="AN2175" s="146" t="str">
        <f t="shared" si="403"/>
        <v/>
      </c>
      <c r="AO2175" s="146">
        <f t="shared" si="404"/>
        <v>1.7463662567587768E-223</v>
      </c>
      <c r="AP2175" s="146" t="str">
        <f t="shared" si="405"/>
        <v/>
      </c>
      <c r="AQ2175" s="146" t="str">
        <f t="shared" si="406"/>
        <v/>
      </c>
      <c r="AY2175" s="155"/>
      <c r="AZ2175" s="150"/>
      <c r="BA2175" s="155"/>
      <c r="BB2175" s="162"/>
      <c r="BC2175" s="162"/>
      <c r="BD2175" s="162"/>
      <c r="BE2175" s="162"/>
      <c r="BF2175" s="156"/>
      <c r="BG2175" s="156"/>
      <c r="BH2175" s="156"/>
      <c r="BJ2175" s="146">
        <v>1395</v>
      </c>
      <c r="BK2175" s="146">
        <f t="shared" si="396"/>
        <v>8.9216000000000619</v>
      </c>
      <c r="BL2175" s="146">
        <f t="shared" si="397"/>
        <v>0.25833398654856599</v>
      </c>
      <c r="BM2175" s="146">
        <f t="shared" si="398"/>
        <v>4.6719622905805336E-4</v>
      </c>
      <c r="BN2175" s="146" t="str">
        <f t="shared" si="399"/>
        <v/>
      </c>
      <c r="BO2175" s="146" t="str">
        <f t="shared" si="395"/>
        <v/>
      </c>
    </row>
    <row r="2176" spans="3:67" ht="20.100000000000001" customHeight="1" x14ac:dyDescent="0.25">
      <c r="C2176" s="12"/>
      <c r="E2176" s="130"/>
      <c r="F2176" s="130"/>
      <c r="R2176" s="12"/>
      <c r="T2176" s="130"/>
      <c r="U2176" s="130"/>
      <c r="AE2176" s="146">
        <v>1419</v>
      </c>
      <c r="AF2176" s="146">
        <f t="shared" si="400"/>
        <v>1.6760000000000002</v>
      </c>
      <c r="AJ2176" s="146">
        <f t="shared" si="401"/>
        <v>9.7937424163225553E-2</v>
      </c>
      <c r="AK2176" s="146">
        <f t="shared" si="402"/>
        <v>0.95313090369450526</v>
      </c>
      <c r="AL2176" s="146">
        <f t="shared" si="407"/>
        <v>9.7937424163225553E-2</v>
      </c>
      <c r="AM2176" s="146" t="str">
        <f t="shared" si="408"/>
        <v/>
      </c>
      <c r="AN2176" s="146" t="str">
        <f t="shared" si="403"/>
        <v/>
      </c>
      <c r="AO2176" s="146">
        <f t="shared" si="404"/>
        <v>8.3639516058564629E-210</v>
      </c>
      <c r="AP2176" s="146" t="str">
        <f t="shared" si="405"/>
        <v/>
      </c>
      <c r="AQ2176" s="146" t="str">
        <f t="shared" si="406"/>
        <v/>
      </c>
      <c r="AY2176" s="155"/>
      <c r="AZ2176" s="150"/>
      <c r="BA2176" s="155"/>
      <c r="BB2176" s="162"/>
      <c r="BC2176" s="162"/>
      <c r="BD2176" s="162"/>
      <c r="BE2176" s="162"/>
      <c r="BF2176" s="156"/>
      <c r="BG2176" s="156"/>
      <c r="BH2176" s="156"/>
      <c r="BJ2176" s="146">
        <v>1396</v>
      </c>
      <c r="BK2176" s="146">
        <f t="shared" si="396"/>
        <v>8.9280000000000612</v>
      </c>
      <c r="BL2176" s="146">
        <f t="shared" si="397"/>
        <v>0.25786679031950793</v>
      </c>
      <c r="BM2176" s="146">
        <f t="shared" si="398"/>
        <v>4.6653893330173002E-4</v>
      </c>
      <c r="BN2176" s="146" t="str">
        <f t="shared" si="399"/>
        <v/>
      </c>
      <c r="BO2176" s="146" t="str">
        <f t="shared" si="395"/>
        <v/>
      </c>
    </row>
    <row r="2177" spans="3:67" ht="20.100000000000001" customHeight="1" x14ac:dyDescent="0.25">
      <c r="C2177" s="12"/>
      <c r="E2177" s="130"/>
      <c r="F2177" s="130"/>
      <c r="R2177" s="12"/>
      <c r="T2177" s="130"/>
      <c r="U2177" s="130"/>
      <c r="AE2177" s="146">
        <v>1420</v>
      </c>
      <c r="AF2177" s="146">
        <f t="shared" si="400"/>
        <v>1.6799999999999997</v>
      </c>
      <c r="AJ2177" s="146">
        <f t="shared" si="401"/>
        <v>9.7282269331467539E-2</v>
      </c>
      <c r="AK2177" s="146">
        <f t="shared" si="402"/>
        <v>0.95352134213627993</v>
      </c>
      <c r="AL2177" s="146">
        <f t="shared" si="407"/>
        <v>9.7282269331467539E-2</v>
      </c>
      <c r="AM2177" s="146" t="str">
        <f t="shared" si="408"/>
        <v/>
      </c>
      <c r="AN2177" s="146" t="str">
        <f t="shared" si="403"/>
        <v/>
      </c>
      <c r="AO2177" s="146">
        <f t="shared" si="404"/>
        <v>1.4736461348785476E-196</v>
      </c>
      <c r="AP2177" s="146" t="str">
        <f t="shared" si="405"/>
        <v/>
      </c>
      <c r="AQ2177" s="146" t="str">
        <f t="shared" si="406"/>
        <v/>
      </c>
      <c r="AY2177" s="155"/>
      <c r="AZ2177" s="150"/>
      <c r="BA2177" s="155"/>
      <c r="BB2177" s="162"/>
      <c r="BC2177" s="162"/>
      <c r="BD2177" s="162"/>
      <c r="BE2177" s="162"/>
      <c r="BF2177" s="156"/>
      <c r="BG2177" s="156"/>
      <c r="BH2177" s="156"/>
      <c r="BJ2177" s="146">
        <v>1397</v>
      </c>
      <c r="BK2177" s="146">
        <f t="shared" si="396"/>
        <v>8.9344000000000605</v>
      </c>
      <c r="BL2177" s="146">
        <f t="shared" si="397"/>
        <v>0.2574002513862062</v>
      </c>
      <c r="BM2177" s="146">
        <f t="shared" si="398"/>
        <v>4.6588196421498695E-4</v>
      </c>
      <c r="BN2177" s="146" t="str">
        <f t="shared" si="399"/>
        <v/>
      </c>
      <c r="BO2177" s="146" t="str">
        <f t="shared" si="395"/>
        <v/>
      </c>
    </row>
    <row r="2178" spans="3:67" ht="20.100000000000001" customHeight="1" x14ac:dyDescent="0.25">
      <c r="C2178" s="12"/>
      <c r="E2178" s="130"/>
      <c r="F2178" s="130"/>
      <c r="R2178" s="12"/>
      <c r="T2178" s="130"/>
      <c r="U2178" s="130"/>
      <c r="AE2178" s="146">
        <v>1421</v>
      </c>
      <c r="AF2178" s="146">
        <f t="shared" si="400"/>
        <v>1.6840000000000002</v>
      </c>
      <c r="AJ2178" s="146">
        <f t="shared" si="401"/>
        <v>9.6629951082644813E-2</v>
      </c>
      <c r="AK2178" s="146">
        <f t="shared" si="402"/>
        <v>0.95390916563127426</v>
      </c>
      <c r="AL2178" s="146">
        <f t="shared" si="407"/>
        <v>9.6629951082644813E-2</v>
      </c>
      <c r="AM2178" s="146" t="str">
        <f t="shared" si="408"/>
        <v/>
      </c>
      <c r="AN2178" s="146" t="str">
        <f t="shared" si="403"/>
        <v/>
      </c>
      <c r="AO2178" s="146">
        <f t="shared" si="404"/>
        <v>9.551694541948838E-184</v>
      </c>
      <c r="AP2178" s="146" t="str">
        <f t="shared" si="405"/>
        <v/>
      </c>
      <c r="AQ2178" s="146" t="str">
        <f t="shared" si="406"/>
        <v/>
      </c>
      <c r="AY2178" s="155"/>
      <c r="AZ2178" s="150"/>
      <c r="BA2178" s="155"/>
      <c r="BB2178" s="162"/>
      <c r="BC2178" s="162"/>
      <c r="BD2178" s="162"/>
      <c r="BE2178" s="162"/>
      <c r="BF2178" s="156"/>
      <c r="BG2178" s="156"/>
      <c r="BH2178" s="156"/>
      <c r="BJ2178" s="146">
        <v>1398</v>
      </c>
      <c r="BK2178" s="146">
        <f t="shared" si="396"/>
        <v>8.9408000000000598</v>
      </c>
      <c r="BL2178" s="146">
        <f t="shared" si="397"/>
        <v>0.25693436942199122</v>
      </c>
      <c r="BM2178" s="146">
        <f t="shared" si="398"/>
        <v>4.65225323877827E-4</v>
      </c>
      <c r="BN2178" s="146" t="str">
        <f t="shared" si="399"/>
        <v/>
      </c>
      <c r="BO2178" s="146" t="str">
        <f t="shared" si="395"/>
        <v/>
      </c>
    </row>
    <row r="2179" spans="3:67" ht="20.100000000000001" customHeight="1" x14ac:dyDescent="0.25">
      <c r="C2179" s="12"/>
      <c r="E2179" s="130"/>
      <c r="F2179" s="130"/>
      <c r="R2179" s="12"/>
      <c r="T2179" s="130"/>
      <c r="U2179" s="130"/>
      <c r="AE2179" s="146">
        <v>1422</v>
      </c>
      <c r="AF2179" s="146">
        <f t="shared" si="400"/>
        <v>1.6879999999999997</v>
      </c>
      <c r="AJ2179" s="146">
        <f t="shared" si="401"/>
        <v>9.5980471200316775E-2</v>
      </c>
      <c r="AK2179" s="146">
        <f t="shared" si="402"/>
        <v>0.95429438552943635</v>
      </c>
      <c r="AL2179" s="146">
        <f t="shared" si="407"/>
        <v>9.5980471200316775E-2</v>
      </c>
      <c r="AM2179" s="146" t="str">
        <f t="shared" si="408"/>
        <v/>
      </c>
      <c r="AN2179" s="146" t="str">
        <f t="shared" si="403"/>
        <v/>
      </c>
      <c r="AO2179" s="146">
        <f t="shared" si="404"/>
        <v>2.2775774787366612E-171</v>
      </c>
      <c r="AP2179" s="146" t="str">
        <f t="shared" si="405"/>
        <v/>
      </c>
      <c r="AQ2179" s="146" t="str">
        <f t="shared" si="406"/>
        <v/>
      </c>
      <c r="AY2179" s="155"/>
      <c r="AZ2179" s="150"/>
      <c r="BA2179" s="155"/>
      <c r="BB2179" s="162"/>
      <c r="BC2179" s="162"/>
      <c r="BD2179" s="162"/>
      <c r="BE2179" s="162"/>
      <c r="BF2179" s="156"/>
      <c r="BG2179" s="156"/>
      <c r="BH2179" s="156"/>
      <c r="BJ2179" s="146">
        <v>1399</v>
      </c>
      <c r="BK2179" s="146">
        <f t="shared" si="396"/>
        <v>8.9472000000000591</v>
      </c>
      <c r="BL2179" s="146">
        <f t="shared" si="397"/>
        <v>0.25646914409811339</v>
      </c>
      <c r="BM2179" s="146">
        <f t="shared" si="398"/>
        <v>4.6456901436175979E-4</v>
      </c>
      <c r="BN2179" s="146" t="str">
        <f t="shared" si="399"/>
        <v/>
      </c>
      <c r="BO2179" s="146" t="str">
        <f t="shared" si="395"/>
        <v/>
      </c>
    </row>
    <row r="2180" spans="3:67" ht="20.100000000000001" customHeight="1" x14ac:dyDescent="0.25">
      <c r="C2180" s="12"/>
      <c r="E2180" s="130"/>
      <c r="F2180" s="130"/>
      <c r="R2180" s="12"/>
      <c r="T2180" s="130"/>
      <c r="U2180" s="130"/>
      <c r="AE2180" s="146">
        <v>1423</v>
      </c>
      <c r="AF2180" s="146">
        <f t="shared" si="400"/>
        <v>1.6920000000000002</v>
      </c>
      <c r="AJ2180" s="146">
        <f t="shared" si="401"/>
        <v>9.5333831320286069E-2</v>
      </c>
      <c r="AK2180" s="146">
        <f t="shared" si="402"/>
        <v>0.95467701318755305</v>
      </c>
      <c r="AL2180" s="146">
        <f t="shared" si="407"/>
        <v>9.5333831320286069E-2</v>
      </c>
      <c r="AM2180" s="146" t="str">
        <f t="shared" si="408"/>
        <v/>
      </c>
      <c r="AN2180" s="146" t="str">
        <f t="shared" si="403"/>
        <v/>
      </c>
      <c r="AO2180" s="146">
        <f t="shared" si="404"/>
        <v>1.9978892591682797E-159</v>
      </c>
      <c r="AP2180" s="146" t="str">
        <f t="shared" si="405"/>
        <v/>
      </c>
      <c r="AQ2180" s="146" t="str">
        <f t="shared" si="406"/>
        <v/>
      </c>
      <c r="AY2180" s="155"/>
      <c r="AZ2180" s="150"/>
      <c r="BA2180" s="155"/>
      <c r="BB2180" s="162"/>
      <c r="BC2180" s="162"/>
      <c r="BD2180" s="162"/>
      <c r="BE2180" s="162"/>
      <c r="BF2180" s="156"/>
      <c r="BG2180" s="156"/>
      <c r="BH2180" s="156"/>
      <c r="BJ2180" s="146">
        <v>1400</v>
      </c>
      <c r="BK2180" s="146">
        <f t="shared" si="396"/>
        <v>8.9536000000000584</v>
      </c>
      <c r="BL2180" s="146">
        <f t="shared" si="397"/>
        <v>0.25600457508375163</v>
      </c>
      <c r="BM2180" s="146">
        <f t="shared" si="398"/>
        <v>4.6391303772763681E-4</v>
      </c>
      <c r="BN2180" s="146" t="str">
        <f t="shared" si="399"/>
        <v/>
      </c>
      <c r="BO2180" s="146" t="str">
        <f t="shared" si="395"/>
        <v/>
      </c>
    </row>
    <row r="2181" spans="3:67" ht="20.100000000000001" customHeight="1" x14ac:dyDescent="0.25">
      <c r="C2181" s="12"/>
      <c r="E2181" s="130"/>
      <c r="F2181" s="130"/>
      <c r="R2181" s="12"/>
      <c r="T2181" s="130"/>
      <c r="U2181" s="130"/>
      <c r="AE2181" s="146">
        <v>1424</v>
      </c>
      <c r="AF2181" s="146">
        <f t="shared" si="400"/>
        <v>1.6959999999999997</v>
      </c>
      <c r="AJ2181" s="146">
        <f t="shared" si="401"/>
        <v>9.4690032931488616E-2</v>
      </c>
      <c r="AK2181" s="146">
        <f t="shared" si="402"/>
        <v>0.95505705996866008</v>
      </c>
      <c r="AL2181" s="146">
        <f t="shared" si="407"/>
        <v>9.4690032931488616E-2</v>
      </c>
      <c r="AM2181" s="146" t="str">
        <f t="shared" si="408"/>
        <v/>
      </c>
      <c r="AN2181" s="146" t="str">
        <f t="shared" si="403"/>
        <v/>
      </c>
      <c r="AO2181" s="146">
        <f t="shared" si="404"/>
        <v>6.4472599713978517E-148</v>
      </c>
      <c r="AP2181" s="146" t="str">
        <f t="shared" si="405"/>
        <v/>
      </c>
      <c r="AQ2181" s="146" t="str">
        <f t="shared" si="406"/>
        <v/>
      </c>
      <c r="AY2181" s="155"/>
      <c r="AZ2181" s="150"/>
      <c r="BA2181" s="155"/>
      <c r="BB2181" s="162"/>
      <c r="BC2181" s="162"/>
      <c r="BD2181" s="162"/>
      <c r="BE2181" s="162"/>
      <c r="BF2181" s="156"/>
      <c r="BG2181" s="156"/>
      <c r="BH2181" s="156"/>
      <c r="BJ2181" s="146">
        <v>1401</v>
      </c>
      <c r="BK2181" s="146">
        <f t="shared" si="396"/>
        <v>8.9600000000000577</v>
      </c>
      <c r="BL2181" s="146">
        <f t="shared" si="397"/>
        <v>0.25554066204602399</v>
      </c>
      <c r="BM2181" s="146">
        <f t="shared" si="398"/>
        <v>4.6325739602731675E-4</v>
      </c>
      <c r="BN2181" s="146" t="str">
        <f t="shared" si="399"/>
        <v/>
      </c>
      <c r="BO2181" s="146" t="str">
        <f t="shared" si="395"/>
        <v/>
      </c>
    </row>
    <row r="2182" spans="3:67" ht="20.100000000000001" customHeight="1" x14ac:dyDescent="0.25">
      <c r="C2182" s="12"/>
      <c r="E2182" s="130"/>
      <c r="F2182" s="130"/>
      <c r="R2182" s="12"/>
      <c r="T2182" s="130"/>
      <c r="U2182" s="130"/>
      <c r="AE2182" s="146">
        <v>1425</v>
      </c>
      <c r="AF2182" s="146">
        <f t="shared" si="400"/>
        <v>1.7000000000000002</v>
      </c>
      <c r="AJ2182" s="146">
        <f t="shared" si="401"/>
        <v>9.4049077376886905E-2</v>
      </c>
      <c r="AK2182" s="146">
        <f t="shared" si="402"/>
        <v>0.95543453724145699</v>
      </c>
      <c r="AL2182" s="146">
        <f t="shared" si="407"/>
        <v>9.4049077376886905E-2</v>
      </c>
      <c r="AM2182" s="146" t="str">
        <f t="shared" si="408"/>
        <v/>
      </c>
      <c r="AN2182" s="146" t="str">
        <f t="shared" si="403"/>
        <v/>
      </c>
      <c r="AO2182" s="146">
        <f t="shared" si="404"/>
        <v>7.6539297364193932E-137</v>
      </c>
      <c r="AP2182" s="146" t="str">
        <f t="shared" si="405"/>
        <v/>
      </c>
      <c r="AQ2182" s="146" t="str">
        <f t="shared" si="406"/>
        <v/>
      </c>
      <c r="AY2182" s="155"/>
      <c r="AZ2182" s="150"/>
      <c r="BA2182" s="155"/>
      <c r="BB2182" s="162"/>
      <c r="BC2182" s="162"/>
      <c r="BD2182" s="162"/>
      <c r="BE2182" s="162"/>
      <c r="BF2182" s="156"/>
      <c r="BG2182" s="156"/>
      <c r="BH2182" s="156"/>
      <c r="BJ2182" s="146">
        <v>1402</v>
      </c>
      <c r="BK2182" s="146">
        <f t="shared" si="396"/>
        <v>8.966400000000057</v>
      </c>
      <c r="BL2182" s="146">
        <f t="shared" si="397"/>
        <v>0.25507740464999668</v>
      </c>
      <c r="BM2182" s="146">
        <f t="shared" si="398"/>
        <v>4.6260209130322139E-4</v>
      </c>
      <c r="BN2182" s="146" t="str">
        <f t="shared" si="399"/>
        <v/>
      </c>
      <c r="BO2182" s="146" t="str">
        <f t="shared" si="395"/>
        <v/>
      </c>
    </row>
    <row r="2183" spans="3:67" ht="20.100000000000001" customHeight="1" x14ac:dyDescent="0.25">
      <c r="C2183" s="12"/>
      <c r="E2183" s="130"/>
      <c r="F2183" s="130"/>
      <c r="R2183" s="12"/>
      <c r="T2183" s="130"/>
      <c r="U2183" s="130"/>
      <c r="AE2183" s="146">
        <v>1426</v>
      </c>
      <c r="AF2183" s="146">
        <f t="shared" si="400"/>
        <v>1.7039999999999997</v>
      </c>
      <c r="AJ2183" s="146">
        <f t="shared" si="401"/>
        <v>9.3410965854371211E-2</v>
      </c>
      <c r="AK2183" s="146">
        <f t="shared" si="402"/>
        <v>0.95580945637972436</v>
      </c>
      <c r="AL2183" s="146">
        <f t="shared" si="407"/>
        <v>9.3410965854371211E-2</v>
      </c>
      <c r="AM2183" s="146" t="str">
        <f t="shared" si="408"/>
        <v/>
      </c>
      <c r="AN2183" s="146" t="str">
        <f t="shared" si="403"/>
        <v/>
      </c>
      <c r="AO2183" s="146">
        <f t="shared" si="404"/>
        <v>3.3427144417944578E-126</v>
      </c>
      <c r="AP2183" s="146" t="str">
        <f t="shared" si="405"/>
        <v/>
      </c>
      <c r="AQ2183" s="146" t="str">
        <f t="shared" si="406"/>
        <v/>
      </c>
      <c r="AY2183" s="155"/>
      <c r="AZ2183" s="150"/>
      <c r="BA2183" s="155"/>
      <c r="BB2183" s="162"/>
      <c r="BC2183" s="162"/>
      <c r="BD2183" s="162"/>
      <c r="BE2183" s="162"/>
      <c r="BF2183" s="156"/>
      <c r="BG2183" s="156"/>
      <c r="BH2183" s="156"/>
      <c r="BJ2183" s="146">
        <v>1403</v>
      </c>
      <c r="BK2183" s="146">
        <f t="shared" si="396"/>
        <v>8.9728000000000563</v>
      </c>
      <c r="BL2183" s="146">
        <f t="shared" si="397"/>
        <v>0.25461480255869345</v>
      </c>
      <c r="BM2183" s="146">
        <f t="shared" si="398"/>
        <v>4.6194712558750295E-4</v>
      </c>
      <c r="BN2183" s="146" t="str">
        <f t="shared" si="399"/>
        <v/>
      </c>
      <c r="BO2183" s="146" t="str">
        <f t="shared" si="395"/>
        <v/>
      </c>
    </row>
    <row r="2184" spans="3:67" ht="20.100000000000001" customHeight="1" x14ac:dyDescent="0.25">
      <c r="C2184" s="12"/>
      <c r="E2184" s="130"/>
      <c r="F2184" s="130"/>
      <c r="R2184" s="12"/>
      <c r="T2184" s="130"/>
      <c r="U2184" s="130"/>
      <c r="AE2184" s="146">
        <v>1427</v>
      </c>
      <c r="AF2184" s="146">
        <f t="shared" si="400"/>
        <v>1.7080000000000002</v>
      </c>
      <c r="AJ2184" s="146">
        <f t="shared" si="401"/>
        <v>9.2775699417664115E-2</v>
      </c>
      <c r="AK2184" s="146">
        <f t="shared" si="402"/>
        <v>0.95618182876174607</v>
      </c>
      <c r="AL2184" s="146">
        <f t="shared" si="407"/>
        <v>9.2775699417664115E-2</v>
      </c>
      <c r="AM2184" s="146" t="str">
        <f t="shared" si="408"/>
        <v/>
      </c>
      <c r="AN2184" s="146" t="str">
        <f t="shared" si="403"/>
        <v/>
      </c>
      <c r="AO2184" s="146">
        <f t="shared" si="404"/>
        <v>5.3705603650205916E-116</v>
      </c>
      <c r="AP2184" s="146" t="str">
        <f t="shared" si="405"/>
        <v/>
      </c>
      <c r="AQ2184" s="146" t="str">
        <f t="shared" si="406"/>
        <v/>
      </c>
      <c r="AY2184" s="155"/>
      <c r="AZ2184" s="150"/>
      <c r="BA2184" s="155"/>
      <c r="BB2184" s="162"/>
      <c r="BC2184" s="162"/>
      <c r="BD2184" s="162"/>
      <c r="BE2184" s="162"/>
      <c r="BF2184" s="156"/>
      <c r="BG2184" s="156"/>
      <c r="BH2184" s="156"/>
      <c r="BJ2184" s="146">
        <v>1404</v>
      </c>
      <c r="BK2184" s="146">
        <f t="shared" si="396"/>
        <v>8.9792000000000556</v>
      </c>
      <c r="BL2184" s="146">
        <f t="shared" si="397"/>
        <v>0.25415285543310595</v>
      </c>
      <c r="BM2184" s="146">
        <f t="shared" si="398"/>
        <v>4.6129250090365392E-4</v>
      </c>
      <c r="BN2184" s="146" t="str">
        <f t="shared" si="399"/>
        <v/>
      </c>
      <c r="BO2184" s="146" t="str">
        <f t="shared" si="395"/>
        <v/>
      </c>
    </row>
    <row r="2185" spans="3:67" ht="20.100000000000001" customHeight="1" x14ac:dyDescent="0.25">
      <c r="C2185" s="12"/>
      <c r="E2185" s="130"/>
      <c r="F2185" s="130"/>
      <c r="R2185" s="12"/>
      <c r="T2185" s="130"/>
      <c r="U2185" s="130"/>
      <c r="AE2185" s="146">
        <v>1428</v>
      </c>
      <c r="AF2185" s="146">
        <f t="shared" si="400"/>
        <v>1.7119999999999997</v>
      </c>
      <c r="AJ2185" s="146">
        <f t="shared" si="401"/>
        <v>9.2143278977232526E-2</v>
      </c>
      <c r="AK2185" s="146">
        <f t="shared" si="402"/>
        <v>0.95655166576973372</v>
      </c>
      <c r="AL2185" s="146">
        <f t="shared" si="407"/>
        <v>9.2143278977232526E-2</v>
      </c>
      <c r="AM2185" s="146" t="str">
        <f t="shared" si="408"/>
        <v/>
      </c>
      <c r="AN2185" s="146" t="str">
        <f t="shared" si="403"/>
        <v/>
      </c>
      <c r="AO2185" s="146">
        <f t="shared" si="404"/>
        <v>3.1742815528252622E-106</v>
      </c>
      <c r="AP2185" s="146" t="str">
        <f t="shared" si="405"/>
        <v/>
      </c>
      <c r="AQ2185" s="146" t="str">
        <f t="shared" si="406"/>
        <v/>
      </c>
      <c r="AY2185" s="155"/>
      <c r="AZ2185" s="150"/>
      <c r="BA2185" s="155"/>
      <c r="BB2185" s="162"/>
      <c r="BC2185" s="162"/>
      <c r="BD2185" s="162"/>
      <c r="BE2185" s="162"/>
      <c r="BF2185" s="156"/>
      <c r="BG2185" s="156"/>
      <c r="BH2185" s="156"/>
      <c r="BJ2185" s="146">
        <v>1405</v>
      </c>
      <c r="BK2185" s="146">
        <f t="shared" si="396"/>
        <v>8.9856000000000549</v>
      </c>
      <c r="BL2185" s="146">
        <f t="shared" si="397"/>
        <v>0.2536915629322023</v>
      </c>
      <c r="BM2185" s="146">
        <f t="shared" si="398"/>
        <v>4.606382192647307E-4</v>
      </c>
      <c r="BN2185" s="146" t="str">
        <f t="shared" si="399"/>
        <v/>
      </c>
      <c r="BO2185" s="146" t="str">
        <f t="shared" si="395"/>
        <v/>
      </c>
    </row>
    <row r="2186" spans="3:67" ht="20.100000000000001" customHeight="1" x14ac:dyDescent="0.25">
      <c r="C2186" s="12"/>
      <c r="E2186" s="130"/>
      <c r="F2186" s="130"/>
      <c r="R2186" s="12"/>
      <c r="T2186" s="130"/>
      <c r="U2186" s="130"/>
      <c r="AE2186" s="146">
        <v>1429</v>
      </c>
      <c r="AF2186" s="146">
        <f t="shared" si="400"/>
        <v>1.7160000000000002</v>
      </c>
      <c r="AJ2186" s="146">
        <f t="shared" si="401"/>
        <v>9.1513705301202758E-2</v>
      </c>
      <c r="AK2186" s="146">
        <f t="shared" si="402"/>
        <v>0.95691897878925614</v>
      </c>
      <c r="AL2186" s="146">
        <f t="shared" si="407"/>
        <v>9.1513705301202758E-2</v>
      </c>
      <c r="AM2186" s="146" t="str">
        <f t="shared" si="408"/>
        <v/>
      </c>
      <c r="AN2186" s="146" t="str">
        <f t="shared" si="403"/>
        <v/>
      </c>
      <c r="AO2186" s="146">
        <f t="shared" si="404"/>
        <v>6.9020294201272195E-97</v>
      </c>
      <c r="AP2186" s="146" t="str">
        <f t="shared" si="405"/>
        <v/>
      </c>
      <c r="AQ2186" s="146" t="str">
        <f t="shared" si="406"/>
        <v/>
      </c>
      <c r="AY2186" s="155"/>
      <c r="AZ2186" s="150"/>
      <c r="BA2186" s="155"/>
      <c r="BB2186" s="162"/>
      <c r="BC2186" s="162"/>
      <c r="BD2186" s="162"/>
      <c r="BE2186" s="162"/>
      <c r="BF2186" s="156"/>
      <c r="BG2186" s="156"/>
      <c r="BH2186" s="156"/>
      <c r="BJ2186" s="146">
        <v>1406</v>
      </c>
      <c r="BK2186" s="146">
        <f t="shared" si="396"/>
        <v>8.9920000000000542</v>
      </c>
      <c r="BL2186" s="146">
        <f t="shared" si="397"/>
        <v>0.25323092471293757</v>
      </c>
      <c r="BM2186" s="146">
        <f t="shared" si="398"/>
        <v>4.5998428267540747E-4</v>
      </c>
      <c r="BN2186" s="146" t="str">
        <f t="shared" si="399"/>
        <v/>
      </c>
      <c r="BO2186" s="146" t="str">
        <f t="shared" si="395"/>
        <v/>
      </c>
    </row>
    <row r="2187" spans="3:67" ht="20.100000000000001" customHeight="1" x14ac:dyDescent="0.25">
      <c r="C2187" s="12"/>
      <c r="E2187" s="130"/>
      <c r="F2187" s="130"/>
      <c r="R2187" s="12"/>
      <c r="T2187" s="130"/>
      <c r="U2187" s="130"/>
      <c r="AE2187" s="146">
        <v>1430</v>
      </c>
      <c r="AF2187" s="146">
        <f t="shared" si="400"/>
        <v>1.7199999999999998</v>
      </c>
      <c r="AJ2187" s="146">
        <f t="shared" si="401"/>
        <v>9.0886979016282898E-2</v>
      </c>
      <c r="AK2187" s="146">
        <f t="shared" si="402"/>
        <v>0.95728377920867103</v>
      </c>
      <c r="AL2187" s="146">
        <f t="shared" si="407"/>
        <v>9.0886979016282898E-2</v>
      </c>
      <c r="AM2187" s="146" t="str">
        <f t="shared" si="408"/>
        <v/>
      </c>
      <c r="AN2187" s="146" t="str">
        <f t="shared" si="403"/>
        <v/>
      </c>
      <c r="AO2187" s="146">
        <f t="shared" si="404"/>
        <v>5.5209483621597635E-88</v>
      </c>
      <c r="AP2187" s="146" t="str">
        <f t="shared" si="405"/>
        <v/>
      </c>
      <c r="AQ2187" s="146" t="str">
        <f t="shared" si="406"/>
        <v/>
      </c>
      <c r="AY2187" s="155"/>
      <c r="AZ2187" s="150"/>
      <c r="BA2187" s="155"/>
      <c r="BB2187" s="162"/>
      <c r="BC2187" s="162"/>
      <c r="BD2187" s="162"/>
      <c r="BE2187" s="162"/>
      <c r="BF2187" s="156"/>
      <c r="BG2187" s="156"/>
      <c r="BH2187" s="156"/>
      <c r="BJ2187" s="146">
        <v>1407</v>
      </c>
      <c r="BK2187" s="146">
        <f t="shared" si="396"/>
        <v>8.9984000000000535</v>
      </c>
      <c r="BL2187" s="146">
        <f t="shared" si="397"/>
        <v>0.25277094043026216</v>
      </c>
      <c r="BM2187" s="146">
        <f t="shared" si="398"/>
        <v>4.5933069312970032E-4</v>
      </c>
      <c r="BN2187" s="146" t="str">
        <f t="shared" si="399"/>
        <v/>
      </c>
      <c r="BO2187" s="146" t="str">
        <f t="shared" si="395"/>
        <v/>
      </c>
    </row>
    <row r="2188" spans="3:67" ht="20.100000000000001" customHeight="1" x14ac:dyDescent="0.25">
      <c r="C2188" s="12"/>
      <c r="E2188" s="130"/>
      <c r="F2188" s="130"/>
      <c r="R2188" s="12"/>
      <c r="T2188" s="130"/>
      <c r="U2188" s="130"/>
      <c r="AE2188" s="146">
        <v>1431</v>
      </c>
      <c r="AF2188" s="146">
        <f t="shared" si="400"/>
        <v>1.7240000000000002</v>
      </c>
      <c r="AJ2188" s="146">
        <f t="shared" si="401"/>
        <v>9.0263100608688029E-2</v>
      </c>
      <c r="AK2188" s="146">
        <f t="shared" si="402"/>
        <v>0.95764607841856231</v>
      </c>
      <c r="AL2188" s="146">
        <f t="shared" si="407"/>
        <v>9.0263100608688029E-2</v>
      </c>
      <c r="AM2188" s="146" t="str">
        <f t="shared" si="408"/>
        <v/>
      </c>
      <c r="AN2188" s="146" t="str">
        <f t="shared" si="403"/>
        <v/>
      </c>
      <c r="AO2188" s="146">
        <f t="shared" si="404"/>
        <v>1.6246360367736081E-79</v>
      </c>
      <c r="AP2188" s="146" t="str">
        <f t="shared" si="405"/>
        <v/>
      </c>
      <c r="AQ2188" s="146" t="str">
        <f t="shared" si="406"/>
        <v/>
      </c>
      <c r="AY2188" s="155"/>
      <c r="AZ2188" s="150"/>
      <c r="BA2188" s="155"/>
      <c r="BB2188" s="162"/>
      <c r="BC2188" s="162"/>
      <c r="BD2188" s="162"/>
      <c r="BE2188" s="162"/>
      <c r="BF2188" s="156"/>
      <c r="BG2188" s="156"/>
      <c r="BH2188" s="156"/>
      <c r="BJ2188" s="146">
        <v>1408</v>
      </c>
      <c r="BK2188" s="146">
        <f t="shared" si="396"/>
        <v>9.0048000000000528</v>
      </c>
      <c r="BL2188" s="146">
        <f t="shared" si="397"/>
        <v>0.25231160973713246</v>
      </c>
      <c r="BM2188" s="146">
        <f t="shared" si="398"/>
        <v>4.5867745261274351E-4</v>
      </c>
      <c r="BN2188" s="146" t="str">
        <f t="shared" si="399"/>
        <v/>
      </c>
      <c r="BO2188" s="146" t="str">
        <f t="shared" si="395"/>
        <v/>
      </c>
    </row>
    <row r="2189" spans="3:67" ht="20.100000000000001" customHeight="1" x14ac:dyDescent="0.25">
      <c r="C2189" s="12"/>
      <c r="E2189" s="130"/>
      <c r="F2189" s="130"/>
      <c r="R2189" s="12"/>
      <c r="T2189" s="130"/>
      <c r="U2189" s="130"/>
      <c r="AE2189" s="146">
        <v>1432</v>
      </c>
      <c r="AF2189" s="146">
        <f t="shared" si="400"/>
        <v>1.7279999999999998</v>
      </c>
      <c r="AJ2189" s="146">
        <f t="shared" si="401"/>
        <v>8.9642070425072398E-2</v>
      </c>
      <c r="AK2189" s="146">
        <f t="shared" si="402"/>
        <v>0.95800588781117868</v>
      </c>
      <c r="AL2189" s="146">
        <f t="shared" si="407"/>
        <v>8.9642070425072398E-2</v>
      </c>
      <c r="AM2189" s="146" t="str">
        <f t="shared" si="408"/>
        <v/>
      </c>
      <c r="AN2189" s="146" t="str">
        <f t="shared" si="403"/>
        <v/>
      </c>
      <c r="AO2189" s="146">
        <f t="shared" si="404"/>
        <v>1.7587495425951039E-71</v>
      </c>
      <c r="AP2189" s="146" t="str">
        <f t="shared" si="405"/>
        <v/>
      </c>
      <c r="AQ2189" s="146" t="str">
        <f t="shared" si="406"/>
        <v/>
      </c>
      <c r="AY2189" s="155"/>
      <c r="AZ2189" s="150"/>
      <c r="BA2189" s="155"/>
      <c r="BB2189" s="162"/>
      <c r="BC2189" s="162"/>
      <c r="BD2189" s="162"/>
      <c r="BE2189" s="162"/>
      <c r="BF2189" s="156"/>
      <c r="BG2189" s="156"/>
      <c r="BH2189" s="156"/>
      <c r="BJ2189" s="146">
        <v>1409</v>
      </c>
      <c r="BK2189" s="146">
        <f t="shared" si="396"/>
        <v>9.0112000000000521</v>
      </c>
      <c r="BL2189" s="146">
        <f t="shared" si="397"/>
        <v>0.25185293228451971</v>
      </c>
      <c r="BM2189" s="146">
        <f t="shared" si="398"/>
        <v>4.5802456310078954E-4</v>
      </c>
      <c r="BN2189" s="146" t="str">
        <f t="shared" si="399"/>
        <v/>
      </c>
      <c r="BO2189" s="146" t="str">
        <f t="shared" ref="BO2189:BO2252" si="409">IF($BL2189&lt;(1-$BH$793),$BM2189,"")</f>
        <v/>
      </c>
    </row>
    <row r="2190" spans="3:67" ht="20.100000000000001" customHeight="1" x14ac:dyDescent="0.25">
      <c r="C2190" s="12"/>
      <c r="E2190" s="130"/>
      <c r="F2190" s="130"/>
      <c r="R2190" s="12"/>
      <c r="T2190" s="130"/>
      <c r="U2190" s="130"/>
      <c r="AE2190" s="146">
        <v>1433</v>
      </c>
      <c r="AF2190" s="146">
        <f t="shared" si="400"/>
        <v>1.7320000000000002</v>
      </c>
      <c r="AJ2190" s="146">
        <f t="shared" si="401"/>
        <v>8.9023888673464321E-2</v>
      </c>
      <c r="AK2190" s="146">
        <f t="shared" si="402"/>
        <v>0.9583632187798784</v>
      </c>
      <c r="AL2190" s="146">
        <f t="shared" si="407"/>
        <v>8.9023888673464321E-2</v>
      </c>
      <c r="AM2190" s="146" t="str">
        <f t="shared" si="408"/>
        <v/>
      </c>
      <c r="AN2190" s="146" t="str">
        <f t="shared" si="403"/>
        <v/>
      </c>
      <c r="AO2190" s="146">
        <f t="shared" si="404"/>
        <v>7.0041821343185826E-64</v>
      </c>
      <c r="AP2190" s="146" t="str">
        <f t="shared" si="405"/>
        <v/>
      </c>
      <c r="AQ2190" s="146" t="str">
        <f t="shared" si="406"/>
        <v/>
      </c>
      <c r="AY2190" s="155"/>
      <c r="AZ2190" s="150"/>
      <c r="BA2190" s="155"/>
      <c r="BB2190" s="162"/>
      <c r="BC2190" s="162"/>
      <c r="BD2190" s="162"/>
      <c r="BE2190" s="162"/>
      <c r="BF2190" s="156"/>
      <c r="BG2190" s="156"/>
      <c r="BH2190" s="156"/>
      <c r="BJ2190" s="146">
        <v>1410</v>
      </c>
      <c r="BK2190" s="146">
        <f t="shared" ref="BK2190:BK2253" si="410">BK2189+$BN$778</f>
        <v>9.0176000000000514</v>
      </c>
      <c r="BL2190" s="146">
        <f t="shared" ref="BL2190:BL2253" si="411">_xlfn.CHISQ.DIST.RT(BK2190,7)</f>
        <v>0.25139490772141893</v>
      </c>
      <c r="BM2190" s="146">
        <f t="shared" ref="BM2190:BM2253" si="412">BL2190-BL2191</f>
        <v>4.5737202655982134E-4</v>
      </c>
      <c r="BN2190" s="146" t="str">
        <f t="shared" ref="BN2190:BN2253" si="413">IF(BL2190&lt;(1-$BH$785),BM2190,"")</f>
        <v/>
      </c>
      <c r="BO2190" s="146" t="str">
        <f t="shared" si="409"/>
        <v/>
      </c>
    </row>
    <row r="2191" spans="3:67" ht="20.100000000000001" customHeight="1" x14ac:dyDescent="0.25">
      <c r="C2191" s="12"/>
      <c r="E2191" s="130"/>
      <c r="F2191" s="130"/>
      <c r="R2191" s="12"/>
      <c r="T2191" s="130"/>
      <c r="U2191" s="130"/>
      <c r="AE2191" s="146">
        <v>1434</v>
      </c>
      <c r="AF2191" s="146">
        <f t="shared" si="400"/>
        <v>1.7359999999999998</v>
      </c>
      <c r="AJ2191" s="146">
        <f t="shared" si="401"/>
        <v>8.8408555424207613E-2</v>
      </c>
      <c r="AK2191" s="146">
        <f t="shared" si="402"/>
        <v>0.95871808271857561</v>
      </c>
      <c r="AL2191" s="146">
        <f t="shared" si="407"/>
        <v>8.8408555424207613E-2</v>
      </c>
      <c r="AM2191" s="146" t="str">
        <f t="shared" si="408"/>
        <v/>
      </c>
      <c r="AN2191" s="146" t="str">
        <f t="shared" si="403"/>
        <v/>
      </c>
      <c r="AO2191" s="146">
        <f t="shared" si="404"/>
        <v>1.0261630727919036E-56</v>
      </c>
      <c r="AP2191" s="146" t="str">
        <f t="shared" si="405"/>
        <v/>
      </c>
      <c r="AQ2191" s="146" t="str">
        <f t="shared" si="406"/>
        <v/>
      </c>
      <c r="AY2191" s="155"/>
      <c r="AZ2191" s="150"/>
      <c r="BA2191" s="155"/>
      <c r="BB2191" s="162"/>
      <c r="BC2191" s="162"/>
      <c r="BD2191" s="162"/>
      <c r="BE2191" s="162"/>
      <c r="BF2191" s="156"/>
      <c r="BG2191" s="156"/>
      <c r="BH2191" s="156"/>
      <c r="BJ2191" s="146">
        <v>1411</v>
      </c>
      <c r="BK2191" s="146">
        <f t="shared" si="410"/>
        <v>9.0240000000000506</v>
      </c>
      <c r="BL2191" s="146">
        <f t="shared" si="411"/>
        <v>0.2509375356948591</v>
      </c>
      <c r="BM2191" s="146">
        <f t="shared" si="412"/>
        <v>4.5671984494666251E-4</v>
      </c>
      <c r="BN2191" s="146" t="str">
        <f t="shared" si="413"/>
        <v/>
      </c>
      <c r="BO2191" s="146" t="str">
        <f t="shared" si="409"/>
        <v/>
      </c>
    </row>
    <row r="2192" spans="3:67" ht="20.100000000000001" customHeight="1" x14ac:dyDescent="0.25">
      <c r="C2192" s="12"/>
      <c r="E2192" s="130"/>
      <c r="F2192" s="130"/>
      <c r="R2192" s="12"/>
      <c r="T2192" s="130"/>
      <c r="U2192" s="130"/>
      <c r="AE2192" s="146">
        <v>1435</v>
      </c>
      <c r="AF2192" s="146">
        <f t="shared" si="400"/>
        <v>1.7400000000000002</v>
      </c>
      <c r="AJ2192" s="146">
        <f t="shared" si="401"/>
        <v>8.7796070610905594E-2</v>
      </c>
      <c r="AK2192" s="146">
        <f t="shared" si="402"/>
        <v>0.95907049102119268</v>
      </c>
      <c r="AL2192" s="146">
        <f t="shared" si="407"/>
        <v>8.7796070610905594E-2</v>
      </c>
      <c r="AM2192" s="146" t="str">
        <f t="shared" si="408"/>
        <v/>
      </c>
      <c r="AN2192" s="146" t="str">
        <f t="shared" si="403"/>
        <v/>
      </c>
      <c r="AO2192" s="146">
        <f t="shared" si="404"/>
        <v>5.5307095498444164E-50</v>
      </c>
      <c r="AP2192" s="146" t="str">
        <f t="shared" si="405"/>
        <v/>
      </c>
      <c r="AQ2192" s="146" t="str">
        <f t="shared" si="406"/>
        <v/>
      </c>
      <c r="AY2192" s="155"/>
      <c r="AZ2192" s="150"/>
      <c r="BA2192" s="155"/>
      <c r="BB2192" s="162"/>
      <c r="BC2192" s="162"/>
      <c r="BD2192" s="162"/>
      <c r="BE2192" s="162"/>
      <c r="BF2192" s="156"/>
      <c r="BG2192" s="156"/>
      <c r="BH2192" s="156"/>
      <c r="BJ2192" s="146">
        <v>1412</v>
      </c>
      <c r="BK2192" s="146">
        <f t="shared" si="410"/>
        <v>9.0304000000000499</v>
      </c>
      <c r="BL2192" s="146">
        <f t="shared" si="411"/>
        <v>0.25048081584991244</v>
      </c>
      <c r="BM2192" s="146">
        <f t="shared" si="412"/>
        <v>4.5606802020869974E-4</v>
      </c>
      <c r="BN2192" s="146" t="str">
        <f t="shared" si="413"/>
        <v/>
      </c>
      <c r="BO2192" s="146" t="str">
        <f t="shared" si="409"/>
        <v/>
      </c>
    </row>
    <row r="2193" spans="3:67" ht="20.100000000000001" customHeight="1" x14ac:dyDescent="0.25">
      <c r="C2193" s="12"/>
      <c r="E2193" s="130"/>
      <c r="F2193" s="130"/>
      <c r="R2193" s="12"/>
      <c r="T2193" s="130"/>
      <c r="U2193" s="130"/>
      <c r="AE2193" s="146">
        <v>1436</v>
      </c>
      <c r="AF2193" s="146">
        <f t="shared" si="400"/>
        <v>1.7439999999999998</v>
      </c>
      <c r="AJ2193" s="146">
        <f t="shared" si="401"/>
        <v>8.7186434031371593E-2</v>
      </c>
      <c r="AK2193" s="146">
        <f t="shared" si="402"/>
        <v>0.95942045508111384</v>
      </c>
      <c r="AL2193" s="146">
        <f t="shared" si="407"/>
        <v>8.7186434031371593E-2</v>
      </c>
      <c r="AM2193" s="146" t="str">
        <f t="shared" si="408"/>
        <v/>
      </c>
      <c r="AN2193" s="146" t="str">
        <f t="shared" si="403"/>
        <v/>
      </c>
      <c r="AO2193" s="146">
        <f t="shared" si="404"/>
        <v>1.0966065593889713E-43</v>
      </c>
      <c r="AP2193" s="146" t="str">
        <f t="shared" si="405"/>
        <v/>
      </c>
      <c r="AQ2193" s="146" t="str">
        <f t="shared" si="406"/>
        <v/>
      </c>
      <c r="AY2193" s="155"/>
      <c r="AZ2193" s="150"/>
      <c r="BA2193" s="155"/>
      <c r="BB2193" s="162"/>
      <c r="BC2193" s="162"/>
      <c r="BD2193" s="162"/>
      <c r="BE2193" s="162"/>
      <c r="BF2193" s="156"/>
      <c r="BG2193" s="156"/>
      <c r="BH2193" s="156"/>
      <c r="BJ2193" s="146">
        <v>1413</v>
      </c>
      <c r="BK2193" s="146">
        <f t="shared" si="410"/>
        <v>9.0368000000000492</v>
      </c>
      <c r="BL2193" s="146">
        <f t="shared" si="411"/>
        <v>0.25002474782970374</v>
      </c>
      <c r="BM2193" s="146">
        <f t="shared" si="412"/>
        <v>4.5541655428504857E-4</v>
      </c>
      <c r="BN2193" s="146" t="str">
        <f t="shared" si="413"/>
        <v/>
      </c>
      <c r="BO2193" s="146" t="str">
        <f t="shared" si="409"/>
        <v/>
      </c>
    </row>
    <row r="2194" spans="3:67" ht="20.100000000000001" customHeight="1" x14ac:dyDescent="0.25">
      <c r="C2194" s="12"/>
      <c r="E2194" s="130"/>
      <c r="F2194" s="130"/>
      <c r="R2194" s="12"/>
      <c r="T2194" s="130"/>
      <c r="U2194" s="130"/>
      <c r="AE2194" s="146">
        <v>1437</v>
      </c>
      <c r="AF2194" s="146">
        <f t="shared" si="400"/>
        <v>1.7480000000000002</v>
      </c>
      <c r="AJ2194" s="146">
        <f t="shared" si="401"/>
        <v>8.657964534858141E-2</v>
      </c>
      <c r="AK2194" s="146">
        <f t="shared" si="402"/>
        <v>0.95976798629064519</v>
      </c>
      <c r="AL2194" s="146">
        <f t="shared" si="407"/>
        <v>8.657964534858141E-2</v>
      </c>
      <c r="AM2194" s="146" t="str">
        <f t="shared" si="408"/>
        <v/>
      </c>
      <c r="AN2194" s="146" t="str">
        <f t="shared" si="403"/>
        <v/>
      </c>
      <c r="AO2194" s="146">
        <f t="shared" si="404"/>
        <v>7.9988277570068127E-38</v>
      </c>
      <c r="AP2194" s="146" t="str">
        <f t="shared" si="405"/>
        <v/>
      </c>
      <c r="AQ2194" s="146" t="str">
        <f t="shared" si="406"/>
        <v/>
      </c>
      <c r="AY2194" s="155"/>
      <c r="AZ2194" s="150"/>
      <c r="BA2194" s="155"/>
      <c r="BB2194" s="162"/>
      <c r="BC2194" s="162"/>
      <c r="BD2194" s="162"/>
      <c r="BE2194" s="162"/>
      <c r="BF2194" s="156"/>
      <c r="BG2194" s="156"/>
      <c r="BH2194" s="156"/>
      <c r="BJ2194" s="146">
        <v>1414</v>
      </c>
      <c r="BK2194" s="146">
        <f t="shared" si="410"/>
        <v>9.0432000000000485</v>
      </c>
      <c r="BL2194" s="146">
        <f t="shared" si="411"/>
        <v>0.24956933127541869</v>
      </c>
      <c r="BM2194" s="146">
        <f t="shared" si="412"/>
        <v>4.5476544910361127E-4</v>
      </c>
      <c r="BN2194" s="146" t="str">
        <f t="shared" si="413"/>
        <v/>
      </c>
      <c r="BO2194" s="146" t="str">
        <f t="shared" si="409"/>
        <v/>
      </c>
    </row>
    <row r="2195" spans="3:67" ht="20.100000000000001" customHeight="1" x14ac:dyDescent="0.25">
      <c r="C2195" s="12"/>
      <c r="E2195" s="130"/>
      <c r="F2195" s="130"/>
      <c r="R2195" s="12"/>
      <c r="T2195" s="130"/>
      <c r="U2195" s="130"/>
      <c r="AE2195" s="146">
        <v>1438</v>
      </c>
      <c r="AF2195" s="146">
        <f t="shared" si="400"/>
        <v>1.7519999999999998</v>
      </c>
      <c r="AJ2195" s="146">
        <f t="shared" si="401"/>
        <v>8.5975704091632174E-2</v>
      </c>
      <c r="AK2195" s="146">
        <f t="shared" si="402"/>
        <v>0.96011309604047623</v>
      </c>
      <c r="AL2195" s="146">
        <f t="shared" si="407"/>
        <v>8.5975704091632174E-2</v>
      </c>
      <c r="AM2195" s="146" t="str">
        <f t="shared" si="408"/>
        <v/>
      </c>
      <c r="AN2195" s="146" t="str">
        <f t="shared" si="403"/>
        <v/>
      </c>
      <c r="AO2195" s="146">
        <f t="shared" si="404"/>
        <v>2.1463837356630605E-32</v>
      </c>
      <c r="AP2195" s="146" t="str">
        <f t="shared" si="405"/>
        <v/>
      </c>
      <c r="AQ2195" s="146" t="str">
        <f t="shared" si="406"/>
        <v/>
      </c>
      <c r="AY2195" s="155"/>
      <c r="AZ2195" s="150"/>
      <c r="BA2195" s="155"/>
      <c r="BB2195" s="162"/>
      <c r="BC2195" s="162"/>
      <c r="BD2195" s="162"/>
      <c r="BE2195" s="162"/>
      <c r="BF2195" s="156"/>
      <c r="BG2195" s="156"/>
      <c r="BH2195" s="156"/>
      <c r="BJ2195" s="146">
        <v>1415</v>
      </c>
      <c r="BK2195" s="146">
        <f t="shared" si="410"/>
        <v>9.0496000000000478</v>
      </c>
      <c r="BL2195" s="146">
        <f t="shared" si="411"/>
        <v>0.24911456582631508</v>
      </c>
      <c r="BM2195" s="146">
        <f t="shared" si="412"/>
        <v>4.5411470658499042E-4</v>
      </c>
      <c r="BN2195" s="146" t="str">
        <f t="shared" si="413"/>
        <v/>
      </c>
      <c r="BO2195" s="146" t="str">
        <f t="shared" si="409"/>
        <v/>
      </c>
    </row>
    <row r="2196" spans="3:67" ht="20.100000000000001" customHeight="1" x14ac:dyDescent="0.25">
      <c r="C2196" s="12"/>
      <c r="E2196" s="130"/>
      <c r="F2196" s="130"/>
      <c r="R2196" s="12"/>
      <c r="T2196" s="130"/>
      <c r="U2196" s="130"/>
      <c r="AE2196" s="146">
        <v>1439</v>
      </c>
      <c r="AF2196" s="146">
        <f t="shared" si="400"/>
        <v>1.7560000000000002</v>
      </c>
      <c r="AJ2196" s="146">
        <f t="shared" si="401"/>
        <v>8.5374609656703113E-2</v>
      </c>
      <c r="AK2196" s="146">
        <f t="shared" si="402"/>
        <v>0.96045579571914685</v>
      </c>
      <c r="AL2196" s="146">
        <f t="shared" si="407"/>
        <v>8.5374609656703113E-2</v>
      </c>
      <c r="AM2196" s="146" t="str">
        <f t="shared" si="408"/>
        <v/>
      </c>
      <c r="AN2196" s="146" t="str">
        <f t="shared" si="403"/>
        <v/>
      </c>
      <c r="AO2196" s="146">
        <f t="shared" si="404"/>
        <v>2.1188192535093538E-27</v>
      </c>
      <c r="AP2196" s="146" t="str">
        <f t="shared" si="405"/>
        <v/>
      </c>
      <c r="AQ2196" s="146" t="str">
        <f t="shared" si="406"/>
        <v/>
      </c>
      <c r="AY2196" s="155"/>
      <c r="AZ2196" s="150"/>
      <c r="BA2196" s="155"/>
      <c r="BB2196" s="162"/>
      <c r="BC2196" s="162"/>
      <c r="BD2196" s="162"/>
      <c r="BE2196" s="162"/>
      <c r="BF2196" s="156"/>
      <c r="BG2196" s="156"/>
      <c r="BH2196" s="156"/>
      <c r="BJ2196" s="146">
        <v>1416</v>
      </c>
      <c r="BK2196" s="146">
        <f t="shared" si="410"/>
        <v>9.0560000000000471</v>
      </c>
      <c r="BL2196" s="146">
        <f t="shared" si="411"/>
        <v>0.24866045111973009</v>
      </c>
      <c r="BM2196" s="146">
        <f t="shared" si="412"/>
        <v>4.5346432863849206E-4</v>
      </c>
      <c r="BN2196" s="146" t="str">
        <f t="shared" si="413"/>
        <v/>
      </c>
      <c r="BO2196" s="146" t="str">
        <f t="shared" si="409"/>
        <v/>
      </c>
    </row>
    <row r="2197" spans="3:67" ht="20.100000000000001" customHeight="1" x14ac:dyDescent="0.25">
      <c r="C2197" s="12"/>
      <c r="E2197" s="130"/>
      <c r="F2197" s="130"/>
      <c r="R2197" s="12"/>
      <c r="T2197" s="130"/>
      <c r="U2197" s="130"/>
      <c r="AE2197" s="146">
        <v>1440</v>
      </c>
      <c r="AF2197" s="146">
        <f t="shared" si="400"/>
        <v>1.7599999999999998</v>
      </c>
      <c r="AJ2197" s="146">
        <f t="shared" si="401"/>
        <v>8.4776361308022255E-2</v>
      </c>
      <c r="AK2197" s="146">
        <f t="shared" si="402"/>
        <v>0.96079609671251731</v>
      </c>
      <c r="AL2197" s="146">
        <f t="shared" si="407"/>
        <v>8.4776361308022255E-2</v>
      </c>
      <c r="AM2197" s="146" t="str">
        <f t="shared" si="408"/>
        <v/>
      </c>
      <c r="AN2197" s="146" t="str">
        <f t="shared" si="403"/>
        <v/>
      </c>
      <c r="AO2197" s="146">
        <f t="shared" si="404"/>
        <v>7.6945986267064199E-23</v>
      </c>
      <c r="AP2197" s="146" t="str">
        <f t="shared" si="405"/>
        <v/>
      </c>
      <c r="AQ2197" s="146" t="str">
        <f t="shared" si="406"/>
        <v/>
      </c>
      <c r="AY2197" s="155"/>
      <c r="AZ2197" s="150"/>
      <c r="BA2197" s="155"/>
      <c r="BB2197" s="162"/>
      <c r="BC2197" s="162"/>
      <c r="BD2197" s="162"/>
      <c r="BE2197" s="162"/>
      <c r="BF2197" s="156"/>
      <c r="BG2197" s="156"/>
      <c r="BH2197" s="156"/>
      <c r="BJ2197" s="146">
        <v>1417</v>
      </c>
      <c r="BK2197" s="146">
        <f t="shared" si="410"/>
        <v>9.0624000000000464</v>
      </c>
      <c r="BL2197" s="146">
        <f t="shared" si="411"/>
        <v>0.2482069867910916</v>
      </c>
      <c r="BM2197" s="146">
        <f t="shared" si="412"/>
        <v>4.5281431716606702E-4</v>
      </c>
      <c r="BN2197" s="146" t="str">
        <f t="shared" si="413"/>
        <v/>
      </c>
      <c r="BO2197" s="146" t="str">
        <f t="shared" si="409"/>
        <v/>
      </c>
    </row>
    <row r="2198" spans="3:67" ht="20.100000000000001" customHeight="1" x14ac:dyDescent="0.25">
      <c r="C2198" s="12"/>
      <c r="E2198" s="130"/>
      <c r="F2198" s="130"/>
      <c r="R2198" s="12"/>
      <c r="T2198" s="130"/>
      <c r="U2198" s="130"/>
      <c r="AE2198" s="146">
        <v>1441</v>
      </c>
      <c r="AF2198" s="146">
        <f t="shared" si="400"/>
        <v>1.7640000000000002</v>
      </c>
      <c r="AJ2198" s="146">
        <f t="shared" si="401"/>
        <v>8.4180958178834822E-2</v>
      </c>
      <c r="AK2198" s="146">
        <f t="shared" si="402"/>
        <v>0.96113401040324287</v>
      </c>
      <c r="AL2198" s="146">
        <f t="shared" si="407"/>
        <v>8.4180958178834822E-2</v>
      </c>
      <c r="AM2198" s="146" t="str">
        <f t="shared" si="408"/>
        <v/>
      </c>
      <c r="AN2198" s="146" t="str">
        <f t="shared" si="403"/>
        <v/>
      </c>
      <c r="AO2198" s="146">
        <f t="shared" si="404"/>
        <v>1.0279773571668917E-18</v>
      </c>
      <c r="AP2198" s="146" t="str">
        <f t="shared" si="405"/>
        <v/>
      </c>
      <c r="AQ2198" s="146" t="str">
        <f t="shared" si="406"/>
        <v/>
      </c>
      <c r="AY2198" s="155"/>
      <c r="AZ2198" s="150"/>
      <c r="BA2198" s="155"/>
      <c r="BB2198" s="162"/>
      <c r="BC2198" s="162"/>
      <c r="BD2198" s="162"/>
      <c r="BE2198" s="162"/>
      <c r="BF2198" s="156"/>
      <c r="BG2198" s="156"/>
      <c r="BH2198" s="156"/>
      <c r="BJ2198" s="146">
        <v>1418</v>
      </c>
      <c r="BK2198" s="146">
        <f t="shared" si="410"/>
        <v>9.0688000000000457</v>
      </c>
      <c r="BL2198" s="146">
        <f t="shared" si="411"/>
        <v>0.24775417247392553</v>
      </c>
      <c r="BM2198" s="146">
        <f t="shared" si="412"/>
        <v>4.5216467405917449E-4</v>
      </c>
      <c r="BN2198" s="146" t="str">
        <f t="shared" si="413"/>
        <v/>
      </c>
      <c r="BO2198" s="146" t="str">
        <f t="shared" si="409"/>
        <v/>
      </c>
    </row>
    <row r="2199" spans="3:67" ht="20.100000000000001" customHeight="1" x14ac:dyDescent="0.25">
      <c r="C2199" s="12"/>
      <c r="E2199" s="130"/>
      <c r="F2199" s="130"/>
      <c r="R2199" s="12"/>
      <c r="T2199" s="130"/>
      <c r="U2199" s="130"/>
      <c r="AE2199" s="146">
        <v>1442</v>
      </c>
      <c r="AF2199" s="146">
        <f t="shared" si="400"/>
        <v>1.7679999999999998</v>
      </c>
      <c r="AJ2199" s="146">
        <f t="shared" si="401"/>
        <v>8.3588399272377337E-2</v>
      </c>
      <c r="AK2199" s="146">
        <f t="shared" si="402"/>
        <v>0.96146954817025077</v>
      </c>
      <c r="AL2199" s="146">
        <f t="shared" si="407"/>
        <v>8.3588399272377337E-2</v>
      </c>
      <c r="AM2199" s="146" t="str">
        <f t="shared" si="408"/>
        <v/>
      </c>
      <c r="AN2199" s="146" t="str">
        <f t="shared" si="403"/>
        <v/>
      </c>
      <c r="AO2199" s="146">
        <f t="shared" si="404"/>
        <v>5.0522710835368927E-15</v>
      </c>
      <c r="AP2199" s="146" t="str">
        <f t="shared" si="405"/>
        <v/>
      </c>
      <c r="AQ2199" s="146" t="str">
        <f t="shared" si="406"/>
        <v/>
      </c>
      <c r="AY2199" s="155"/>
      <c r="AZ2199" s="150"/>
      <c r="BA2199" s="155"/>
      <c r="BB2199" s="162"/>
      <c r="BC2199" s="162"/>
      <c r="BD2199" s="162"/>
      <c r="BE2199" s="162"/>
      <c r="BF2199" s="156"/>
      <c r="BG2199" s="156"/>
      <c r="BH2199" s="156"/>
      <c r="BJ2199" s="146">
        <v>1419</v>
      </c>
      <c r="BK2199" s="146">
        <f t="shared" si="410"/>
        <v>9.075200000000045</v>
      </c>
      <c r="BL2199" s="146">
        <f t="shared" si="411"/>
        <v>0.24730200779986636</v>
      </c>
      <c r="BM2199" s="146">
        <f t="shared" si="412"/>
        <v>4.5151540120053069E-4</v>
      </c>
      <c r="BN2199" s="146" t="str">
        <f t="shared" si="413"/>
        <v/>
      </c>
      <c r="BO2199" s="146" t="str">
        <f t="shared" si="409"/>
        <v/>
      </c>
    </row>
    <row r="2200" spans="3:67" ht="20.100000000000001" customHeight="1" x14ac:dyDescent="0.25">
      <c r="C2200" s="12"/>
      <c r="E2200" s="130"/>
      <c r="F2200" s="130"/>
      <c r="R2200" s="12"/>
      <c r="T2200" s="130"/>
      <c r="U2200" s="130"/>
      <c r="AE2200" s="146">
        <v>1443</v>
      </c>
      <c r="AF2200" s="146">
        <f t="shared" si="400"/>
        <v>1.7720000000000002</v>
      </c>
      <c r="AJ2200" s="146">
        <f t="shared" si="401"/>
        <v>8.299868346285337E-2</v>
      </c>
      <c r="AK2200" s="146">
        <f t="shared" si="402"/>
        <v>0.96180272138822342</v>
      </c>
      <c r="AL2200" s="146">
        <f t="shared" si="407"/>
        <v>8.299868346285337E-2</v>
      </c>
      <c r="AM2200" s="146" t="str">
        <f t="shared" si="408"/>
        <v/>
      </c>
      <c r="AN2200" s="146" t="str">
        <f t="shared" si="403"/>
        <v/>
      </c>
      <c r="AO2200" s="146">
        <f t="shared" si="404"/>
        <v>9.1347204083645936E-12</v>
      </c>
      <c r="AP2200" s="146" t="str">
        <f t="shared" si="405"/>
        <v/>
      </c>
      <c r="AQ2200" s="146" t="str">
        <f t="shared" si="406"/>
        <v/>
      </c>
      <c r="AY2200" s="155"/>
      <c r="AZ2200" s="150"/>
      <c r="BA2200" s="155"/>
      <c r="BB2200" s="162"/>
      <c r="BC2200" s="162"/>
      <c r="BD2200" s="162"/>
      <c r="BE2200" s="162"/>
      <c r="BF2200" s="156"/>
      <c r="BG2200" s="156"/>
      <c r="BH2200" s="156"/>
      <c r="BJ2200" s="146">
        <v>1420</v>
      </c>
      <c r="BK2200" s="146">
        <f t="shared" si="410"/>
        <v>9.0816000000000443</v>
      </c>
      <c r="BL2200" s="146">
        <f t="shared" si="411"/>
        <v>0.24685049239866583</v>
      </c>
      <c r="BM2200" s="146">
        <f t="shared" si="412"/>
        <v>4.5086650046438637E-4</v>
      </c>
      <c r="BN2200" s="146" t="str">
        <f t="shared" si="413"/>
        <v/>
      </c>
      <c r="BO2200" s="146" t="str">
        <f t="shared" si="409"/>
        <v/>
      </c>
    </row>
    <row r="2201" spans="3:67" ht="20.100000000000001" customHeight="1" x14ac:dyDescent="0.25">
      <c r="C2201" s="12"/>
      <c r="E2201" s="130"/>
      <c r="F2201" s="130"/>
      <c r="R2201" s="12"/>
      <c r="T2201" s="130"/>
      <c r="U2201" s="130"/>
      <c r="AE2201" s="146">
        <v>1444</v>
      </c>
      <c r="AF2201" s="146">
        <f t="shared" si="400"/>
        <v>1.7759999999999998</v>
      </c>
      <c r="AJ2201" s="146">
        <f t="shared" si="401"/>
        <v>8.2411809496414523E-2</v>
      </c>
      <c r="AK2201" s="146">
        <f t="shared" si="402"/>
        <v>0.96213354142708329</v>
      </c>
      <c r="AL2201" s="146">
        <f t="shared" si="407"/>
        <v>8.2411809496414523E-2</v>
      </c>
      <c r="AM2201" s="146" t="str">
        <f t="shared" si="408"/>
        <v/>
      </c>
      <c r="AN2201" s="146" t="str">
        <f t="shared" si="403"/>
        <v/>
      </c>
      <c r="AO2201" s="146">
        <f t="shared" si="404"/>
        <v>6.0758828498232861E-9</v>
      </c>
      <c r="AP2201" s="146" t="str">
        <f t="shared" si="405"/>
        <v/>
      </c>
      <c r="AQ2201" s="146" t="str">
        <f t="shared" si="406"/>
        <v/>
      </c>
      <c r="AY2201" s="155"/>
      <c r="AZ2201" s="150"/>
      <c r="BA2201" s="155"/>
      <c r="BB2201" s="162"/>
      <c r="BC2201" s="162"/>
      <c r="BD2201" s="162"/>
      <c r="BE2201" s="162"/>
      <c r="BF2201" s="156"/>
      <c r="BG2201" s="156"/>
      <c r="BH2201" s="156"/>
      <c r="BJ2201" s="146">
        <v>1421</v>
      </c>
      <c r="BK2201" s="146">
        <f t="shared" si="410"/>
        <v>9.0880000000000436</v>
      </c>
      <c r="BL2201" s="146">
        <f t="shared" si="411"/>
        <v>0.24639962589820144</v>
      </c>
      <c r="BM2201" s="146">
        <f t="shared" si="412"/>
        <v>4.5021797371391781E-4</v>
      </c>
      <c r="BN2201" s="146" t="str">
        <f t="shared" si="413"/>
        <v/>
      </c>
      <c r="BO2201" s="146" t="str">
        <f t="shared" si="409"/>
        <v/>
      </c>
    </row>
    <row r="2202" spans="3:67" ht="20.100000000000001" customHeight="1" x14ac:dyDescent="0.25">
      <c r="C2202" s="12"/>
      <c r="E2202" s="130"/>
      <c r="F2202" s="130"/>
      <c r="R2202" s="12"/>
      <c r="T2202" s="130"/>
      <c r="U2202" s="130"/>
      <c r="AE2202" s="146">
        <v>1445</v>
      </c>
      <c r="AF2202" s="146">
        <f t="shared" si="400"/>
        <v>1.7800000000000002</v>
      </c>
      <c r="AJ2202" s="146">
        <f t="shared" si="401"/>
        <v>8.1827775992142762E-2</v>
      </c>
      <c r="AK2202" s="146">
        <f t="shared" si="402"/>
        <v>0.96246201965148326</v>
      </c>
      <c r="AL2202" s="146">
        <f t="shared" si="407"/>
        <v>8.1827775992142762E-2</v>
      </c>
      <c r="AM2202" s="146" t="str">
        <f t="shared" si="408"/>
        <v/>
      </c>
      <c r="AN2202" s="146" t="str">
        <f t="shared" si="403"/>
        <v/>
      </c>
      <c r="AO2202" s="146">
        <f t="shared" si="404"/>
        <v>1.4867195147342977E-6</v>
      </c>
      <c r="AP2202" s="146" t="str">
        <f t="shared" si="405"/>
        <v/>
      </c>
      <c r="AQ2202" s="146" t="str">
        <f t="shared" si="406"/>
        <v/>
      </c>
      <c r="AY2202" s="155"/>
      <c r="AZ2202" s="150"/>
      <c r="BA2202" s="155"/>
      <c r="BB2202" s="162"/>
      <c r="BC2202" s="162"/>
      <c r="BD2202" s="162"/>
      <c r="BE2202" s="162"/>
      <c r="BF2202" s="156"/>
      <c r="BG2202" s="156"/>
      <c r="BH2202" s="156"/>
      <c r="BJ2202" s="146">
        <v>1422</v>
      </c>
      <c r="BK2202" s="146">
        <f t="shared" si="410"/>
        <v>9.0944000000000429</v>
      </c>
      <c r="BL2202" s="146">
        <f t="shared" si="411"/>
        <v>0.24594940792448752</v>
      </c>
      <c r="BM2202" s="146">
        <f t="shared" si="412"/>
        <v>4.4956982280539015E-4</v>
      </c>
      <c r="BN2202" s="146" t="str">
        <f t="shared" si="413"/>
        <v/>
      </c>
      <c r="BO2202" s="146" t="str">
        <f t="shared" si="409"/>
        <v/>
      </c>
    </row>
    <row r="2203" spans="3:67" ht="20.100000000000001" customHeight="1" x14ac:dyDescent="0.25">
      <c r="C2203" s="12"/>
      <c r="E2203" s="130"/>
      <c r="F2203" s="130"/>
      <c r="R2203" s="12"/>
      <c r="T2203" s="130"/>
      <c r="U2203" s="130"/>
      <c r="AE2203" s="146">
        <v>1446</v>
      </c>
      <c r="AF2203" s="146">
        <f t="shared" si="400"/>
        <v>1.7839999999999998</v>
      </c>
      <c r="AJ2203" s="146">
        <f t="shared" si="401"/>
        <v>8.1246581443038091E-2</v>
      </c>
      <c r="AK2203" s="146">
        <f t="shared" si="402"/>
        <v>0.9627881674202996</v>
      </c>
      <c r="AL2203" s="146">
        <f t="shared" si="407"/>
        <v>8.1246581443038091E-2</v>
      </c>
      <c r="AM2203" s="146" t="str">
        <f t="shared" si="408"/>
        <v/>
      </c>
      <c r="AN2203" s="146" t="str">
        <f t="shared" si="403"/>
        <v/>
      </c>
      <c r="AO2203" s="146">
        <f t="shared" si="404"/>
        <v>1.3383022576488537E-4</v>
      </c>
      <c r="AP2203" s="146" t="str">
        <f t="shared" si="405"/>
        <v/>
      </c>
      <c r="AQ2203" s="146" t="str">
        <f t="shared" si="406"/>
        <v/>
      </c>
      <c r="AY2203" s="155"/>
      <c r="AZ2203" s="150"/>
      <c r="BA2203" s="155"/>
      <c r="BB2203" s="162"/>
      <c r="BC2203" s="162"/>
      <c r="BD2203" s="162"/>
      <c r="BE2203" s="162"/>
      <c r="BF2203" s="156"/>
      <c r="BG2203" s="156"/>
      <c r="BH2203" s="156"/>
      <c r="BJ2203" s="146">
        <v>1423</v>
      </c>
      <c r="BK2203" s="146">
        <f t="shared" si="410"/>
        <v>9.1008000000000422</v>
      </c>
      <c r="BL2203" s="146">
        <f t="shared" si="411"/>
        <v>0.24549983810168213</v>
      </c>
      <c r="BM2203" s="146">
        <f t="shared" si="412"/>
        <v>4.4892204958399407E-4</v>
      </c>
      <c r="BN2203" s="146" t="str">
        <f t="shared" si="413"/>
        <v/>
      </c>
      <c r="BO2203" s="146" t="str">
        <f t="shared" si="409"/>
        <v/>
      </c>
    </row>
    <row r="2204" spans="3:67" ht="20.100000000000001" customHeight="1" x14ac:dyDescent="0.25">
      <c r="C2204" s="12"/>
      <c r="E2204" s="130"/>
      <c r="F2204" s="130"/>
      <c r="R2204" s="12"/>
      <c r="T2204" s="130"/>
      <c r="U2204" s="130"/>
      <c r="AE2204" s="146">
        <v>1447</v>
      </c>
      <c r="AF2204" s="146">
        <f t="shared" si="400"/>
        <v>1.7880000000000003</v>
      </c>
      <c r="AJ2204" s="146">
        <f t="shared" si="401"/>
        <v>8.0668224217006992E-2</v>
      </c>
      <c r="AK2204" s="146">
        <f t="shared" si="402"/>
        <v>0.96311199608613052</v>
      </c>
      <c r="AL2204" s="146">
        <f t="shared" si="407"/>
        <v>8.0668224217006992E-2</v>
      </c>
      <c r="AM2204" s="146" t="str">
        <f t="shared" si="408"/>
        <v/>
      </c>
      <c r="AN2204" s="146" t="str">
        <f t="shared" si="403"/>
        <v/>
      </c>
      <c r="AO2204" s="146">
        <f t="shared" si="404"/>
        <v>4.4318484119380075E-3</v>
      </c>
      <c r="AP2204" s="146" t="str">
        <f t="shared" si="405"/>
        <v/>
      </c>
      <c r="AQ2204" s="146" t="str">
        <f t="shared" si="406"/>
        <v/>
      </c>
      <c r="AY2204" s="155"/>
      <c r="AZ2204" s="150"/>
      <c r="BA2204" s="155"/>
      <c r="BB2204" s="162"/>
      <c r="BC2204" s="162"/>
      <c r="BD2204" s="162"/>
      <c r="BE2204" s="162"/>
      <c r="BF2204" s="156"/>
      <c r="BG2204" s="156"/>
      <c r="BH2204" s="156"/>
      <c r="BJ2204" s="146">
        <v>1424</v>
      </c>
      <c r="BK2204" s="146">
        <f t="shared" si="410"/>
        <v>9.1072000000000415</v>
      </c>
      <c r="BL2204" s="146">
        <f t="shared" si="411"/>
        <v>0.24505091605209814</v>
      </c>
      <c r="BM2204" s="146">
        <f t="shared" si="412"/>
        <v>4.482746558876205E-4</v>
      </c>
      <c r="BN2204" s="146" t="str">
        <f t="shared" si="413"/>
        <v/>
      </c>
      <c r="BO2204" s="146" t="str">
        <f t="shared" si="409"/>
        <v/>
      </c>
    </row>
    <row r="2205" spans="3:67" ht="20.100000000000001" customHeight="1" x14ac:dyDescent="0.25">
      <c r="C2205" s="12"/>
      <c r="E2205" s="130"/>
      <c r="F2205" s="130"/>
      <c r="R2205" s="12"/>
      <c r="T2205" s="130"/>
      <c r="U2205" s="130"/>
      <c r="AE2205" s="146">
        <v>1448</v>
      </c>
      <c r="AF2205" s="146">
        <f t="shared" si="400"/>
        <v>1.7919999999999998</v>
      </c>
      <c r="AJ2205" s="146">
        <f t="shared" si="401"/>
        <v>8.0092702557856207E-2</v>
      </c>
      <c r="AK2205" s="146">
        <f t="shared" si="402"/>
        <v>0.96343351699479696</v>
      </c>
      <c r="AL2205" s="146">
        <f t="shared" si="407"/>
        <v>8.0092702557856207E-2</v>
      </c>
      <c r="AM2205" s="146" t="str">
        <f t="shared" si="408"/>
        <v/>
      </c>
      <c r="AN2205" s="146" t="str">
        <f t="shared" si="403"/>
        <v/>
      </c>
      <c r="AO2205" s="146">
        <f t="shared" si="404"/>
        <v>5.3990966513188063E-2</v>
      </c>
      <c r="AP2205" s="146" t="str">
        <f t="shared" si="405"/>
        <v/>
      </c>
      <c r="AQ2205" s="146" t="str">
        <f t="shared" si="406"/>
        <v/>
      </c>
      <c r="AY2205" s="155"/>
      <c r="AZ2205" s="150"/>
      <c r="BA2205" s="155"/>
      <c r="BB2205" s="162"/>
      <c r="BC2205" s="162"/>
      <c r="BD2205" s="162"/>
      <c r="BE2205" s="162"/>
      <c r="BF2205" s="156"/>
      <c r="BG2205" s="156"/>
      <c r="BH2205" s="156"/>
      <c r="BJ2205" s="146">
        <v>1425</v>
      </c>
      <c r="BK2205" s="146">
        <f t="shared" si="410"/>
        <v>9.1136000000000408</v>
      </c>
      <c r="BL2205" s="146">
        <f t="shared" si="411"/>
        <v>0.24460264139621052</v>
      </c>
      <c r="BM2205" s="146">
        <f t="shared" si="412"/>
        <v>4.4762764354350226E-4</v>
      </c>
      <c r="BN2205" s="146" t="str">
        <f t="shared" si="413"/>
        <v/>
      </c>
      <c r="BO2205" s="146" t="str">
        <f t="shared" si="409"/>
        <v/>
      </c>
    </row>
    <row r="2206" spans="3:67" ht="20.100000000000001" customHeight="1" x14ac:dyDescent="0.25">
      <c r="C2206" s="12"/>
      <c r="E2206" s="130"/>
      <c r="F2206" s="130"/>
      <c r="R2206" s="12"/>
      <c r="T2206" s="130"/>
      <c r="U2206" s="130"/>
      <c r="AE2206" s="146">
        <v>1449</v>
      </c>
      <c r="AF2206" s="146">
        <f t="shared" si="400"/>
        <v>1.7960000000000003</v>
      </c>
      <c r="AJ2206" s="146">
        <f t="shared" si="401"/>
        <v>7.9520014586286963E-2</v>
      </c>
      <c r="AK2206" s="146">
        <f t="shared" si="402"/>
        <v>0.96375274148484891</v>
      </c>
      <c r="AL2206" s="146">
        <f t="shared" si="407"/>
        <v>7.9520014586286963E-2</v>
      </c>
      <c r="AM2206" s="146" t="str">
        <f t="shared" si="408"/>
        <v/>
      </c>
      <c r="AN2206" s="146" t="str">
        <f t="shared" si="403"/>
        <v/>
      </c>
      <c r="AO2206" s="146">
        <f t="shared" si="404"/>
        <v>0.24197072451914337</v>
      </c>
      <c r="AP2206" s="146" t="str">
        <f t="shared" si="405"/>
        <v/>
      </c>
      <c r="AQ2206" s="146" t="str">
        <f t="shared" si="406"/>
        <v/>
      </c>
      <c r="AY2206" s="155"/>
      <c r="AZ2206" s="150"/>
      <c r="BA2206" s="155"/>
      <c r="BB2206" s="162"/>
      <c r="BC2206" s="162"/>
      <c r="BD2206" s="162"/>
      <c r="BE2206" s="162"/>
      <c r="BF2206" s="156"/>
      <c r="BG2206" s="156"/>
      <c r="BH2206" s="156"/>
      <c r="BJ2206" s="146">
        <v>1426</v>
      </c>
      <c r="BK2206" s="146">
        <f t="shared" si="410"/>
        <v>9.1200000000000401</v>
      </c>
      <c r="BL2206" s="146">
        <f t="shared" si="411"/>
        <v>0.24415501375266702</v>
      </c>
      <c r="BM2206" s="146">
        <f t="shared" si="412"/>
        <v>4.4698101437090632E-4</v>
      </c>
      <c r="BN2206" s="146" t="str">
        <f t="shared" si="413"/>
        <v/>
      </c>
      <c r="BO2206" s="146" t="str">
        <f t="shared" si="409"/>
        <v/>
      </c>
    </row>
    <row r="2207" spans="3:67" ht="20.100000000000001" customHeight="1" x14ac:dyDescent="0.25">
      <c r="C2207" s="12"/>
      <c r="E2207" s="130"/>
      <c r="F2207" s="130"/>
      <c r="R2207" s="12"/>
      <c r="T2207" s="130"/>
      <c r="U2207" s="130"/>
      <c r="AE2207" s="146">
        <v>1450</v>
      </c>
      <c r="AF2207" s="146">
        <f t="shared" si="400"/>
        <v>1.7999999999999998</v>
      </c>
      <c r="AJ2207" s="146">
        <f t="shared" si="401"/>
        <v>7.8950158300894177E-2</v>
      </c>
      <c r="AK2207" s="146">
        <f t="shared" si="402"/>
        <v>0.96406968088707423</v>
      </c>
      <c r="AL2207" s="146">
        <f t="shared" si="407"/>
        <v>7.8950158300894177E-2</v>
      </c>
      <c r="AM2207" s="146" t="str">
        <f t="shared" si="408"/>
        <v/>
      </c>
      <c r="AN2207" s="146" t="str">
        <f t="shared" si="403"/>
        <v/>
      </c>
      <c r="AO2207" s="146">
        <f t="shared" si="404"/>
        <v>0.3989422804014327</v>
      </c>
      <c r="AP2207" s="146">
        <f t="shared" si="405"/>
        <v>7.8950158300894177E-2</v>
      </c>
      <c r="AQ2207" s="146">
        <f t="shared" si="406"/>
        <v>7.8950158300894177E-2</v>
      </c>
      <c r="AY2207" s="155"/>
      <c r="AZ2207" s="150"/>
      <c r="BA2207" s="155"/>
      <c r="BB2207" s="162"/>
      <c r="BC2207" s="162"/>
      <c r="BD2207" s="162"/>
      <c r="BE2207" s="162"/>
      <c r="BF2207" s="156"/>
      <c r="BG2207" s="156"/>
      <c r="BH2207" s="156"/>
      <c r="BJ2207" s="146">
        <v>1427</v>
      </c>
      <c r="BK2207" s="146">
        <f t="shared" si="410"/>
        <v>9.1264000000000394</v>
      </c>
      <c r="BL2207" s="146">
        <f t="shared" si="411"/>
        <v>0.24370803273829611</v>
      </c>
      <c r="BM2207" s="146">
        <f t="shared" si="412"/>
        <v>4.4633477017996803E-4</v>
      </c>
      <c r="BN2207" s="146" t="str">
        <f t="shared" si="413"/>
        <v/>
      </c>
      <c r="BO2207" s="146" t="str">
        <f t="shared" si="409"/>
        <v/>
      </c>
    </row>
    <row r="2208" spans="3:67" ht="20.100000000000001" customHeight="1" x14ac:dyDescent="0.25">
      <c r="C2208" s="12"/>
      <c r="E2208" s="130"/>
      <c r="F2208" s="130"/>
      <c r="R2208" s="12"/>
      <c r="T2208" s="130"/>
      <c r="U2208" s="130"/>
      <c r="AE2208" s="146">
        <v>1451</v>
      </c>
      <c r="AF2208" s="146">
        <f t="shared" si="400"/>
        <v>1.8040000000000003</v>
      </c>
      <c r="AJ2208" s="146">
        <f t="shared" si="401"/>
        <v>7.8383131579166182E-2</v>
      </c>
      <c r="AK2208" s="146">
        <f t="shared" si="402"/>
        <v>0.96438434652401295</v>
      </c>
      <c r="AL2208" s="146">
        <f t="shared" si="407"/>
        <v>7.8383131579166182E-2</v>
      </c>
      <c r="AM2208" s="146" t="str">
        <f t="shared" si="408"/>
        <v/>
      </c>
      <c r="AN2208" s="146" t="str">
        <f t="shared" si="403"/>
        <v/>
      </c>
      <c r="AO2208" s="146">
        <f t="shared" si="404"/>
        <v>0.24197072451914337</v>
      </c>
      <c r="AP2208" s="146" t="str">
        <f t="shared" si="405"/>
        <v/>
      </c>
      <c r="AQ2208" s="146" t="str">
        <f t="shared" si="406"/>
        <v/>
      </c>
      <c r="AY2208" s="155"/>
      <c r="AZ2208" s="150"/>
      <c r="BA2208" s="155"/>
      <c r="BB2208" s="162"/>
      <c r="BC2208" s="162"/>
      <c r="BD2208" s="162"/>
      <c r="BE2208" s="162"/>
      <c r="BF2208" s="156"/>
      <c r="BG2208" s="156"/>
      <c r="BH2208" s="156"/>
      <c r="BJ2208" s="146">
        <v>1428</v>
      </c>
      <c r="BK2208" s="146">
        <f t="shared" si="410"/>
        <v>9.1328000000000387</v>
      </c>
      <c r="BL2208" s="146">
        <f t="shared" si="411"/>
        <v>0.24326169796811614</v>
      </c>
      <c r="BM2208" s="146">
        <f t="shared" si="412"/>
        <v>4.4568891277066425E-4</v>
      </c>
      <c r="BN2208" s="146" t="str">
        <f t="shared" si="413"/>
        <v/>
      </c>
      <c r="BO2208" s="146" t="str">
        <f t="shared" si="409"/>
        <v/>
      </c>
    </row>
    <row r="2209" spans="3:67" ht="20.100000000000001" customHeight="1" x14ac:dyDescent="0.25">
      <c r="C2209" s="12"/>
      <c r="E2209" s="130"/>
      <c r="F2209" s="130"/>
      <c r="R2209" s="12"/>
      <c r="T2209" s="130"/>
      <c r="U2209" s="130"/>
      <c r="AE2209" s="146">
        <v>1452</v>
      </c>
      <c r="AF2209" s="146">
        <f t="shared" si="400"/>
        <v>1.8079999999999998</v>
      </c>
      <c r="AJ2209" s="146">
        <f t="shared" si="401"/>
        <v>7.7818932178488898E-2</v>
      </c>
      <c r="AK2209" s="146">
        <f t="shared" si="402"/>
        <v>0.96469674970947417</v>
      </c>
      <c r="AL2209" s="146">
        <f t="shared" si="407"/>
        <v>7.7818932178488898E-2</v>
      </c>
      <c r="AM2209" s="146" t="str">
        <f t="shared" si="408"/>
        <v/>
      </c>
      <c r="AN2209" s="146" t="str">
        <f t="shared" si="403"/>
        <v/>
      </c>
      <c r="AO2209" s="146">
        <f t="shared" si="404"/>
        <v>5.3990966513188063E-2</v>
      </c>
      <c r="AP2209" s="146" t="str">
        <f t="shared" si="405"/>
        <v/>
      </c>
      <c r="AQ2209" s="146" t="str">
        <f t="shared" si="406"/>
        <v/>
      </c>
      <c r="AY2209" s="155"/>
      <c r="AZ2209" s="150"/>
      <c r="BA2209" s="155"/>
      <c r="BB2209" s="162"/>
      <c r="BC2209" s="162"/>
      <c r="BD2209" s="162"/>
      <c r="BE2209" s="162"/>
      <c r="BF2209" s="156"/>
      <c r="BG2209" s="156"/>
      <c r="BH2209" s="156"/>
      <c r="BJ2209" s="146">
        <v>1429</v>
      </c>
      <c r="BK2209" s="146">
        <f t="shared" si="410"/>
        <v>9.139200000000038</v>
      </c>
      <c r="BL2209" s="146">
        <f t="shared" si="411"/>
        <v>0.24281600905534548</v>
      </c>
      <c r="BM2209" s="146">
        <f t="shared" si="412"/>
        <v>4.4504344393597739E-4</v>
      </c>
      <c r="BN2209" s="146" t="str">
        <f t="shared" si="413"/>
        <v/>
      </c>
      <c r="BO2209" s="146" t="str">
        <f t="shared" si="409"/>
        <v/>
      </c>
    </row>
    <row r="2210" spans="3:67" ht="20.100000000000001" customHeight="1" x14ac:dyDescent="0.25">
      <c r="C2210" s="12"/>
      <c r="E2210" s="130"/>
      <c r="F2210" s="130"/>
      <c r="R2210" s="12"/>
      <c r="T2210" s="130"/>
      <c r="U2210" s="130"/>
      <c r="AE2210" s="146">
        <v>1453</v>
      </c>
      <c r="AF2210" s="146">
        <f t="shared" si="400"/>
        <v>1.8120000000000003</v>
      </c>
      <c r="AJ2210" s="146">
        <f t="shared" si="401"/>
        <v>7.7257557737150484E-2</v>
      </c>
      <c r="AK2210" s="146">
        <f t="shared" si="402"/>
        <v>0.96500690174805848</v>
      </c>
      <c r="AL2210" s="146">
        <f t="shared" si="407"/>
        <v>7.7257557737150484E-2</v>
      </c>
      <c r="AM2210" s="146" t="str">
        <f t="shared" si="408"/>
        <v/>
      </c>
      <c r="AN2210" s="146" t="str">
        <f t="shared" si="403"/>
        <v/>
      </c>
      <c r="AO2210" s="146">
        <f t="shared" si="404"/>
        <v>4.4318484119380075E-3</v>
      </c>
      <c r="AP2210" s="146" t="str">
        <f t="shared" si="405"/>
        <v/>
      </c>
      <c r="AQ2210" s="146" t="str">
        <f t="shared" si="406"/>
        <v/>
      </c>
      <c r="AY2210" s="155"/>
      <c r="AZ2210" s="150"/>
      <c r="BA2210" s="155"/>
      <c r="BB2210" s="162"/>
      <c r="BC2210" s="162"/>
      <c r="BD2210" s="162"/>
      <c r="BE2210" s="162"/>
      <c r="BF2210" s="156"/>
      <c r="BG2210" s="156"/>
      <c r="BH2210" s="156"/>
      <c r="BJ2210" s="146">
        <v>1430</v>
      </c>
      <c r="BK2210" s="146">
        <f t="shared" si="410"/>
        <v>9.1456000000000373</v>
      </c>
      <c r="BL2210" s="146">
        <f t="shared" si="411"/>
        <v>0.2423709656114095</v>
      </c>
      <c r="BM2210" s="146">
        <f t="shared" si="412"/>
        <v>4.4439836545803746E-4</v>
      </c>
      <c r="BN2210" s="146" t="str">
        <f t="shared" si="413"/>
        <v/>
      </c>
      <c r="BO2210" s="146" t="str">
        <f t="shared" si="409"/>
        <v/>
      </c>
    </row>
    <row r="2211" spans="3:67" ht="20.100000000000001" customHeight="1" x14ac:dyDescent="0.25">
      <c r="C2211" s="12"/>
      <c r="E2211" s="130"/>
      <c r="F2211" s="130"/>
      <c r="R2211" s="12"/>
      <c r="T2211" s="130"/>
      <c r="U2211" s="130"/>
      <c r="AE2211" s="146">
        <v>1454</v>
      </c>
      <c r="AF2211" s="146">
        <f t="shared" si="400"/>
        <v>1.8159999999999998</v>
      </c>
      <c r="AJ2211" s="146">
        <f t="shared" si="401"/>
        <v>7.6699005775350174E-2</v>
      </c>
      <c r="AK2211" s="146">
        <f t="shared" si="402"/>
        <v>0.96531481393468266</v>
      </c>
      <c r="AL2211" s="146">
        <f t="shared" si="407"/>
        <v>7.6699005775350174E-2</v>
      </c>
      <c r="AM2211" s="146" t="str">
        <f t="shared" si="408"/>
        <v/>
      </c>
      <c r="AN2211" s="146" t="str">
        <f t="shared" si="403"/>
        <v/>
      </c>
      <c r="AO2211" s="146">
        <f t="shared" si="404"/>
        <v>1.3383022576488537E-4</v>
      </c>
      <c r="AP2211" s="146" t="str">
        <f t="shared" si="405"/>
        <v/>
      </c>
      <c r="AQ2211" s="146" t="str">
        <f t="shared" si="406"/>
        <v/>
      </c>
      <c r="AY2211" s="155"/>
      <c r="AZ2211" s="150"/>
      <c r="BA2211" s="155"/>
      <c r="BB2211" s="162"/>
      <c r="BC2211" s="162"/>
      <c r="BD2211" s="162"/>
      <c r="BE2211" s="162"/>
      <c r="BF2211" s="156"/>
      <c r="BG2211" s="156"/>
      <c r="BH2211" s="156"/>
      <c r="BJ2211" s="146">
        <v>1431</v>
      </c>
      <c r="BK2211" s="146">
        <f t="shared" si="410"/>
        <v>9.1520000000000366</v>
      </c>
      <c r="BL2211" s="146">
        <f t="shared" si="411"/>
        <v>0.24192656724595146</v>
      </c>
      <c r="BM2211" s="146">
        <f t="shared" si="412"/>
        <v>4.4375367911131391E-4</v>
      </c>
      <c r="BN2211" s="146" t="str">
        <f t="shared" si="413"/>
        <v/>
      </c>
      <c r="BO2211" s="146" t="str">
        <f t="shared" si="409"/>
        <v/>
      </c>
    </row>
    <row r="2212" spans="3:67" ht="20.100000000000001" customHeight="1" x14ac:dyDescent="0.25">
      <c r="C2212" s="12"/>
      <c r="E2212" s="130"/>
      <c r="F2212" s="130"/>
      <c r="R2212" s="12"/>
      <c r="T2212" s="130"/>
      <c r="U2212" s="130"/>
      <c r="AE2212" s="146">
        <v>1455</v>
      </c>
      <c r="AF2212" s="146">
        <f t="shared" si="400"/>
        <v>1.8200000000000003</v>
      </c>
      <c r="AJ2212" s="146">
        <f t="shared" si="401"/>
        <v>7.6143273696207284E-2</v>
      </c>
      <c r="AK2212" s="146">
        <f t="shared" si="402"/>
        <v>0.96562049755411006</v>
      </c>
      <c r="AL2212" s="146">
        <f t="shared" si="407"/>
        <v>7.6143273696207284E-2</v>
      </c>
      <c r="AM2212" s="146" t="str">
        <f t="shared" si="408"/>
        <v/>
      </c>
      <c r="AN2212" s="146" t="str">
        <f t="shared" si="403"/>
        <v/>
      </c>
      <c r="AO2212" s="146">
        <f t="shared" si="404"/>
        <v>1.4867195147342977E-6</v>
      </c>
      <c r="AP2212" s="146" t="str">
        <f t="shared" si="405"/>
        <v/>
      </c>
      <c r="AQ2212" s="146" t="str">
        <f t="shared" si="406"/>
        <v/>
      </c>
      <c r="AY2212" s="155"/>
      <c r="AZ2212" s="150"/>
      <c r="BA2212" s="155"/>
      <c r="BB2212" s="162"/>
      <c r="BC2212" s="162"/>
      <c r="BD2212" s="162"/>
      <c r="BE2212" s="162"/>
      <c r="BF2212" s="156"/>
      <c r="BG2212" s="156"/>
      <c r="BH2212" s="156"/>
      <c r="BJ2212" s="146">
        <v>1432</v>
      </c>
      <c r="BK2212" s="146">
        <f t="shared" si="410"/>
        <v>9.1584000000000358</v>
      </c>
      <c r="BL2212" s="146">
        <f t="shared" si="411"/>
        <v>0.24148281356684015</v>
      </c>
      <c r="BM2212" s="146">
        <f t="shared" si="412"/>
        <v>4.4310938666053401E-4</v>
      </c>
      <c r="BN2212" s="146" t="str">
        <f t="shared" si="413"/>
        <v/>
      </c>
      <c r="BO2212" s="146" t="str">
        <f t="shared" si="409"/>
        <v/>
      </c>
    </row>
    <row r="2213" spans="3:67" ht="20.100000000000001" customHeight="1" x14ac:dyDescent="0.25">
      <c r="C2213" s="12"/>
      <c r="E2213" s="130"/>
      <c r="F2213" s="130"/>
      <c r="R2213" s="12"/>
      <c r="T2213" s="130"/>
      <c r="U2213" s="130"/>
      <c r="AE2213" s="146">
        <v>1456</v>
      </c>
      <c r="AF2213" s="146">
        <f t="shared" si="400"/>
        <v>1.8239999999999998</v>
      </c>
      <c r="AJ2213" s="146">
        <f t="shared" si="401"/>
        <v>7.5590358786774225E-2</v>
      </c>
      <c r="AK2213" s="146">
        <f t="shared" si="402"/>
        <v>0.96592396388048374</v>
      </c>
      <c r="AL2213" s="146">
        <f t="shared" si="407"/>
        <v>7.5590358786774225E-2</v>
      </c>
      <c r="AM2213" s="146" t="str">
        <f t="shared" si="408"/>
        <v/>
      </c>
      <c r="AN2213" s="146" t="str">
        <f t="shared" si="403"/>
        <v/>
      </c>
      <c r="AO2213" s="146">
        <f t="shared" si="404"/>
        <v>6.0758828498232861E-9</v>
      </c>
      <c r="AP2213" s="146" t="str">
        <f t="shared" si="405"/>
        <v/>
      </c>
      <c r="AQ2213" s="146" t="str">
        <f t="shared" si="406"/>
        <v/>
      </c>
      <c r="AY2213" s="155"/>
      <c r="AZ2213" s="150"/>
      <c r="BA2213" s="155"/>
      <c r="BB2213" s="162"/>
      <c r="BC2213" s="162"/>
      <c r="BD2213" s="162"/>
      <c r="BE2213" s="162"/>
      <c r="BF2213" s="156"/>
      <c r="BG2213" s="156"/>
      <c r="BH2213" s="156"/>
      <c r="BJ2213" s="146">
        <v>1433</v>
      </c>
      <c r="BK2213" s="146">
        <f t="shared" si="410"/>
        <v>9.1648000000000351</v>
      </c>
      <c r="BL2213" s="146">
        <f t="shared" si="411"/>
        <v>0.24103970418017961</v>
      </c>
      <c r="BM2213" s="146">
        <f t="shared" si="412"/>
        <v>4.424654898622371E-4</v>
      </c>
      <c r="BN2213" s="146" t="str">
        <f t="shared" si="413"/>
        <v/>
      </c>
      <c r="BO2213" s="146" t="str">
        <f t="shared" si="409"/>
        <v/>
      </c>
    </row>
    <row r="2214" spans="3:67" ht="20.100000000000001" customHeight="1" x14ac:dyDescent="0.25">
      <c r="C2214" s="12"/>
      <c r="E2214" s="130"/>
      <c r="F2214" s="130"/>
      <c r="R2214" s="12"/>
      <c r="T2214" s="130"/>
      <c r="U2214" s="130"/>
      <c r="AE2214" s="146">
        <v>1457</v>
      </c>
      <c r="AF2214" s="146">
        <f t="shared" si="400"/>
        <v>1.8280000000000003</v>
      </c>
      <c r="AJ2214" s="146">
        <f t="shared" si="401"/>
        <v>7.5040258219049555E-2</v>
      </c>
      <c r="AK2214" s="146">
        <f t="shared" si="402"/>
        <v>0.96622522417686485</v>
      </c>
      <c r="AL2214" s="146">
        <f t="shared" si="407"/>
        <v>7.5040258219049555E-2</v>
      </c>
      <c r="AM2214" s="146" t="str">
        <f t="shared" si="408"/>
        <v/>
      </c>
      <c r="AN2214" s="146" t="str">
        <f t="shared" si="403"/>
        <v/>
      </c>
      <c r="AO2214" s="146">
        <f t="shared" si="404"/>
        <v>9.1347204083645936E-12</v>
      </c>
      <c r="AP2214" s="146" t="str">
        <f t="shared" si="405"/>
        <v/>
      </c>
      <c r="AQ2214" s="146" t="str">
        <f t="shared" si="406"/>
        <v/>
      </c>
      <c r="AY2214" s="155"/>
      <c r="AZ2214" s="150"/>
      <c r="BA2214" s="155"/>
      <c r="BB2214" s="162"/>
      <c r="BC2214" s="162"/>
      <c r="BD2214" s="162"/>
      <c r="BE2214" s="162"/>
      <c r="BF2214" s="156"/>
      <c r="BG2214" s="156"/>
      <c r="BH2214" s="156"/>
      <c r="BJ2214" s="146">
        <v>1434</v>
      </c>
      <c r="BK2214" s="146">
        <f t="shared" si="410"/>
        <v>9.1712000000000344</v>
      </c>
      <c r="BL2214" s="146">
        <f t="shared" si="411"/>
        <v>0.24059723869031738</v>
      </c>
      <c r="BM2214" s="146">
        <f t="shared" si="412"/>
        <v>4.4182199046333137E-4</v>
      </c>
      <c r="BN2214" s="146" t="str">
        <f t="shared" si="413"/>
        <v/>
      </c>
      <c r="BO2214" s="146" t="str">
        <f t="shared" si="409"/>
        <v/>
      </c>
    </row>
    <row r="2215" spans="3:67" ht="20.100000000000001" customHeight="1" x14ac:dyDescent="0.25">
      <c r="C2215" s="12"/>
      <c r="E2215" s="130"/>
      <c r="F2215" s="130"/>
      <c r="R2215" s="12"/>
      <c r="T2215" s="130"/>
      <c r="U2215" s="130"/>
      <c r="AE2215" s="146">
        <v>1458</v>
      </c>
      <c r="AF2215" s="146">
        <f t="shared" si="400"/>
        <v>1.8319999999999999</v>
      </c>
      <c r="AJ2215" s="146">
        <f t="shared" si="401"/>
        <v>7.4492969050994659E-2</v>
      </c>
      <c r="AK2215" s="146">
        <f t="shared" si="402"/>
        <v>0.96652428969477411</v>
      </c>
      <c r="AL2215" s="146">
        <f t="shared" si="407"/>
        <v>7.4492969050994659E-2</v>
      </c>
      <c r="AM2215" s="146" t="str">
        <f t="shared" si="408"/>
        <v/>
      </c>
      <c r="AN2215" s="146" t="str">
        <f t="shared" si="403"/>
        <v/>
      </c>
      <c r="AO2215" s="146">
        <f t="shared" si="404"/>
        <v>5.0522710835368927E-15</v>
      </c>
      <c r="AP2215" s="146" t="str">
        <f t="shared" si="405"/>
        <v/>
      </c>
      <c r="AQ2215" s="146" t="str">
        <f t="shared" si="406"/>
        <v/>
      </c>
      <c r="AY2215" s="155"/>
      <c r="AZ2215" s="150"/>
      <c r="BA2215" s="155"/>
      <c r="BB2215" s="162"/>
      <c r="BC2215" s="162"/>
      <c r="BD2215" s="162"/>
      <c r="BE2215" s="162"/>
      <c r="BF2215" s="156"/>
      <c r="BG2215" s="156"/>
      <c r="BH2215" s="156"/>
      <c r="BJ2215" s="146">
        <v>1435</v>
      </c>
      <c r="BK2215" s="146">
        <f t="shared" si="410"/>
        <v>9.1776000000000337</v>
      </c>
      <c r="BL2215" s="146">
        <f t="shared" si="411"/>
        <v>0.24015541669985405</v>
      </c>
      <c r="BM2215" s="146">
        <f t="shared" si="412"/>
        <v>4.4117889020281464E-4</v>
      </c>
      <c r="BN2215" s="146" t="str">
        <f t="shared" si="413"/>
        <v/>
      </c>
      <c r="BO2215" s="146" t="str">
        <f t="shared" si="409"/>
        <v/>
      </c>
    </row>
    <row r="2216" spans="3:67" ht="20.100000000000001" customHeight="1" x14ac:dyDescent="0.25">
      <c r="C2216" s="12"/>
      <c r="E2216" s="130"/>
      <c r="F2216" s="130"/>
      <c r="R2216" s="12"/>
      <c r="T2216" s="130"/>
      <c r="U2216" s="130"/>
      <c r="AE2216" s="146">
        <v>1459</v>
      </c>
      <c r="AF2216" s="146">
        <f t="shared" si="400"/>
        <v>1.8360000000000003</v>
      </c>
      <c r="AJ2216" s="146">
        <f t="shared" si="401"/>
        <v>7.394848822755036E-2</v>
      </c>
      <c r="AK2216" s="146">
        <f t="shared" si="402"/>
        <v>0.96682117167373738</v>
      </c>
      <c r="AL2216" s="146">
        <f t="shared" si="407"/>
        <v>7.394848822755036E-2</v>
      </c>
      <c r="AM2216" s="146" t="str">
        <f t="shared" si="408"/>
        <v/>
      </c>
      <c r="AN2216" s="146" t="str">
        <f t="shared" si="403"/>
        <v/>
      </c>
      <c r="AO2216" s="146">
        <f t="shared" si="404"/>
        <v>1.0279773571668917E-18</v>
      </c>
      <c r="AP2216" s="146" t="str">
        <f t="shared" si="405"/>
        <v/>
      </c>
      <c r="AQ2216" s="146" t="str">
        <f t="shared" si="406"/>
        <v/>
      </c>
      <c r="AY2216" s="155"/>
      <c r="AZ2216" s="150"/>
      <c r="BA2216" s="155"/>
      <c r="BB2216" s="162"/>
      <c r="BC2216" s="162"/>
      <c r="BD2216" s="162"/>
      <c r="BE2216" s="162"/>
      <c r="BF2216" s="156"/>
      <c r="BG2216" s="156"/>
      <c r="BH2216" s="156"/>
      <c r="BJ2216" s="146">
        <v>1436</v>
      </c>
      <c r="BK2216" s="146">
        <f t="shared" si="410"/>
        <v>9.184000000000033</v>
      </c>
      <c r="BL2216" s="146">
        <f t="shared" si="411"/>
        <v>0.23971423780965123</v>
      </c>
      <c r="BM2216" s="146">
        <f t="shared" si="412"/>
        <v>4.4053619080980377E-4</v>
      </c>
      <c r="BN2216" s="146" t="str">
        <f t="shared" si="413"/>
        <v/>
      </c>
      <c r="BO2216" s="146" t="str">
        <f t="shared" si="409"/>
        <v/>
      </c>
    </row>
    <row r="2217" spans="3:67" ht="20.100000000000001" customHeight="1" x14ac:dyDescent="0.25">
      <c r="C2217" s="12"/>
      <c r="E2217" s="130"/>
      <c r="F2217" s="130"/>
      <c r="R2217" s="12"/>
      <c r="T2217" s="130"/>
      <c r="U2217" s="130"/>
      <c r="AE2217" s="146">
        <v>1460</v>
      </c>
      <c r="AF2217" s="146">
        <f t="shared" si="400"/>
        <v>1.8399999999999999</v>
      </c>
      <c r="AJ2217" s="146">
        <f t="shared" si="401"/>
        <v>7.3406812581656919E-2</v>
      </c>
      <c r="AK2217" s="146">
        <f t="shared" si="402"/>
        <v>0.96711588134083615</v>
      </c>
      <c r="AL2217" s="146">
        <f t="shared" si="407"/>
        <v>7.3406812581656919E-2</v>
      </c>
      <c r="AM2217" s="146" t="str">
        <f t="shared" si="408"/>
        <v/>
      </c>
      <c r="AN2217" s="146" t="str">
        <f t="shared" si="403"/>
        <v/>
      </c>
      <c r="AO2217" s="146">
        <f t="shared" si="404"/>
        <v>7.6945986267064199E-23</v>
      </c>
      <c r="AP2217" s="146" t="str">
        <f t="shared" si="405"/>
        <v/>
      </c>
      <c r="AQ2217" s="146" t="str">
        <f t="shared" si="406"/>
        <v/>
      </c>
      <c r="AY2217" s="155"/>
      <c r="AZ2217" s="150"/>
      <c r="BA2217" s="155"/>
      <c r="BB2217" s="162"/>
      <c r="BC2217" s="162"/>
      <c r="BD2217" s="162"/>
      <c r="BE2217" s="162"/>
      <c r="BF2217" s="156"/>
      <c r="BG2217" s="156"/>
      <c r="BH2217" s="156"/>
      <c r="BJ2217" s="146">
        <v>1437</v>
      </c>
      <c r="BK2217" s="146">
        <f t="shared" si="410"/>
        <v>9.1904000000000323</v>
      </c>
      <c r="BL2217" s="146">
        <f t="shared" si="411"/>
        <v>0.23927370161884143</v>
      </c>
      <c r="BM2217" s="146">
        <f t="shared" si="412"/>
        <v>4.3989389400544976E-4</v>
      </c>
      <c r="BN2217" s="146" t="str">
        <f t="shared" si="413"/>
        <v/>
      </c>
      <c r="BO2217" s="146" t="str">
        <f t="shared" si="409"/>
        <v/>
      </c>
    </row>
    <row r="2218" spans="3:67" ht="20.100000000000001" customHeight="1" x14ac:dyDescent="0.25">
      <c r="C2218" s="12"/>
      <c r="E2218" s="130"/>
      <c r="F2218" s="130"/>
      <c r="R2218" s="12"/>
      <c r="T2218" s="130"/>
      <c r="U2218" s="130"/>
      <c r="AE2218" s="146">
        <v>1461</v>
      </c>
      <c r="AF2218" s="146">
        <f t="shared" si="400"/>
        <v>1.8440000000000003</v>
      </c>
      <c r="AJ2218" s="146">
        <f t="shared" si="401"/>
        <v>7.2867938835273635E-2</v>
      </c>
      <c r="AK2218" s="146">
        <f t="shared" si="402"/>
        <v>0.96740842991026144</v>
      </c>
      <c r="AL2218" s="146">
        <f t="shared" si="407"/>
        <v>7.2867938835273635E-2</v>
      </c>
      <c r="AM2218" s="146" t="str">
        <f t="shared" si="408"/>
        <v/>
      </c>
      <c r="AN2218" s="146" t="str">
        <f t="shared" si="403"/>
        <v/>
      </c>
      <c r="AO2218" s="146">
        <f t="shared" si="404"/>
        <v>2.1188192535093538E-27</v>
      </c>
      <c r="AP2218" s="146" t="str">
        <f t="shared" si="405"/>
        <v/>
      </c>
      <c r="AQ2218" s="146" t="str">
        <f t="shared" si="406"/>
        <v/>
      </c>
      <c r="AY2218" s="155"/>
      <c r="AZ2218" s="150"/>
      <c r="BA2218" s="155"/>
      <c r="BB2218" s="162"/>
      <c r="BC2218" s="162"/>
      <c r="BD2218" s="162"/>
      <c r="BE2218" s="162"/>
      <c r="BF2218" s="156"/>
      <c r="BG2218" s="156"/>
      <c r="BH2218" s="156"/>
      <c r="BJ2218" s="146">
        <v>1438</v>
      </c>
      <c r="BK2218" s="146">
        <f t="shared" si="410"/>
        <v>9.1968000000000316</v>
      </c>
      <c r="BL2218" s="146">
        <f t="shared" si="411"/>
        <v>0.23883380772483598</v>
      </c>
      <c r="BM2218" s="146">
        <f t="shared" si="412"/>
        <v>4.3925200150141119E-4</v>
      </c>
      <c r="BN2218" s="146" t="str">
        <f t="shared" si="413"/>
        <v/>
      </c>
      <c r="BO2218" s="146" t="str">
        <f t="shared" si="409"/>
        <v/>
      </c>
    </row>
    <row r="2219" spans="3:67" ht="20.100000000000001" customHeight="1" x14ac:dyDescent="0.25">
      <c r="C2219" s="12"/>
      <c r="E2219" s="130"/>
      <c r="F2219" s="130"/>
      <c r="R2219" s="12"/>
      <c r="T2219" s="130"/>
      <c r="U2219" s="130"/>
      <c r="AE2219" s="146">
        <v>1462</v>
      </c>
      <c r="AF2219" s="146">
        <f t="shared" si="400"/>
        <v>1.8479999999999999</v>
      </c>
      <c r="AJ2219" s="146">
        <f t="shared" si="401"/>
        <v>7.2331863600401836E-2</v>
      </c>
      <c r="AK2219" s="146">
        <f t="shared" si="402"/>
        <v>0.96769882858287182</v>
      </c>
      <c r="AL2219" s="146">
        <f t="shared" si="407"/>
        <v>7.2331863600401836E-2</v>
      </c>
      <c r="AM2219" s="146" t="str">
        <f t="shared" si="408"/>
        <v/>
      </c>
      <c r="AN2219" s="146" t="str">
        <f t="shared" si="403"/>
        <v/>
      </c>
      <c r="AO2219" s="146">
        <f t="shared" si="404"/>
        <v>2.1463837356630605E-32</v>
      </c>
      <c r="AP2219" s="146" t="str">
        <f t="shared" si="405"/>
        <v/>
      </c>
      <c r="AQ2219" s="146" t="str">
        <f t="shared" si="406"/>
        <v/>
      </c>
      <c r="AY2219" s="155"/>
      <c r="AZ2219" s="150"/>
      <c r="BA2219" s="155"/>
      <c r="BB2219" s="162"/>
      <c r="BC2219" s="162"/>
      <c r="BD2219" s="162"/>
      <c r="BE2219" s="162"/>
      <c r="BF2219" s="156"/>
      <c r="BG2219" s="156"/>
      <c r="BH2219" s="156"/>
      <c r="BJ2219" s="146">
        <v>1439</v>
      </c>
      <c r="BK2219" s="146">
        <f t="shared" si="410"/>
        <v>9.2032000000000309</v>
      </c>
      <c r="BL2219" s="146">
        <f t="shared" si="411"/>
        <v>0.23839455572333457</v>
      </c>
      <c r="BM2219" s="146">
        <f t="shared" si="412"/>
        <v>4.3861051500196369E-4</v>
      </c>
      <c r="BN2219" s="146" t="str">
        <f t="shared" si="413"/>
        <v/>
      </c>
      <c r="BO2219" s="146" t="str">
        <f t="shared" si="409"/>
        <v/>
      </c>
    </row>
    <row r="2220" spans="3:67" ht="20.100000000000001" customHeight="1" x14ac:dyDescent="0.25">
      <c r="C2220" s="12"/>
      <c r="E2220" s="130"/>
      <c r="F2220" s="130"/>
      <c r="R2220" s="12"/>
      <c r="T2220" s="130"/>
      <c r="U2220" s="130"/>
      <c r="AE2220" s="146">
        <v>1463</v>
      </c>
      <c r="AF2220" s="146">
        <f t="shared" si="400"/>
        <v>1.8520000000000003</v>
      </c>
      <c r="AJ2220" s="146">
        <f t="shared" si="401"/>
        <v>7.1798583380107084E-2</v>
      </c>
      <c r="AK2220" s="146">
        <f t="shared" si="402"/>
        <v>0.96798708854575555</v>
      </c>
      <c r="AL2220" s="146">
        <f t="shared" si="407"/>
        <v>7.1798583380107084E-2</v>
      </c>
      <c r="AM2220" s="146" t="str">
        <f t="shared" si="408"/>
        <v/>
      </c>
      <c r="AN2220" s="146" t="str">
        <f t="shared" si="403"/>
        <v/>
      </c>
      <c r="AO2220" s="146">
        <f t="shared" si="404"/>
        <v>7.9988277570068127E-38</v>
      </c>
      <c r="AP2220" s="146" t="str">
        <f t="shared" si="405"/>
        <v/>
      </c>
      <c r="AQ2220" s="146" t="str">
        <f t="shared" si="406"/>
        <v/>
      </c>
      <c r="AY2220" s="155"/>
      <c r="AZ2220" s="150"/>
      <c r="BA2220" s="155"/>
      <c r="BB2220" s="162"/>
      <c r="BC2220" s="162"/>
      <c r="BD2220" s="162"/>
      <c r="BE2220" s="162"/>
      <c r="BF2220" s="156"/>
      <c r="BG2220" s="156"/>
      <c r="BH2220" s="156"/>
      <c r="BJ2220" s="146">
        <v>1440</v>
      </c>
      <c r="BK2220" s="146">
        <f t="shared" si="410"/>
        <v>9.2096000000000302</v>
      </c>
      <c r="BL2220" s="146">
        <f t="shared" si="411"/>
        <v>0.2379559452083326</v>
      </c>
      <c r="BM2220" s="146">
        <f t="shared" si="412"/>
        <v>4.3796943620033613E-4</v>
      </c>
      <c r="BN2220" s="146" t="str">
        <f t="shared" si="413"/>
        <v/>
      </c>
      <c r="BO2220" s="146" t="str">
        <f t="shared" si="409"/>
        <v/>
      </c>
    </row>
    <row r="2221" spans="3:67" ht="20.100000000000001" customHeight="1" x14ac:dyDescent="0.25">
      <c r="C2221" s="12"/>
      <c r="E2221" s="130"/>
      <c r="F2221" s="130"/>
      <c r="R2221" s="12"/>
      <c r="T2221" s="130"/>
      <c r="U2221" s="130"/>
      <c r="AE2221" s="146">
        <v>1464</v>
      </c>
      <c r="AF2221" s="146">
        <f t="shared" si="400"/>
        <v>1.8559999999999999</v>
      </c>
      <c r="AJ2221" s="146">
        <f t="shared" si="401"/>
        <v>7.1268094569544513E-2</v>
      </c>
      <c r="AK2221" s="146">
        <f t="shared" si="402"/>
        <v>0.96827322097179702</v>
      </c>
      <c r="AL2221" s="146">
        <f t="shared" si="407"/>
        <v>7.1268094569544513E-2</v>
      </c>
      <c r="AM2221" s="146" t="str">
        <f t="shared" si="408"/>
        <v/>
      </c>
      <c r="AN2221" s="146" t="str">
        <f t="shared" si="403"/>
        <v/>
      </c>
      <c r="AO2221" s="146">
        <f t="shared" si="404"/>
        <v>1.0966065593889713E-43</v>
      </c>
      <c r="AP2221" s="146" t="str">
        <f t="shared" si="405"/>
        <v/>
      </c>
      <c r="AQ2221" s="146" t="str">
        <f t="shared" si="406"/>
        <v/>
      </c>
      <c r="AY2221" s="155"/>
      <c r="AZ2221" s="150"/>
      <c r="BA2221" s="155"/>
      <c r="BB2221" s="162"/>
      <c r="BC2221" s="162"/>
      <c r="BD2221" s="162"/>
      <c r="BE2221" s="162"/>
      <c r="BF2221" s="156"/>
      <c r="BG2221" s="156"/>
      <c r="BH2221" s="156"/>
      <c r="BJ2221" s="146">
        <v>1441</v>
      </c>
      <c r="BK2221" s="146">
        <f t="shared" si="410"/>
        <v>9.2160000000000295</v>
      </c>
      <c r="BL2221" s="146">
        <f t="shared" si="411"/>
        <v>0.23751797577213227</v>
      </c>
      <c r="BM2221" s="146">
        <f t="shared" si="412"/>
        <v>4.3732876678337362E-4</v>
      </c>
      <c r="BN2221" s="146" t="str">
        <f t="shared" si="413"/>
        <v/>
      </c>
      <c r="BO2221" s="146" t="str">
        <f t="shared" si="409"/>
        <v/>
      </c>
    </row>
    <row r="2222" spans="3:67" ht="20.100000000000001" customHeight="1" x14ac:dyDescent="0.25">
      <c r="C2222" s="12"/>
      <c r="E2222" s="130"/>
      <c r="F2222" s="130"/>
      <c r="R2222" s="12"/>
      <c r="T2222" s="130"/>
      <c r="U2222" s="130"/>
      <c r="AE2222" s="146">
        <v>1465</v>
      </c>
      <c r="AF2222" s="146">
        <f t="shared" si="400"/>
        <v>1.8600000000000003</v>
      </c>
      <c r="AJ2222" s="146">
        <f t="shared" si="401"/>
        <v>7.0740393456983339E-2</v>
      </c>
      <c r="AK2222" s="146">
        <f t="shared" si="402"/>
        <v>0.96855723701924734</v>
      </c>
      <c r="AL2222" s="146">
        <f t="shared" si="407"/>
        <v>7.0740393456983339E-2</v>
      </c>
      <c r="AM2222" s="146" t="str">
        <f t="shared" si="408"/>
        <v/>
      </c>
      <c r="AN2222" s="146" t="str">
        <f t="shared" si="403"/>
        <v/>
      </c>
      <c r="AO2222" s="146">
        <f t="shared" si="404"/>
        <v>5.5307095498444164E-50</v>
      </c>
      <c r="AP2222" s="146" t="str">
        <f t="shared" si="405"/>
        <v/>
      </c>
      <c r="AQ2222" s="146" t="str">
        <f t="shared" si="406"/>
        <v/>
      </c>
      <c r="AY2222" s="155"/>
      <c r="AZ2222" s="150"/>
      <c r="BA2222" s="155"/>
      <c r="BB2222" s="162"/>
      <c r="BC2222" s="162"/>
      <c r="BD2222" s="162"/>
      <c r="BE2222" s="162"/>
      <c r="BF2222" s="156"/>
      <c r="BG2222" s="156"/>
      <c r="BH2222" s="156"/>
      <c r="BJ2222" s="146">
        <v>1442</v>
      </c>
      <c r="BK2222" s="146">
        <f t="shared" si="410"/>
        <v>9.2224000000000288</v>
      </c>
      <c r="BL2222" s="146">
        <f t="shared" si="411"/>
        <v>0.23708064700534889</v>
      </c>
      <c r="BM2222" s="146">
        <f t="shared" si="412"/>
        <v>4.3668850842787377E-4</v>
      </c>
      <c r="BN2222" s="146" t="str">
        <f t="shared" si="413"/>
        <v/>
      </c>
      <c r="BO2222" s="146" t="str">
        <f t="shared" si="409"/>
        <v/>
      </c>
    </row>
    <row r="2223" spans="3:67" ht="20.100000000000001" customHeight="1" x14ac:dyDescent="0.25">
      <c r="C2223" s="12"/>
      <c r="E2223" s="130"/>
      <c r="F2223" s="130"/>
      <c r="R2223" s="12"/>
      <c r="T2223" s="130"/>
      <c r="U2223" s="130"/>
      <c r="AE2223" s="146">
        <v>1466</v>
      </c>
      <c r="AF2223" s="146">
        <f t="shared" si="400"/>
        <v>1.8639999999999999</v>
      </c>
      <c r="AJ2223" s="146">
        <f t="shared" si="401"/>
        <v>7.0215476224834261E-2</v>
      </c>
      <c r="AK2223" s="146">
        <f t="shared" si="402"/>
        <v>0.9688391478312981</v>
      </c>
      <c r="AL2223" s="146">
        <f t="shared" si="407"/>
        <v>7.0215476224834261E-2</v>
      </c>
      <c r="AM2223" s="146" t="str">
        <f t="shared" si="408"/>
        <v/>
      </c>
      <c r="AN2223" s="146" t="str">
        <f t="shared" si="403"/>
        <v/>
      </c>
      <c r="AO2223" s="146">
        <f t="shared" si="404"/>
        <v>1.0261630727919036E-56</v>
      </c>
      <c r="AP2223" s="146" t="str">
        <f t="shared" si="405"/>
        <v/>
      </c>
      <c r="AQ2223" s="146" t="str">
        <f t="shared" si="406"/>
        <v/>
      </c>
      <c r="AY2223" s="155"/>
      <c r="AZ2223" s="150"/>
      <c r="BA2223" s="155"/>
      <c r="BB2223" s="162"/>
      <c r="BC2223" s="162"/>
      <c r="BD2223" s="162"/>
      <c r="BE2223" s="162"/>
      <c r="BF2223" s="156"/>
      <c r="BG2223" s="156"/>
      <c r="BH2223" s="156"/>
      <c r="BJ2223" s="146">
        <v>1443</v>
      </c>
      <c r="BK2223" s="146">
        <f t="shared" si="410"/>
        <v>9.2288000000000281</v>
      </c>
      <c r="BL2223" s="146">
        <f t="shared" si="411"/>
        <v>0.23664395849692102</v>
      </c>
      <c r="BM2223" s="146">
        <f t="shared" si="412"/>
        <v>4.3604866280200216E-4</v>
      </c>
      <c r="BN2223" s="146" t="str">
        <f t="shared" si="413"/>
        <v/>
      </c>
      <c r="BO2223" s="146" t="str">
        <f t="shared" si="409"/>
        <v/>
      </c>
    </row>
    <row r="2224" spans="3:67" ht="20.100000000000001" customHeight="1" x14ac:dyDescent="0.25">
      <c r="C2224" s="12"/>
      <c r="E2224" s="130"/>
      <c r="F2224" s="130"/>
      <c r="R2224" s="12"/>
      <c r="T2224" s="130"/>
      <c r="U2224" s="130"/>
      <c r="AE2224" s="146">
        <v>1467</v>
      </c>
      <c r="AF2224" s="146">
        <f t="shared" si="400"/>
        <v>1.8680000000000003</v>
      </c>
      <c r="AJ2224" s="146">
        <f t="shared" si="401"/>
        <v>6.9693338950675629E-2</v>
      </c>
      <c r="AK2224" s="146">
        <f t="shared" si="402"/>
        <v>0.96911896453566126</v>
      </c>
      <c r="AL2224" s="146">
        <f t="shared" si="407"/>
        <v>6.9693338950675629E-2</v>
      </c>
      <c r="AM2224" s="146" t="str">
        <f t="shared" si="408"/>
        <v/>
      </c>
      <c r="AN2224" s="146" t="str">
        <f t="shared" si="403"/>
        <v/>
      </c>
      <c r="AO2224" s="146">
        <f t="shared" si="404"/>
        <v>7.0041821343185826E-64</v>
      </c>
      <c r="AP2224" s="146" t="str">
        <f t="shared" si="405"/>
        <v/>
      </c>
      <c r="AQ2224" s="146" t="str">
        <f t="shared" si="406"/>
        <v/>
      </c>
      <c r="AY2224" s="155"/>
      <c r="AZ2224" s="150"/>
      <c r="BA2224" s="155"/>
      <c r="BB2224" s="162"/>
      <c r="BC2224" s="162"/>
      <c r="BD2224" s="162"/>
      <c r="BE2224" s="162"/>
      <c r="BF2224" s="156"/>
      <c r="BG2224" s="156"/>
      <c r="BH2224" s="156"/>
      <c r="BJ2224" s="146">
        <v>1444</v>
      </c>
      <c r="BK2224" s="146">
        <f t="shared" si="410"/>
        <v>9.2352000000000274</v>
      </c>
      <c r="BL2224" s="146">
        <f t="shared" si="411"/>
        <v>0.23620790983411902</v>
      </c>
      <c r="BM2224" s="146">
        <f t="shared" si="412"/>
        <v>4.354092315661251E-4</v>
      </c>
      <c r="BN2224" s="146" t="str">
        <f t="shared" si="413"/>
        <v/>
      </c>
      <c r="BO2224" s="146" t="str">
        <f t="shared" si="409"/>
        <v/>
      </c>
    </row>
    <row r="2225" spans="3:67" ht="20.100000000000001" customHeight="1" x14ac:dyDescent="0.25">
      <c r="C2225" s="12"/>
      <c r="E2225" s="130"/>
      <c r="F2225" s="130"/>
      <c r="R2225" s="12"/>
      <c r="T2225" s="130"/>
      <c r="U2225" s="130"/>
      <c r="AE2225" s="146">
        <v>1468</v>
      </c>
      <c r="AF2225" s="146">
        <f t="shared" si="400"/>
        <v>1.8719999999999999</v>
      </c>
      <c r="AJ2225" s="146">
        <f t="shared" si="401"/>
        <v>6.9173977608282505E-2</v>
      </c>
      <c r="AK2225" s="146">
        <f t="shared" si="402"/>
        <v>0.96939669824415042</v>
      </c>
      <c r="AL2225" s="146">
        <f t="shared" si="407"/>
        <v>6.9173977608282505E-2</v>
      </c>
      <c r="AM2225" s="146" t="str">
        <f t="shared" si="408"/>
        <v/>
      </c>
      <c r="AN2225" s="146" t="str">
        <f t="shared" si="403"/>
        <v/>
      </c>
      <c r="AO2225" s="146">
        <f t="shared" si="404"/>
        <v>1.7587495425951039E-71</v>
      </c>
      <c r="AP2225" s="146" t="str">
        <f t="shared" si="405"/>
        <v/>
      </c>
      <c r="AQ2225" s="146" t="str">
        <f t="shared" si="406"/>
        <v/>
      </c>
      <c r="AY2225" s="155"/>
      <c r="AZ2225" s="150"/>
      <c r="BA2225" s="155"/>
      <c r="BB2225" s="162"/>
      <c r="BC2225" s="162"/>
      <c r="BD2225" s="162"/>
      <c r="BE2225" s="162"/>
      <c r="BF2225" s="156"/>
      <c r="BG2225" s="156"/>
      <c r="BH2225" s="156"/>
      <c r="BJ2225" s="146">
        <v>1445</v>
      </c>
      <c r="BK2225" s="146">
        <f t="shared" si="410"/>
        <v>9.2416000000000267</v>
      </c>
      <c r="BL2225" s="146">
        <f t="shared" si="411"/>
        <v>0.23577250060255289</v>
      </c>
      <c r="BM2225" s="146">
        <f t="shared" si="412"/>
        <v>4.3477021637111646E-4</v>
      </c>
      <c r="BN2225" s="146" t="str">
        <f t="shared" si="413"/>
        <v/>
      </c>
      <c r="BO2225" s="146" t="str">
        <f t="shared" si="409"/>
        <v/>
      </c>
    </row>
    <row r="2226" spans="3:67" ht="20.100000000000001" customHeight="1" x14ac:dyDescent="0.25">
      <c r="C2226" s="12"/>
      <c r="E2226" s="130"/>
      <c r="F2226" s="130"/>
      <c r="R2226" s="12"/>
      <c r="T2226" s="130"/>
      <c r="U2226" s="130"/>
      <c r="AE2226" s="146">
        <v>1469</v>
      </c>
      <c r="AF2226" s="146">
        <f t="shared" si="400"/>
        <v>1.8760000000000003</v>
      </c>
      <c r="AJ2226" s="146">
        <f t="shared" si="401"/>
        <v>6.8657388068654221E-2</v>
      </c>
      <c r="AK2226" s="146">
        <f t="shared" si="402"/>
        <v>0.96967236005226909</v>
      </c>
      <c r="AL2226" s="146">
        <f t="shared" si="407"/>
        <v>6.8657388068654221E-2</v>
      </c>
      <c r="AM2226" s="146" t="str">
        <f t="shared" si="408"/>
        <v/>
      </c>
      <c r="AN2226" s="146" t="str">
        <f t="shared" si="403"/>
        <v/>
      </c>
      <c r="AO2226" s="146">
        <f t="shared" si="404"/>
        <v>1.6246360367736081E-79</v>
      </c>
      <c r="AP2226" s="146" t="str">
        <f t="shared" si="405"/>
        <v/>
      </c>
      <c r="AQ2226" s="146" t="str">
        <f t="shared" si="406"/>
        <v/>
      </c>
      <c r="AY2226" s="155"/>
      <c r="AZ2226" s="150"/>
      <c r="BA2226" s="155"/>
      <c r="BB2226" s="162"/>
      <c r="BC2226" s="162"/>
      <c r="BD2226" s="162"/>
      <c r="BE2226" s="162"/>
      <c r="BF2226" s="156"/>
      <c r="BG2226" s="156"/>
      <c r="BH2226" s="156"/>
      <c r="BJ2226" s="146">
        <v>1446</v>
      </c>
      <c r="BK2226" s="146">
        <f t="shared" si="410"/>
        <v>9.248000000000026</v>
      </c>
      <c r="BL2226" s="146">
        <f t="shared" si="411"/>
        <v>0.23533773038618178</v>
      </c>
      <c r="BM2226" s="146">
        <f t="shared" si="412"/>
        <v>4.3413161885960672E-4</v>
      </c>
      <c r="BN2226" s="146" t="str">
        <f t="shared" si="413"/>
        <v/>
      </c>
      <c r="BO2226" s="146" t="str">
        <f t="shared" si="409"/>
        <v/>
      </c>
    </row>
    <row r="2227" spans="3:67" ht="20.100000000000001" customHeight="1" x14ac:dyDescent="0.25">
      <c r="C2227" s="12"/>
      <c r="E2227" s="130"/>
      <c r="F2227" s="130"/>
      <c r="R2227" s="12"/>
      <c r="T2227" s="130"/>
      <c r="U2227" s="130"/>
      <c r="AE2227" s="146">
        <v>1470</v>
      </c>
      <c r="AF2227" s="146">
        <f t="shared" si="400"/>
        <v>1.88</v>
      </c>
      <c r="AJ2227" s="146">
        <f t="shared" si="401"/>
        <v>6.8143566101044578E-2</v>
      </c>
      <c r="AK2227" s="146">
        <f t="shared" si="402"/>
        <v>0.96994596103880026</v>
      </c>
      <c r="AL2227" s="146">
        <f t="shared" si="407"/>
        <v>6.8143566101044578E-2</v>
      </c>
      <c r="AM2227" s="146" t="str">
        <f t="shared" si="408"/>
        <v/>
      </c>
      <c r="AN2227" s="146" t="str">
        <f t="shared" si="403"/>
        <v/>
      </c>
      <c r="AO2227" s="146">
        <f t="shared" si="404"/>
        <v>5.5209483621597635E-88</v>
      </c>
      <c r="AP2227" s="146" t="str">
        <f t="shared" si="405"/>
        <v/>
      </c>
      <c r="AQ2227" s="146" t="str">
        <f t="shared" si="406"/>
        <v/>
      </c>
      <c r="AY2227" s="155"/>
      <c r="AZ2227" s="150"/>
      <c r="BA2227" s="155"/>
      <c r="BB2227" s="162"/>
      <c r="BC2227" s="162"/>
      <c r="BD2227" s="162"/>
      <c r="BE2227" s="162"/>
      <c r="BF2227" s="156"/>
      <c r="BG2227" s="156"/>
      <c r="BH2227" s="156"/>
      <c r="BJ2227" s="146">
        <v>1447</v>
      </c>
      <c r="BK2227" s="146">
        <f t="shared" si="410"/>
        <v>9.2544000000000253</v>
      </c>
      <c r="BL2227" s="146">
        <f t="shared" si="411"/>
        <v>0.23490359876732217</v>
      </c>
      <c r="BM2227" s="146">
        <f t="shared" si="412"/>
        <v>4.3349344066570539E-4</v>
      </c>
      <c r="BN2227" s="146" t="str">
        <f t="shared" si="413"/>
        <v/>
      </c>
      <c r="BO2227" s="146" t="str">
        <f t="shared" si="409"/>
        <v/>
      </c>
    </row>
    <row r="2228" spans="3:67" ht="20.100000000000001" customHeight="1" x14ac:dyDescent="0.25">
      <c r="C2228" s="12"/>
      <c r="E2228" s="130"/>
      <c r="F2228" s="130"/>
      <c r="R2228" s="12"/>
      <c r="T2228" s="130"/>
      <c r="U2228" s="130"/>
      <c r="AE2228" s="146">
        <v>1471</v>
      </c>
      <c r="AF2228" s="146">
        <f t="shared" si="400"/>
        <v>1.8840000000000003</v>
      </c>
      <c r="AJ2228" s="146">
        <f t="shared" si="401"/>
        <v>6.7632507373990444E-2</v>
      </c>
      <c r="AK2228" s="146">
        <f t="shared" si="402"/>
        <v>0.97021751226540254</v>
      </c>
      <c r="AL2228" s="146">
        <f t="shared" si="407"/>
        <v>6.7632507373990444E-2</v>
      </c>
      <c r="AM2228" s="146" t="str">
        <f t="shared" si="408"/>
        <v/>
      </c>
      <c r="AN2228" s="146" t="str">
        <f t="shared" si="403"/>
        <v/>
      </c>
      <c r="AO2228" s="146">
        <f t="shared" si="404"/>
        <v>6.9020294201272195E-97</v>
      </c>
      <c r="AP2228" s="146" t="str">
        <f t="shared" si="405"/>
        <v/>
      </c>
      <c r="AQ2228" s="146" t="str">
        <f t="shared" si="406"/>
        <v/>
      </c>
      <c r="AY2228" s="155"/>
      <c r="AZ2228" s="150"/>
      <c r="BA2228" s="155"/>
      <c r="BB2228" s="162"/>
      <c r="BC2228" s="162"/>
      <c r="BD2228" s="162"/>
      <c r="BE2228" s="162"/>
      <c r="BF2228" s="156"/>
      <c r="BG2228" s="156"/>
      <c r="BH2228" s="156"/>
      <c r="BJ2228" s="146">
        <v>1448</v>
      </c>
      <c r="BK2228" s="146">
        <f t="shared" si="410"/>
        <v>9.2608000000000246</v>
      </c>
      <c r="BL2228" s="146">
        <f t="shared" si="411"/>
        <v>0.23447010532665646</v>
      </c>
      <c r="BM2228" s="146">
        <f t="shared" si="412"/>
        <v>4.328556834146402E-4</v>
      </c>
      <c r="BN2228" s="146" t="str">
        <f t="shared" si="413"/>
        <v/>
      </c>
      <c r="BO2228" s="146" t="str">
        <f t="shared" si="409"/>
        <v/>
      </c>
    </row>
    <row r="2229" spans="3:67" ht="20.100000000000001" customHeight="1" x14ac:dyDescent="0.25">
      <c r="C2229" s="12"/>
      <c r="E2229" s="130"/>
      <c r="F2229" s="130"/>
      <c r="R2229" s="12"/>
      <c r="T2229" s="130"/>
      <c r="U2229" s="130"/>
      <c r="AE2229" s="146">
        <v>1472</v>
      </c>
      <c r="AF2229" s="146">
        <f t="shared" ref="AF2229:AF2292" si="414">AF$751+(AE2229*AF$754)</f>
        <v>1.8879999999999999</v>
      </c>
      <c r="AJ2229" s="146">
        <f t="shared" ref="AJ2229:AJ2292" si="415">_xlfn.NORM.DIST(AF2229,AF$748,AF$749,0)</f>
        <v>6.7124207456342566E-2</v>
      </c>
      <c r="AK2229" s="146">
        <f t="shared" ref="AK2229:AK2292" si="416">_xlfn.NORM.DIST(AF2229,AF$748,AF$749,1)</f>
        <v>0.97048702477620907</v>
      </c>
      <c r="AL2229" s="146">
        <f t="shared" si="407"/>
        <v>6.7124207456342566E-2</v>
      </c>
      <c r="AM2229" s="146" t="str">
        <f t="shared" si="408"/>
        <v/>
      </c>
      <c r="AN2229" s="146" t="str">
        <f t="shared" ref="AN2229:AN2292" si="417">IF(AJ2229=MAX(AJ$757:AJ$2757),AJ2229,"")</f>
        <v/>
      </c>
      <c r="AO2229" s="146">
        <f t="shared" ref="AO2229:AO2292" si="418">_xlfn.NORM.DIST(AE2229,AM$749,AM$750,0)</f>
        <v>3.1742815528252622E-106</v>
      </c>
      <c r="AP2229" s="146" t="str">
        <f t="shared" ref="AP2229:AP2292" si="419">IF(AO2229=MAX(AO$757:AO$2757),AJ2229,"")</f>
        <v/>
      </c>
      <c r="AQ2229" s="146" t="str">
        <f t="shared" ref="AQ2229:AQ2292" si="420">IF(AP2229=MIN(AP$757:AP$2757),AP2229,"")</f>
        <v/>
      </c>
      <c r="AY2229" s="155"/>
      <c r="AZ2229" s="150"/>
      <c r="BA2229" s="155"/>
      <c r="BB2229" s="162"/>
      <c r="BC2229" s="162"/>
      <c r="BD2229" s="162"/>
      <c r="BE2229" s="162"/>
      <c r="BF2229" s="156"/>
      <c r="BG2229" s="156"/>
      <c r="BH2229" s="156"/>
      <c r="BJ2229" s="146">
        <v>1449</v>
      </c>
      <c r="BK2229" s="146">
        <f t="shared" si="410"/>
        <v>9.2672000000000239</v>
      </c>
      <c r="BL2229" s="146">
        <f t="shared" si="411"/>
        <v>0.23403724964324182</v>
      </c>
      <c r="BM2229" s="146">
        <f t="shared" si="412"/>
        <v>4.3221834872333997E-4</v>
      </c>
      <c r="BN2229" s="146" t="str">
        <f t="shared" si="413"/>
        <v/>
      </c>
      <c r="BO2229" s="146" t="str">
        <f t="shared" si="409"/>
        <v/>
      </c>
    </row>
    <row r="2230" spans="3:67" ht="20.100000000000001" customHeight="1" x14ac:dyDescent="0.25">
      <c r="C2230" s="12"/>
      <c r="E2230" s="130"/>
      <c r="F2230" s="130"/>
      <c r="R2230" s="12"/>
      <c r="T2230" s="130"/>
      <c r="U2230" s="130"/>
      <c r="AE2230" s="146">
        <v>1473</v>
      </c>
      <c r="AF2230" s="146">
        <f t="shared" si="414"/>
        <v>1.8920000000000003</v>
      </c>
      <c r="AJ2230" s="146">
        <f t="shared" si="415"/>
        <v>6.6618661818294844E-2</v>
      </c>
      <c r="AK2230" s="146">
        <f t="shared" si="416"/>
        <v>0.97075450959743048</v>
      </c>
      <c r="AL2230" s="146">
        <f t="shared" ref="AL2230:AL2293" si="421">IF(OR(AK2230&lt;$AM$753,AK2230&gt;$AM$754),AJ2230,"")</f>
        <v>6.6618661818294844E-2</v>
      </c>
      <c r="AM2230" s="146" t="str">
        <f t="shared" ref="AM2230:AM2293" si="422">IF(AND(AK2230&gt;$AM$753,AK2230&lt;$AM$754),AJ2230,"")</f>
        <v/>
      </c>
      <c r="AN2230" s="146" t="str">
        <f t="shared" si="417"/>
        <v/>
      </c>
      <c r="AO2230" s="146">
        <f t="shared" si="418"/>
        <v>5.3705603650205916E-116</v>
      </c>
      <c r="AP2230" s="146" t="str">
        <f t="shared" si="419"/>
        <v/>
      </c>
      <c r="AQ2230" s="146" t="str">
        <f t="shared" si="420"/>
        <v/>
      </c>
      <c r="AY2230" s="155"/>
      <c r="AZ2230" s="150"/>
      <c r="BA2230" s="155"/>
      <c r="BB2230" s="162"/>
      <c r="BC2230" s="162"/>
      <c r="BD2230" s="162"/>
      <c r="BE2230" s="162"/>
      <c r="BF2230" s="156"/>
      <c r="BG2230" s="156"/>
      <c r="BH2230" s="156"/>
      <c r="BJ2230" s="146">
        <v>1450</v>
      </c>
      <c r="BK2230" s="146">
        <f t="shared" si="410"/>
        <v>9.2736000000000232</v>
      </c>
      <c r="BL2230" s="146">
        <f t="shared" si="411"/>
        <v>0.23360503129451848</v>
      </c>
      <c r="BM2230" s="146">
        <f t="shared" si="412"/>
        <v>4.3158143820051786E-4</v>
      </c>
      <c r="BN2230" s="146" t="str">
        <f t="shared" si="413"/>
        <v/>
      </c>
      <c r="BO2230" s="146" t="str">
        <f t="shared" si="409"/>
        <v/>
      </c>
    </row>
    <row r="2231" spans="3:67" ht="20.100000000000001" customHeight="1" x14ac:dyDescent="0.25">
      <c r="C2231" s="12"/>
      <c r="E2231" s="130"/>
      <c r="F2231" s="130"/>
      <c r="R2231" s="12"/>
      <c r="T2231" s="130"/>
      <c r="U2231" s="130"/>
      <c r="AE2231" s="146">
        <v>1474</v>
      </c>
      <c r="AF2231" s="146">
        <f t="shared" si="414"/>
        <v>1.8959999999999999</v>
      </c>
      <c r="AJ2231" s="146">
        <f t="shared" si="415"/>
        <v>6.6115865832415521E-2</v>
      </c>
      <c r="AK2231" s="146">
        <f t="shared" si="416"/>
        <v>0.97101997773696258</v>
      </c>
      <c r="AL2231" s="146">
        <f t="shared" si="421"/>
        <v>6.6115865832415521E-2</v>
      </c>
      <c r="AM2231" s="146" t="str">
        <f t="shared" si="422"/>
        <v/>
      </c>
      <c r="AN2231" s="146" t="str">
        <f t="shared" si="417"/>
        <v/>
      </c>
      <c r="AO2231" s="146">
        <f t="shared" si="418"/>
        <v>3.3427144417944578E-126</v>
      </c>
      <c r="AP2231" s="146" t="str">
        <f t="shared" si="419"/>
        <v/>
      </c>
      <c r="AQ2231" s="146" t="str">
        <f t="shared" si="420"/>
        <v/>
      </c>
      <c r="AY2231" s="155"/>
      <c r="AZ2231" s="150"/>
      <c r="BA2231" s="155"/>
      <c r="BB2231" s="162"/>
      <c r="BC2231" s="162"/>
      <c r="BD2231" s="162"/>
      <c r="BE2231" s="162"/>
      <c r="BF2231" s="156"/>
      <c r="BG2231" s="156"/>
      <c r="BH2231" s="156"/>
      <c r="BJ2231" s="146">
        <v>1451</v>
      </c>
      <c r="BK2231" s="146">
        <f t="shared" si="410"/>
        <v>9.2800000000000225</v>
      </c>
      <c r="BL2231" s="146">
        <f t="shared" si="411"/>
        <v>0.23317344985631797</v>
      </c>
      <c r="BM2231" s="146">
        <f t="shared" si="412"/>
        <v>4.3094495344550565E-4</v>
      </c>
      <c r="BN2231" s="146" t="str">
        <f t="shared" si="413"/>
        <v/>
      </c>
      <c r="BO2231" s="146" t="str">
        <f t="shared" si="409"/>
        <v/>
      </c>
    </row>
    <row r="2232" spans="3:67" ht="20.100000000000001" customHeight="1" x14ac:dyDescent="0.25">
      <c r="C2232" s="12"/>
      <c r="E2232" s="130"/>
      <c r="F2232" s="130"/>
      <c r="R2232" s="12"/>
      <c r="T2232" s="130"/>
      <c r="U2232" s="130"/>
      <c r="AE2232" s="146">
        <v>1475</v>
      </c>
      <c r="AF2232" s="146">
        <f t="shared" si="414"/>
        <v>1.9000000000000004</v>
      </c>
      <c r="AJ2232" s="146">
        <f t="shared" si="415"/>
        <v>6.5615814774676554E-2</v>
      </c>
      <c r="AK2232" s="146">
        <f t="shared" si="416"/>
        <v>0.97128344018399826</v>
      </c>
      <c r="AL2232" s="146">
        <f t="shared" si="421"/>
        <v>6.5615814774676554E-2</v>
      </c>
      <c r="AM2232" s="146" t="str">
        <f t="shared" si="422"/>
        <v/>
      </c>
      <c r="AN2232" s="146" t="str">
        <f t="shared" si="417"/>
        <v/>
      </c>
      <c r="AO2232" s="146">
        <f t="shared" si="418"/>
        <v>7.6539297364193932E-137</v>
      </c>
      <c r="AP2232" s="146" t="str">
        <f t="shared" si="419"/>
        <v/>
      </c>
      <c r="AQ2232" s="146" t="str">
        <f t="shared" si="420"/>
        <v/>
      </c>
      <c r="AY2232" s="155"/>
      <c r="AZ2232" s="150"/>
      <c r="BA2232" s="155"/>
      <c r="BB2232" s="162"/>
      <c r="BC2232" s="162"/>
      <c r="BD2232" s="162"/>
      <c r="BE2232" s="162"/>
      <c r="BF2232" s="156"/>
      <c r="BG2232" s="156"/>
      <c r="BH2232" s="156"/>
      <c r="BJ2232" s="146">
        <v>1452</v>
      </c>
      <c r="BK2232" s="146">
        <f t="shared" si="410"/>
        <v>9.2864000000000217</v>
      </c>
      <c r="BL2232" s="146">
        <f t="shared" si="411"/>
        <v>0.23274250490287246</v>
      </c>
      <c r="BM2232" s="146">
        <f t="shared" si="412"/>
        <v>4.3030889605016887E-4</v>
      </c>
      <c r="BN2232" s="146" t="str">
        <f t="shared" si="413"/>
        <v/>
      </c>
      <c r="BO2232" s="146" t="str">
        <f t="shared" si="409"/>
        <v/>
      </c>
    </row>
    <row r="2233" spans="3:67" ht="20.100000000000001" customHeight="1" x14ac:dyDescent="0.25">
      <c r="C2233" s="12"/>
      <c r="E2233" s="130"/>
      <c r="F2233" s="130"/>
      <c r="R2233" s="12"/>
      <c r="T2233" s="130"/>
      <c r="U2233" s="130"/>
      <c r="AE2233" s="146">
        <v>1476</v>
      </c>
      <c r="AF2233" s="146">
        <f t="shared" si="414"/>
        <v>1.9039999999999999</v>
      </c>
      <c r="AJ2233" s="146">
        <f t="shared" si="415"/>
        <v>6.5118503825484716E-2</v>
      </c>
      <c r="AK2233" s="146">
        <f t="shared" si="416"/>
        <v>0.97154490790864234</v>
      </c>
      <c r="AL2233" s="146">
        <f t="shared" si="421"/>
        <v>6.5118503825484716E-2</v>
      </c>
      <c r="AM2233" s="146" t="str">
        <f t="shared" si="422"/>
        <v/>
      </c>
      <c r="AN2233" s="146" t="str">
        <f t="shared" si="417"/>
        <v/>
      </c>
      <c r="AO2233" s="146">
        <f t="shared" si="418"/>
        <v>6.4472599713978517E-148</v>
      </c>
      <c r="AP2233" s="146" t="str">
        <f t="shared" si="419"/>
        <v/>
      </c>
      <c r="AQ2233" s="146" t="str">
        <f t="shared" si="420"/>
        <v/>
      </c>
      <c r="AY2233" s="155"/>
      <c r="AZ2233" s="150"/>
      <c r="BA2233" s="155"/>
      <c r="BB2233" s="162"/>
      <c r="BC2233" s="162"/>
      <c r="BD2233" s="162"/>
      <c r="BE2233" s="162"/>
      <c r="BF2233" s="156"/>
      <c r="BG2233" s="156"/>
      <c r="BH2233" s="156"/>
      <c r="BJ2233" s="146">
        <v>1453</v>
      </c>
      <c r="BK2233" s="146">
        <f t="shared" si="410"/>
        <v>9.292800000000021</v>
      </c>
      <c r="BL2233" s="146">
        <f t="shared" si="411"/>
        <v>0.23231219600682229</v>
      </c>
      <c r="BM2233" s="146">
        <f t="shared" si="412"/>
        <v>4.2967326759693614E-4</v>
      </c>
      <c r="BN2233" s="146" t="str">
        <f t="shared" si="413"/>
        <v/>
      </c>
      <c r="BO2233" s="146" t="str">
        <f t="shared" si="409"/>
        <v/>
      </c>
    </row>
    <row r="2234" spans="3:67" ht="20.100000000000001" customHeight="1" x14ac:dyDescent="0.25">
      <c r="C2234" s="12"/>
      <c r="E2234" s="130"/>
      <c r="F2234" s="130"/>
      <c r="R2234" s="12"/>
      <c r="T2234" s="130"/>
      <c r="U2234" s="130"/>
      <c r="AE2234" s="146">
        <v>1477</v>
      </c>
      <c r="AF2234" s="146">
        <f t="shared" si="414"/>
        <v>1.9080000000000004</v>
      </c>
      <c r="AJ2234" s="146">
        <f t="shared" si="415"/>
        <v>6.4623928070710851E-2</v>
      </c>
      <c r="AK2234" s="146">
        <f t="shared" si="416"/>
        <v>0.97180439186153211</v>
      </c>
      <c r="AL2234" s="146">
        <f t="shared" si="421"/>
        <v>6.4623928070710851E-2</v>
      </c>
      <c r="AM2234" s="146" t="str">
        <f t="shared" si="422"/>
        <v/>
      </c>
      <c r="AN2234" s="146" t="str">
        <f t="shared" si="417"/>
        <v/>
      </c>
      <c r="AO2234" s="146">
        <f t="shared" si="418"/>
        <v>1.9978892591682797E-159</v>
      </c>
      <c r="AP2234" s="146" t="str">
        <f t="shared" si="419"/>
        <v/>
      </c>
      <c r="AQ2234" s="146" t="str">
        <f t="shared" si="420"/>
        <v/>
      </c>
      <c r="AY2234" s="155"/>
      <c r="AZ2234" s="150"/>
      <c r="BA2234" s="155"/>
      <c r="BB2234" s="162"/>
      <c r="BC2234" s="162"/>
      <c r="BD2234" s="162"/>
      <c r="BE2234" s="162"/>
      <c r="BF2234" s="156"/>
      <c r="BG2234" s="156"/>
      <c r="BH2234" s="156"/>
      <c r="BJ2234" s="146">
        <v>1454</v>
      </c>
      <c r="BK2234" s="146">
        <f t="shared" si="410"/>
        <v>9.2992000000000203</v>
      </c>
      <c r="BL2234" s="146">
        <f t="shared" si="411"/>
        <v>0.23188252273922536</v>
      </c>
      <c r="BM2234" s="146">
        <f t="shared" si="412"/>
        <v>4.2903806966110292E-4</v>
      </c>
      <c r="BN2234" s="146" t="str">
        <f t="shared" si="413"/>
        <v/>
      </c>
      <c r="BO2234" s="146" t="str">
        <f t="shared" si="409"/>
        <v/>
      </c>
    </row>
    <row r="2235" spans="3:67" ht="20.100000000000001" customHeight="1" x14ac:dyDescent="0.25">
      <c r="C2235" s="12"/>
      <c r="E2235" s="130"/>
      <c r="F2235" s="130"/>
      <c r="R2235" s="12"/>
      <c r="T2235" s="130"/>
      <c r="U2235" s="130"/>
      <c r="AE2235" s="146">
        <v>1478</v>
      </c>
      <c r="AF2235" s="146">
        <f t="shared" si="414"/>
        <v>1.9119999999999999</v>
      </c>
      <c r="AJ2235" s="146">
        <f t="shared" si="415"/>
        <v>6.4132082502720483E-2</v>
      </c>
      <c r="AK2235" s="146">
        <f t="shared" si="416"/>
        <v>0.97206190297346118</v>
      </c>
      <c r="AL2235" s="146">
        <f t="shared" si="421"/>
        <v>6.4132082502720483E-2</v>
      </c>
      <c r="AM2235" s="146" t="str">
        <f t="shared" si="422"/>
        <v/>
      </c>
      <c r="AN2235" s="146" t="str">
        <f t="shared" si="417"/>
        <v/>
      </c>
      <c r="AO2235" s="146">
        <f t="shared" si="418"/>
        <v>2.2775774787366612E-171</v>
      </c>
      <c r="AP2235" s="146" t="str">
        <f t="shared" si="419"/>
        <v/>
      </c>
      <c r="AQ2235" s="146" t="str">
        <f t="shared" si="420"/>
        <v/>
      </c>
      <c r="AY2235" s="155"/>
      <c r="AZ2235" s="150"/>
      <c r="BA2235" s="155"/>
      <c r="BB2235" s="162"/>
      <c r="BC2235" s="162"/>
      <c r="BD2235" s="162"/>
      <c r="BE2235" s="162"/>
      <c r="BF2235" s="156"/>
      <c r="BG2235" s="156"/>
      <c r="BH2235" s="156"/>
      <c r="BJ2235" s="146">
        <v>1455</v>
      </c>
      <c r="BK2235" s="146">
        <f t="shared" si="410"/>
        <v>9.3056000000000196</v>
      </c>
      <c r="BL2235" s="146">
        <f t="shared" si="411"/>
        <v>0.23145348466956425</v>
      </c>
      <c r="BM2235" s="146">
        <f t="shared" si="412"/>
        <v>4.2840330380783387E-4</v>
      </c>
      <c r="BN2235" s="146" t="str">
        <f t="shared" si="413"/>
        <v/>
      </c>
      <c r="BO2235" s="146" t="str">
        <f t="shared" si="409"/>
        <v/>
      </c>
    </row>
    <row r="2236" spans="3:67" ht="20.100000000000001" customHeight="1" x14ac:dyDescent="0.25">
      <c r="C2236" s="12"/>
      <c r="E2236" s="130"/>
      <c r="F2236" s="130"/>
      <c r="R2236" s="12"/>
      <c r="T2236" s="130"/>
      <c r="U2236" s="130"/>
      <c r="AE2236" s="146">
        <v>1479</v>
      </c>
      <c r="AF2236" s="146">
        <f t="shared" si="414"/>
        <v>1.9160000000000004</v>
      </c>
      <c r="AJ2236" s="146">
        <f t="shared" si="415"/>
        <v>6.3642962021402447E-2</v>
      </c>
      <c r="AK2236" s="146">
        <f t="shared" si="416"/>
        <v>0.97231745215500687</v>
      </c>
      <c r="AL2236" s="146">
        <f t="shared" si="421"/>
        <v>6.3642962021402447E-2</v>
      </c>
      <c r="AM2236" s="146" t="str">
        <f t="shared" si="422"/>
        <v/>
      </c>
      <c r="AN2236" s="146" t="str">
        <f t="shared" si="417"/>
        <v/>
      </c>
      <c r="AO2236" s="146">
        <f t="shared" si="418"/>
        <v>9.551694541948838E-184</v>
      </c>
      <c r="AP2236" s="146" t="str">
        <f t="shared" si="419"/>
        <v/>
      </c>
      <c r="AQ2236" s="146" t="str">
        <f t="shared" si="420"/>
        <v/>
      </c>
      <c r="AY2236" s="155"/>
      <c r="AZ2236" s="150"/>
      <c r="BA2236" s="155"/>
      <c r="BB2236" s="162"/>
      <c r="BC2236" s="162"/>
      <c r="BD2236" s="162"/>
      <c r="BE2236" s="162"/>
      <c r="BF2236" s="156"/>
      <c r="BG2236" s="156"/>
      <c r="BH2236" s="156"/>
      <c r="BJ2236" s="146">
        <v>1456</v>
      </c>
      <c r="BK2236" s="146">
        <f t="shared" si="410"/>
        <v>9.3120000000000189</v>
      </c>
      <c r="BL2236" s="146">
        <f t="shared" si="411"/>
        <v>0.23102508136575642</v>
      </c>
      <c r="BM2236" s="146">
        <f t="shared" si="412"/>
        <v>4.2776897159554905E-4</v>
      </c>
      <c r="BN2236" s="146" t="str">
        <f t="shared" si="413"/>
        <v/>
      </c>
      <c r="BO2236" s="146" t="str">
        <f t="shared" si="409"/>
        <v/>
      </c>
    </row>
    <row r="2237" spans="3:67" ht="20.100000000000001" customHeight="1" x14ac:dyDescent="0.25">
      <c r="C2237" s="12"/>
      <c r="E2237" s="130"/>
      <c r="F2237" s="130"/>
      <c r="R2237" s="12"/>
      <c r="T2237" s="130"/>
      <c r="U2237" s="130"/>
      <c r="AE2237" s="146">
        <v>1480</v>
      </c>
      <c r="AF2237" s="146">
        <f t="shared" si="414"/>
        <v>1.92</v>
      </c>
      <c r="AJ2237" s="146">
        <f t="shared" si="415"/>
        <v>6.3156561435198655E-2</v>
      </c>
      <c r="AK2237" s="146">
        <f t="shared" si="416"/>
        <v>0.9725710502961632</v>
      </c>
      <c r="AL2237" s="146">
        <f t="shared" si="421"/>
        <v>6.3156561435198655E-2</v>
      </c>
      <c r="AM2237" s="146" t="str">
        <f t="shared" si="422"/>
        <v/>
      </c>
      <c r="AN2237" s="146" t="str">
        <f t="shared" si="417"/>
        <v/>
      </c>
      <c r="AO2237" s="146">
        <f t="shared" si="418"/>
        <v>1.4736461348785476E-196</v>
      </c>
      <c r="AP2237" s="146" t="str">
        <f t="shared" si="419"/>
        <v/>
      </c>
      <c r="AQ2237" s="146" t="str">
        <f t="shared" si="420"/>
        <v/>
      </c>
      <c r="AY2237" s="155"/>
      <c r="AZ2237" s="150"/>
      <c r="BA2237" s="155"/>
      <c r="BB2237" s="162"/>
      <c r="BC2237" s="162"/>
      <c r="BD2237" s="162"/>
      <c r="BE2237" s="162"/>
      <c r="BF2237" s="156"/>
      <c r="BG2237" s="156"/>
      <c r="BH2237" s="156"/>
      <c r="BJ2237" s="146">
        <v>1457</v>
      </c>
      <c r="BK2237" s="146">
        <f t="shared" si="410"/>
        <v>9.3184000000000182</v>
      </c>
      <c r="BL2237" s="146">
        <f t="shared" si="411"/>
        <v>0.23059731239416087</v>
      </c>
      <c r="BM2237" s="146">
        <f t="shared" si="412"/>
        <v>4.2713507457334265E-4</v>
      </c>
      <c r="BN2237" s="146" t="str">
        <f t="shared" si="413"/>
        <v/>
      </c>
      <c r="BO2237" s="146" t="str">
        <f t="shared" si="409"/>
        <v/>
      </c>
    </row>
    <row r="2238" spans="3:67" ht="20.100000000000001" customHeight="1" x14ac:dyDescent="0.25">
      <c r="C2238" s="12"/>
      <c r="E2238" s="130"/>
      <c r="F2238" s="130"/>
      <c r="R2238" s="12"/>
      <c r="T2238" s="130"/>
      <c r="U2238" s="130"/>
      <c r="AE2238" s="146">
        <v>1481</v>
      </c>
      <c r="AF2238" s="146">
        <f t="shared" si="414"/>
        <v>1.9240000000000004</v>
      </c>
      <c r="AJ2238" s="146">
        <f t="shared" si="415"/>
        <v>6.2672875462131739E-2</v>
      </c>
      <c r="AK2238" s="146">
        <f t="shared" si="416"/>
        <v>0.97282270826597661</v>
      </c>
      <c r="AL2238" s="146">
        <f t="shared" si="421"/>
        <v>6.2672875462131739E-2</v>
      </c>
      <c r="AM2238" s="146" t="str">
        <f t="shared" si="422"/>
        <v/>
      </c>
      <c r="AN2238" s="146" t="str">
        <f t="shared" si="417"/>
        <v/>
      </c>
      <c r="AO2238" s="146">
        <f t="shared" si="418"/>
        <v>8.3639516058564629E-210</v>
      </c>
      <c r="AP2238" s="146" t="str">
        <f t="shared" si="419"/>
        <v/>
      </c>
      <c r="AQ2238" s="146" t="str">
        <f t="shared" si="420"/>
        <v/>
      </c>
      <c r="AY2238" s="155"/>
      <c r="AZ2238" s="150"/>
      <c r="BA2238" s="155"/>
      <c r="BB2238" s="162"/>
      <c r="BC2238" s="162"/>
      <c r="BD2238" s="162"/>
      <c r="BE2238" s="162"/>
      <c r="BF2238" s="156"/>
      <c r="BG2238" s="156"/>
      <c r="BH2238" s="156"/>
      <c r="BJ2238" s="146">
        <v>1458</v>
      </c>
      <c r="BK2238" s="146">
        <f t="shared" si="410"/>
        <v>9.3248000000000175</v>
      </c>
      <c r="BL2238" s="146">
        <f t="shared" si="411"/>
        <v>0.23017017731958753</v>
      </c>
      <c r="BM2238" s="146">
        <f t="shared" si="412"/>
        <v>4.2650161428223199E-4</v>
      </c>
      <c r="BN2238" s="146" t="str">
        <f t="shared" si="413"/>
        <v/>
      </c>
      <c r="BO2238" s="146" t="str">
        <f t="shared" si="409"/>
        <v/>
      </c>
    </row>
    <row r="2239" spans="3:67" ht="20.100000000000001" customHeight="1" x14ac:dyDescent="0.25">
      <c r="C2239" s="12"/>
      <c r="E2239" s="130"/>
      <c r="F2239" s="130"/>
      <c r="R2239" s="12"/>
      <c r="T2239" s="130"/>
      <c r="U2239" s="130"/>
      <c r="AE2239" s="146">
        <v>1482</v>
      </c>
      <c r="AF2239" s="146">
        <f t="shared" si="414"/>
        <v>1.9279999999999999</v>
      </c>
      <c r="AJ2239" s="146">
        <f t="shared" si="415"/>
        <v>6.219189873083366E-2</v>
      </c>
      <c r="AK2239" s="146">
        <f t="shared" si="416"/>
        <v>0.97307243691218648</v>
      </c>
      <c r="AL2239" s="146">
        <f t="shared" si="421"/>
        <v>6.219189873083366E-2</v>
      </c>
      <c r="AM2239" s="146" t="str">
        <f t="shared" si="422"/>
        <v/>
      </c>
      <c r="AN2239" s="146" t="str">
        <f t="shared" si="417"/>
        <v/>
      </c>
      <c r="AO2239" s="146">
        <f t="shared" si="418"/>
        <v>1.7463662567587768E-223</v>
      </c>
      <c r="AP2239" s="146" t="str">
        <f t="shared" si="419"/>
        <v/>
      </c>
      <c r="AQ2239" s="146" t="str">
        <f t="shared" si="420"/>
        <v/>
      </c>
      <c r="AY2239" s="155"/>
      <c r="AZ2239" s="150"/>
      <c r="BA2239" s="155"/>
      <c r="BB2239" s="162"/>
      <c r="BC2239" s="162"/>
      <c r="BD2239" s="162"/>
      <c r="BE2239" s="162"/>
      <c r="BF2239" s="156"/>
      <c r="BG2239" s="156"/>
      <c r="BH2239" s="156"/>
      <c r="BJ2239" s="146">
        <v>1459</v>
      </c>
      <c r="BK2239" s="146">
        <f t="shared" si="410"/>
        <v>9.3312000000000168</v>
      </c>
      <c r="BL2239" s="146">
        <f t="shared" si="411"/>
        <v>0.22974367570530529</v>
      </c>
      <c r="BM2239" s="146">
        <f t="shared" si="412"/>
        <v>4.2586859225479667E-4</v>
      </c>
      <c r="BN2239" s="146" t="str">
        <f t="shared" si="413"/>
        <v/>
      </c>
      <c r="BO2239" s="146" t="str">
        <f t="shared" si="409"/>
        <v/>
      </c>
    </row>
    <row r="2240" spans="3:67" ht="20.100000000000001" customHeight="1" x14ac:dyDescent="0.25">
      <c r="C2240" s="12"/>
      <c r="E2240" s="130"/>
      <c r="F2240" s="130"/>
      <c r="R2240" s="12"/>
      <c r="T2240" s="130"/>
      <c r="U2240" s="130"/>
      <c r="AE2240" s="146">
        <v>1483</v>
      </c>
      <c r="AF2240" s="146">
        <f t="shared" si="414"/>
        <v>1.9320000000000004</v>
      </c>
      <c r="AJ2240" s="146">
        <f t="shared" si="415"/>
        <v>6.1713625781571906E-2</v>
      </c>
      <c r="AK2240" s="146">
        <f t="shared" si="416"/>
        <v>0.97332024706086984</v>
      </c>
      <c r="AL2240" s="146">
        <f t="shared" si="421"/>
        <v>6.1713625781571906E-2</v>
      </c>
      <c r="AM2240" s="146" t="str">
        <f t="shared" si="422"/>
        <v/>
      </c>
      <c r="AN2240" s="146" t="str">
        <f t="shared" si="417"/>
        <v/>
      </c>
      <c r="AO2240" s="146">
        <f t="shared" si="418"/>
        <v>1.3414196673494362E-237</v>
      </c>
      <c r="AP2240" s="146" t="str">
        <f t="shared" si="419"/>
        <v/>
      </c>
      <c r="AQ2240" s="146" t="str">
        <f t="shared" si="420"/>
        <v/>
      </c>
      <c r="AY2240" s="155"/>
      <c r="AZ2240" s="150"/>
      <c r="BA2240" s="155"/>
      <c r="BB2240" s="162"/>
      <c r="BC2240" s="162"/>
      <c r="BD2240" s="162"/>
      <c r="BE2240" s="162"/>
      <c r="BF2240" s="156"/>
      <c r="BG2240" s="156"/>
      <c r="BH2240" s="156"/>
      <c r="BJ2240" s="146">
        <v>1460</v>
      </c>
      <c r="BK2240" s="146">
        <f t="shared" si="410"/>
        <v>9.3376000000000161</v>
      </c>
      <c r="BL2240" s="146">
        <f t="shared" si="411"/>
        <v>0.2293178071130505</v>
      </c>
      <c r="BM2240" s="146">
        <f t="shared" si="412"/>
        <v>4.2523601001553946E-4</v>
      </c>
      <c r="BN2240" s="146" t="str">
        <f t="shared" si="413"/>
        <v/>
      </c>
      <c r="BO2240" s="146" t="str">
        <f t="shared" si="409"/>
        <v/>
      </c>
    </row>
    <row r="2241" spans="3:67" ht="20.100000000000001" customHeight="1" x14ac:dyDescent="0.25">
      <c r="C2241" s="12"/>
      <c r="E2241" s="130"/>
      <c r="F2241" s="130"/>
      <c r="R2241" s="12"/>
      <c r="T2241" s="130"/>
      <c r="U2241" s="130"/>
      <c r="AE2241" s="146">
        <v>1484</v>
      </c>
      <c r="AF2241" s="146">
        <f t="shared" si="414"/>
        <v>1.9359999999999999</v>
      </c>
      <c r="AJ2241" s="146">
        <f t="shared" si="415"/>
        <v>6.1238051067276554E-2</v>
      </c>
      <c r="AK2241" s="146">
        <f t="shared" si="416"/>
        <v>0.97356614951608955</v>
      </c>
      <c r="AL2241" s="146">
        <f t="shared" si="421"/>
        <v>6.1238051067276554E-2</v>
      </c>
      <c r="AM2241" s="146" t="str">
        <f t="shared" si="422"/>
        <v/>
      </c>
      <c r="AN2241" s="146" t="str">
        <f t="shared" si="417"/>
        <v/>
      </c>
      <c r="AO2241" s="146">
        <f t="shared" si="418"/>
        <v>3.7905264000928681E-252</v>
      </c>
      <c r="AP2241" s="146" t="str">
        <f t="shared" si="419"/>
        <v/>
      </c>
      <c r="AQ2241" s="146" t="str">
        <f t="shared" si="420"/>
        <v/>
      </c>
      <c r="AY2241" s="155"/>
      <c r="AZ2241" s="150"/>
      <c r="BA2241" s="155"/>
      <c r="BB2241" s="162"/>
      <c r="BC2241" s="162"/>
      <c r="BD2241" s="162"/>
      <c r="BE2241" s="162"/>
      <c r="BF2241" s="156"/>
      <c r="BG2241" s="156"/>
      <c r="BH2241" s="156"/>
      <c r="BJ2241" s="146">
        <v>1461</v>
      </c>
      <c r="BK2241" s="146">
        <f t="shared" si="410"/>
        <v>9.3440000000000154</v>
      </c>
      <c r="BL2241" s="146">
        <f t="shared" si="411"/>
        <v>0.22889257110303496</v>
      </c>
      <c r="BM2241" s="146">
        <f t="shared" si="412"/>
        <v>4.2460386908046988E-4</v>
      </c>
      <c r="BN2241" s="146" t="str">
        <f t="shared" si="413"/>
        <v/>
      </c>
      <c r="BO2241" s="146" t="str">
        <f t="shared" si="409"/>
        <v/>
      </c>
    </row>
    <row r="2242" spans="3:67" ht="20.100000000000001" customHeight="1" x14ac:dyDescent="0.25">
      <c r="C2242" s="12"/>
      <c r="E2242" s="130"/>
      <c r="F2242" s="130"/>
      <c r="R2242" s="12"/>
      <c r="T2242" s="130"/>
      <c r="U2242" s="130"/>
      <c r="AE2242" s="146">
        <v>1485</v>
      </c>
      <c r="AF2242" s="146">
        <f t="shared" si="414"/>
        <v>1.9400000000000004</v>
      </c>
      <c r="AJ2242" s="146">
        <f t="shared" si="415"/>
        <v>6.0765168954564734E-2</v>
      </c>
      <c r="AK2242" s="146">
        <f t="shared" si="416"/>
        <v>0.97381015505954738</v>
      </c>
      <c r="AL2242" s="146">
        <f t="shared" si="421"/>
        <v>6.0765168954564734E-2</v>
      </c>
      <c r="AM2242" s="146" t="str">
        <f t="shared" si="422"/>
        <v/>
      </c>
      <c r="AN2242" s="146" t="str">
        <f t="shared" si="417"/>
        <v/>
      </c>
      <c r="AO2242" s="146">
        <f t="shared" si="418"/>
        <v>3.9403962771360244E-267</v>
      </c>
      <c r="AP2242" s="146" t="str">
        <f t="shared" si="419"/>
        <v/>
      </c>
      <c r="AQ2242" s="146" t="str">
        <f t="shared" si="420"/>
        <v/>
      </c>
      <c r="AY2242" s="155"/>
      <c r="AZ2242" s="150"/>
      <c r="BA2242" s="155"/>
      <c r="BB2242" s="162"/>
      <c r="BC2242" s="162"/>
      <c r="BD2242" s="162"/>
      <c r="BE2242" s="162"/>
      <c r="BF2242" s="156"/>
      <c r="BG2242" s="156"/>
      <c r="BH2242" s="156"/>
      <c r="BJ2242" s="146">
        <v>1462</v>
      </c>
      <c r="BK2242" s="146">
        <f t="shared" si="410"/>
        <v>9.3504000000000147</v>
      </c>
      <c r="BL2242" s="146">
        <f t="shared" si="411"/>
        <v>0.22846796723395449</v>
      </c>
      <c r="BM2242" s="146">
        <f t="shared" si="412"/>
        <v>4.2397217095729856E-4</v>
      </c>
      <c r="BN2242" s="146" t="str">
        <f t="shared" si="413"/>
        <v/>
      </c>
      <c r="BO2242" s="146" t="str">
        <f t="shared" si="409"/>
        <v/>
      </c>
    </row>
    <row r="2243" spans="3:67" ht="20.100000000000001" customHeight="1" x14ac:dyDescent="0.25">
      <c r="C2243" s="12"/>
      <c r="E2243" s="130"/>
      <c r="F2243" s="130"/>
      <c r="R2243" s="12"/>
      <c r="T2243" s="130"/>
      <c r="U2243" s="130"/>
      <c r="AE2243" s="146">
        <v>1486</v>
      </c>
      <c r="AF2243" s="146">
        <f t="shared" si="414"/>
        <v>1.944</v>
      </c>
      <c r="AJ2243" s="146">
        <f t="shared" si="415"/>
        <v>6.0294973724765701E-2</v>
      </c>
      <c r="AK2243" s="146">
        <f t="shared" si="416"/>
        <v>0.97405227445024034</v>
      </c>
      <c r="AL2243" s="146">
        <f t="shared" si="421"/>
        <v>6.0294973724765701E-2</v>
      </c>
      <c r="AM2243" s="146" t="str">
        <f t="shared" si="422"/>
        <v/>
      </c>
      <c r="AN2243" s="146" t="str">
        <f t="shared" si="417"/>
        <v/>
      </c>
      <c r="AO2243" s="146">
        <f t="shared" si="418"/>
        <v>1.5069047176203946E-282</v>
      </c>
      <c r="AP2243" s="146" t="str">
        <f t="shared" si="419"/>
        <v/>
      </c>
      <c r="AQ2243" s="146" t="str">
        <f t="shared" si="420"/>
        <v/>
      </c>
      <c r="AY2243" s="155"/>
      <c r="AZ2243" s="150"/>
      <c r="BA2243" s="155"/>
      <c r="BB2243" s="162"/>
      <c r="BC2243" s="162"/>
      <c r="BD2243" s="162"/>
      <c r="BE2243" s="162"/>
      <c r="BF2243" s="156"/>
      <c r="BG2243" s="156"/>
      <c r="BH2243" s="156"/>
      <c r="BJ2243" s="146">
        <v>1463</v>
      </c>
      <c r="BK2243" s="146">
        <f t="shared" si="410"/>
        <v>9.356800000000014</v>
      </c>
      <c r="BL2243" s="146">
        <f t="shared" si="411"/>
        <v>0.22804399506299719</v>
      </c>
      <c r="BM2243" s="146">
        <f t="shared" si="412"/>
        <v>4.2334091714588129E-4</v>
      </c>
      <c r="BN2243" s="146" t="str">
        <f t="shared" si="413"/>
        <v/>
      </c>
      <c r="BO2243" s="146" t="str">
        <f t="shared" si="409"/>
        <v/>
      </c>
    </row>
    <row r="2244" spans="3:67" ht="20.100000000000001" customHeight="1" x14ac:dyDescent="0.25">
      <c r="C2244" s="12"/>
      <c r="E2244" s="130"/>
      <c r="F2244" s="130"/>
      <c r="R2244" s="12"/>
      <c r="T2244" s="130"/>
      <c r="U2244" s="130"/>
      <c r="AE2244" s="146">
        <v>1487</v>
      </c>
      <c r="AF2244" s="146">
        <f t="shared" si="414"/>
        <v>1.9480000000000004</v>
      </c>
      <c r="AJ2244" s="146">
        <f t="shared" si="415"/>
        <v>5.9827459574943218E-2</v>
      </c>
      <c r="AK2244" s="146">
        <f t="shared" si="416"/>
        <v>0.97429251842412246</v>
      </c>
      <c r="AL2244" s="146">
        <f t="shared" si="421"/>
        <v>5.9827459574943218E-2</v>
      </c>
      <c r="AM2244" s="146" t="str">
        <f t="shared" si="422"/>
        <v/>
      </c>
      <c r="AN2244" s="146" t="str">
        <f t="shared" si="417"/>
        <v/>
      </c>
      <c r="AO2244" s="146">
        <f t="shared" si="418"/>
        <v>2.1200065515246056E-298</v>
      </c>
      <c r="AP2244" s="146" t="str">
        <f t="shared" si="419"/>
        <v/>
      </c>
      <c r="AQ2244" s="146" t="str">
        <f t="shared" si="420"/>
        <v/>
      </c>
      <c r="AY2244" s="155"/>
      <c r="AZ2244" s="150"/>
      <c r="BA2244" s="155"/>
      <c r="BB2244" s="162"/>
      <c r="BC2244" s="162"/>
      <c r="BD2244" s="162"/>
      <c r="BE2244" s="162"/>
      <c r="BF2244" s="156"/>
      <c r="BG2244" s="156"/>
      <c r="BH2244" s="156"/>
      <c r="BJ2244" s="146">
        <v>1464</v>
      </c>
      <c r="BK2244" s="146">
        <f t="shared" si="410"/>
        <v>9.3632000000000133</v>
      </c>
      <c r="BL2244" s="146">
        <f t="shared" si="411"/>
        <v>0.22762065414585131</v>
      </c>
      <c r="BM2244" s="146">
        <f t="shared" si="412"/>
        <v>4.2271010913763618E-4</v>
      </c>
      <c r="BN2244" s="146" t="str">
        <f t="shared" si="413"/>
        <v/>
      </c>
      <c r="BO2244" s="146" t="str">
        <f t="shared" si="409"/>
        <v/>
      </c>
    </row>
    <row r="2245" spans="3:67" ht="20.100000000000001" customHeight="1" x14ac:dyDescent="0.25">
      <c r="C2245" s="12"/>
      <c r="E2245" s="130"/>
      <c r="F2245" s="130"/>
      <c r="R2245" s="12"/>
      <c r="T2245" s="130"/>
      <c r="U2245" s="130"/>
      <c r="AE2245" s="146">
        <v>1488</v>
      </c>
      <c r="AF2245" s="146">
        <f t="shared" si="414"/>
        <v>1.952</v>
      </c>
      <c r="AJ2245" s="146">
        <f t="shared" si="415"/>
        <v>5.9362620618918331E-2</v>
      </c>
      <c r="AK2245" s="146">
        <f t="shared" si="416"/>
        <v>0.97453089769376866</v>
      </c>
      <c r="AL2245" s="146">
        <f t="shared" si="421"/>
        <v>5.9362620618918331E-2</v>
      </c>
      <c r="AM2245" s="146" t="str">
        <f t="shared" si="422"/>
        <v/>
      </c>
      <c r="AN2245" s="146" t="str">
        <f t="shared" si="417"/>
        <v/>
      </c>
      <c r="AO2245" s="146">
        <f t="shared" si="418"/>
        <v>0</v>
      </c>
      <c r="AP2245" s="146" t="str">
        <f t="shared" si="419"/>
        <v/>
      </c>
      <c r="AQ2245" s="146" t="str">
        <f t="shared" si="420"/>
        <v/>
      </c>
      <c r="AY2245" s="155"/>
      <c r="AZ2245" s="150"/>
      <c r="BA2245" s="155"/>
      <c r="BB2245" s="162"/>
      <c r="BC2245" s="162"/>
      <c r="BD2245" s="162"/>
      <c r="BE2245" s="162"/>
      <c r="BF2245" s="156"/>
      <c r="BG2245" s="156"/>
      <c r="BH2245" s="156"/>
      <c r="BJ2245" s="146">
        <v>1465</v>
      </c>
      <c r="BK2245" s="146">
        <f t="shared" si="410"/>
        <v>9.3696000000000126</v>
      </c>
      <c r="BL2245" s="146">
        <f t="shared" si="411"/>
        <v>0.22719794403671367</v>
      </c>
      <c r="BM2245" s="146">
        <f t="shared" si="412"/>
        <v>4.2207974841540485E-4</v>
      </c>
      <c r="BN2245" s="146" t="str">
        <f t="shared" si="413"/>
        <v/>
      </c>
      <c r="BO2245" s="146" t="str">
        <f t="shared" si="409"/>
        <v/>
      </c>
    </row>
    <row r="2246" spans="3:67" ht="20.100000000000001" customHeight="1" x14ac:dyDescent="0.25">
      <c r="C2246" s="12"/>
      <c r="E2246" s="130"/>
      <c r="F2246" s="130"/>
      <c r="R2246" s="12"/>
      <c r="T2246" s="130"/>
      <c r="U2246" s="130"/>
      <c r="AE2246" s="146">
        <v>1489</v>
      </c>
      <c r="AF2246" s="146">
        <f t="shared" si="414"/>
        <v>1.9560000000000004</v>
      </c>
      <c r="AJ2246" s="146">
        <f t="shared" si="415"/>
        <v>5.8900450888289227E-2</v>
      </c>
      <c r="AK2246" s="146">
        <f t="shared" si="416"/>
        <v>0.97476742294804464</v>
      </c>
      <c r="AL2246" s="146">
        <f t="shared" si="421"/>
        <v>5.8900450888289227E-2</v>
      </c>
      <c r="AM2246" s="146" t="str">
        <f t="shared" si="422"/>
        <v/>
      </c>
      <c r="AN2246" s="146" t="str">
        <f t="shared" si="417"/>
        <v/>
      </c>
      <c r="AO2246" s="146">
        <f t="shared" si="418"/>
        <v>0</v>
      </c>
      <c r="AP2246" s="146" t="str">
        <f t="shared" si="419"/>
        <v/>
      </c>
      <c r="AQ2246" s="146" t="str">
        <f t="shared" si="420"/>
        <v/>
      </c>
      <c r="AY2246" s="155"/>
      <c r="AZ2246" s="150"/>
      <c r="BA2246" s="155"/>
      <c r="BB2246" s="162"/>
      <c r="BC2246" s="162"/>
      <c r="BD2246" s="162"/>
      <c r="BE2246" s="162"/>
      <c r="BF2246" s="156"/>
      <c r="BG2246" s="156"/>
      <c r="BH2246" s="156"/>
      <c r="BJ2246" s="146">
        <v>1466</v>
      </c>
      <c r="BK2246" s="146">
        <f t="shared" si="410"/>
        <v>9.3760000000000119</v>
      </c>
      <c r="BL2246" s="146">
        <f t="shared" si="411"/>
        <v>0.22677586428829827</v>
      </c>
      <c r="BM2246" s="146">
        <f t="shared" si="412"/>
        <v>4.2144983645425738E-4</v>
      </c>
      <c r="BN2246" s="146" t="str">
        <f t="shared" si="413"/>
        <v/>
      </c>
      <c r="BO2246" s="146" t="str">
        <f t="shared" si="409"/>
        <v/>
      </c>
    </row>
    <row r="2247" spans="3:67" ht="20.100000000000001" customHeight="1" x14ac:dyDescent="0.25">
      <c r="C2247" s="12"/>
      <c r="E2247" s="130"/>
      <c r="F2247" s="130"/>
      <c r="R2247" s="12"/>
      <c r="T2247" s="130"/>
      <c r="U2247" s="130"/>
      <c r="AE2247" s="146">
        <v>1490</v>
      </c>
      <c r="AF2247" s="146">
        <f t="shared" si="414"/>
        <v>1.96</v>
      </c>
      <c r="AJ2247" s="146">
        <f t="shared" si="415"/>
        <v>5.8440944333451469E-2</v>
      </c>
      <c r="AK2247" s="146">
        <f t="shared" si="416"/>
        <v>0.97500210485177952</v>
      </c>
      <c r="AL2247" s="146">
        <f t="shared" si="421"/>
        <v>5.8440944333451469E-2</v>
      </c>
      <c r="AM2247" s="146" t="str">
        <f t="shared" si="422"/>
        <v/>
      </c>
      <c r="AN2247" s="146" t="str">
        <f t="shared" si="417"/>
        <v/>
      </c>
      <c r="AO2247" s="146">
        <f t="shared" si="418"/>
        <v>0</v>
      </c>
      <c r="AP2247" s="146" t="str">
        <f t="shared" si="419"/>
        <v/>
      </c>
      <c r="AQ2247" s="146" t="str">
        <f t="shared" si="420"/>
        <v/>
      </c>
      <c r="AY2247" s="155"/>
      <c r="AZ2247" s="150"/>
      <c r="BA2247" s="155"/>
      <c r="BB2247" s="162"/>
      <c r="BC2247" s="162"/>
      <c r="BD2247" s="162"/>
      <c r="BE2247" s="162"/>
      <c r="BF2247" s="156"/>
      <c r="BG2247" s="156"/>
      <c r="BH2247" s="156"/>
      <c r="BJ2247" s="146">
        <v>1467</v>
      </c>
      <c r="BK2247" s="146">
        <f t="shared" si="410"/>
        <v>9.3824000000000112</v>
      </c>
      <c r="BL2247" s="146">
        <f t="shared" si="411"/>
        <v>0.22635441445184401</v>
      </c>
      <c r="BM2247" s="146">
        <f t="shared" si="412"/>
        <v>4.2082037472149225E-4</v>
      </c>
      <c r="BN2247" s="146" t="str">
        <f t="shared" si="413"/>
        <v/>
      </c>
      <c r="BO2247" s="146" t="str">
        <f t="shared" si="409"/>
        <v/>
      </c>
    </row>
    <row r="2248" spans="3:67" ht="20.100000000000001" customHeight="1" x14ac:dyDescent="0.25">
      <c r="C2248" s="12"/>
      <c r="E2248" s="130"/>
      <c r="F2248" s="130"/>
      <c r="R2248" s="12"/>
      <c r="T2248" s="130"/>
      <c r="U2248" s="130"/>
      <c r="AE2248" s="146">
        <v>1491</v>
      </c>
      <c r="AF2248" s="146">
        <f t="shared" si="414"/>
        <v>1.9640000000000004</v>
      </c>
      <c r="AJ2248" s="146">
        <f t="shared" si="415"/>
        <v>5.798409482461489E-2</v>
      </c>
      <c r="AK2248" s="146">
        <f t="shared" si="416"/>
        <v>0.97523495404544369</v>
      </c>
      <c r="AL2248" s="146">
        <f t="shared" si="421"/>
        <v>5.798409482461489E-2</v>
      </c>
      <c r="AM2248" s="146" t="str">
        <f t="shared" si="422"/>
        <v/>
      </c>
      <c r="AN2248" s="146" t="str">
        <f t="shared" si="417"/>
        <v/>
      </c>
      <c r="AO2248" s="146">
        <f t="shared" si="418"/>
        <v>0</v>
      </c>
      <c r="AP2248" s="146" t="str">
        <f t="shared" si="419"/>
        <v/>
      </c>
      <c r="AQ2248" s="146" t="str">
        <f t="shared" si="420"/>
        <v/>
      </c>
      <c r="AY2248" s="155"/>
      <c r="AZ2248" s="150"/>
      <c r="BA2248" s="155"/>
      <c r="BB2248" s="162"/>
      <c r="BC2248" s="162"/>
      <c r="BD2248" s="162"/>
      <c r="BE2248" s="162"/>
      <c r="BF2248" s="156"/>
      <c r="BG2248" s="156"/>
      <c r="BH2248" s="156"/>
      <c r="BJ2248" s="146">
        <v>1468</v>
      </c>
      <c r="BK2248" s="146">
        <f t="shared" si="410"/>
        <v>9.3888000000000105</v>
      </c>
      <c r="BL2248" s="146">
        <f t="shared" si="411"/>
        <v>0.22593359407712252</v>
      </c>
      <c r="BM2248" s="146">
        <f t="shared" si="412"/>
        <v>4.2019136467533191E-4</v>
      </c>
      <c r="BN2248" s="146" t="str">
        <f t="shared" si="413"/>
        <v/>
      </c>
      <c r="BO2248" s="146" t="str">
        <f t="shared" si="409"/>
        <v/>
      </c>
    </row>
    <row r="2249" spans="3:67" ht="20.100000000000001" customHeight="1" x14ac:dyDescent="0.25">
      <c r="C2249" s="12"/>
      <c r="E2249" s="130"/>
      <c r="F2249" s="130"/>
      <c r="R2249" s="12"/>
      <c r="T2249" s="130"/>
      <c r="U2249" s="130"/>
      <c r="AE2249" s="146">
        <v>1492</v>
      </c>
      <c r="AF2249" s="146">
        <f t="shared" si="414"/>
        <v>1.968</v>
      </c>
      <c r="AJ2249" s="146">
        <f t="shared" si="415"/>
        <v>5.7529896152820871E-2</v>
      </c>
      <c r="AK2249" s="146">
        <f t="shared" si="416"/>
        <v>0.97546598114482941</v>
      </c>
      <c r="AL2249" s="146">
        <f t="shared" si="421"/>
        <v>5.7529896152820871E-2</v>
      </c>
      <c r="AM2249" s="146" t="str">
        <f t="shared" si="422"/>
        <v/>
      </c>
      <c r="AN2249" s="146" t="str">
        <f t="shared" si="417"/>
        <v/>
      </c>
      <c r="AO2249" s="146">
        <f t="shared" si="418"/>
        <v>0</v>
      </c>
      <c r="AP2249" s="146" t="str">
        <f t="shared" si="419"/>
        <v/>
      </c>
      <c r="AQ2249" s="146" t="str">
        <f t="shared" si="420"/>
        <v/>
      </c>
      <c r="AY2249" s="155"/>
      <c r="AZ2249" s="150"/>
      <c r="BA2249" s="155"/>
      <c r="BB2249" s="162"/>
      <c r="BC2249" s="162"/>
      <c r="BD2249" s="162"/>
      <c r="BE2249" s="162"/>
      <c r="BF2249" s="156"/>
      <c r="BG2249" s="156"/>
      <c r="BH2249" s="156"/>
      <c r="BJ2249" s="146">
        <v>1469</v>
      </c>
      <c r="BK2249" s="146">
        <f t="shared" si="410"/>
        <v>9.3952000000000098</v>
      </c>
      <c r="BL2249" s="146">
        <f t="shared" si="411"/>
        <v>0.22551340271244719</v>
      </c>
      <c r="BM2249" s="146">
        <f t="shared" si="412"/>
        <v>4.1956280776664356E-4</v>
      </c>
      <c r="BN2249" s="146" t="str">
        <f t="shared" si="413"/>
        <v/>
      </c>
      <c r="BO2249" s="146" t="str">
        <f t="shared" si="409"/>
        <v/>
      </c>
    </row>
    <row r="2250" spans="3:67" ht="20.100000000000001" customHeight="1" x14ac:dyDescent="0.25">
      <c r="C2250" s="12"/>
      <c r="E2250" s="130"/>
      <c r="F2250" s="130"/>
      <c r="R2250" s="12"/>
      <c r="T2250" s="130"/>
      <c r="U2250" s="130"/>
      <c r="AE2250" s="146">
        <v>1493</v>
      </c>
      <c r="AF2250" s="146">
        <f t="shared" si="414"/>
        <v>1.9720000000000004</v>
      </c>
      <c r="AJ2250" s="146">
        <f t="shared" si="415"/>
        <v>5.7078342030956193E-2</v>
      </c>
      <c r="AK2250" s="146">
        <f t="shared" si="416"/>
        <v>0.97569519674073635</v>
      </c>
      <c r="AL2250" s="146">
        <f t="shared" si="421"/>
        <v>5.7078342030956193E-2</v>
      </c>
      <c r="AM2250" s="146" t="str">
        <f t="shared" si="422"/>
        <v/>
      </c>
      <c r="AN2250" s="146" t="str">
        <f t="shared" si="417"/>
        <v/>
      </c>
      <c r="AO2250" s="146">
        <f t="shared" si="418"/>
        <v>0</v>
      </c>
      <c r="AP2250" s="146" t="str">
        <f t="shared" si="419"/>
        <v/>
      </c>
      <c r="AQ2250" s="146" t="str">
        <f t="shared" si="420"/>
        <v/>
      </c>
      <c r="AY2250" s="155"/>
      <c r="AZ2250" s="150"/>
      <c r="BA2250" s="155"/>
      <c r="BB2250" s="162"/>
      <c r="BC2250" s="162"/>
      <c r="BD2250" s="162"/>
      <c r="BE2250" s="162"/>
      <c r="BF2250" s="156"/>
      <c r="BG2250" s="156"/>
      <c r="BH2250" s="156"/>
      <c r="BJ2250" s="146">
        <v>1470</v>
      </c>
      <c r="BK2250" s="146">
        <f t="shared" si="410"/>
        <v>9.4016000000000091</v>
      </c>
      <c r="BL2250" s="146">
        <f t="shared" si="411"/>
        <v>0.22509383990468054</v>
      </c>
      <c r="BM2250" s="146">
        <f t="shared" si="412"/>
        <v>4.189347054378012E-4</v>
      </c>
      <c r="BN2250" s="146" t="str">
        <f t="shared" si="413"/>
        <v/>
      </c>
      <c r="BO2250" s="146" t="str">
        <f t="shared" si="409"/>
        <v/>
      </c>
    </row>
    <row r="2251" spans="3:67" ht="20.100000000000001" customHeight="1" x14ac:dyDescent="0.25">
      <c r="C2251" s="12"/>
      <c r="E2251" s="130"/>
      <c r="F2251" s="130"/>
      <c r="R2251" s="12"/>
      <c r="T2251" s="130"/>
      <c r="U2251" s="130"/>
      <c r="AE2251" s="146">
        <v>1494</v>
      </c>
      <c r="AF2251" s="146">
        <f t="shared" si="414"/>
        <v>1.976</v>
      </c>
      <c r="AJ2251" s="146">
        <f t="shared" si="415"/>
        <v>5.6629426094766726E-2</v>
      </c>
      <c r="AK2251" s="146">
        <f t="shared" si="416"/>
        <v>0.97592261139866132</v>
      </c>
      <c r="AL2251" s="146">
        <f t="shared" si="421"/>
        <v>5.6629426094766726E-2</v>
      </c>
      <c r="AM2251" s="146" t="str">
        <f t="shared" si="422"/>
        <v/>
      </c>
      <c r="AN2251" s="146" t="str">
        <f t="shared" si="417"/>
        <v/>
      </c>
      <c r="AO2251" s="146">
        <f t="shared" si="418"/>
        <v>0</v>
      </c>
      <c r="AP2251" s="146" t="str">
        <f t="shared" si="419"/>
        <v/>
      </c>
      <c r="AQ2251" s="146" t="str">
        <f t="shared" si="420"/>
        <v/>
      </c>
      <c r="AY2251" s="155"/>
      <c r="AZ2251" s="150"/>
      <c r="BA2251" s="155"/>
      <c r="BB2251" s="162"/>
      <c r="BC2251" s="162"/>
      <c r="BD2251" s="162"/>
      <c r="BE2251" s="162"/>
      <c r="BF2251" s="156"/>
      <c r="BG2251" s="156"/>
      <c r="BH2251" s="156"/>
      <c r="BJ2251" s="146">
        <v>1471</v>
      </c>
      <c r="BK2251" s="146">
        <f t="shared" si="410"/>
        <v>9.4080000000000084</v>
      </c>
      <c r="BL2251" s="146">
        <f t="shared" si="411"/>
        <v>0.22467490519924274</v>
      </c>
      <c r="BM2251" s="146">
        <f t="shared" si="412"/>
        <v>4.1830705912351829E-4</v>
      </c>
      <c r="BN2251" s="146" t="str">
        <f t="shared" si="413"/>
        <v/>
      </c>
      <c r="BO2251" s="146" t="str">
        <f t="shared" si="409"/>
        <v/>
      </c>
    </row>
    <row r="2252" spans="3:67" ht="20.100000000000001" customHeight="1" x14ac:dyDescent="0.25">
      <c r="C2252" s="12"/>
      <c r="E2252" s="130"/>
      <c r="F2252" s="130"/>
      <c r="R2252" s="12"/>
      <c r="T2252" s="130"/>
      <c r="U2252" s="130"/>
      <c r="AE2252" s="146">
        <v>1495</v>
      </c>
      <c r="AF2252" s="146">
        <f t="shared" si="414"/>
        <v>1.9800000000000004</v>
      </c>
      <c r="AJ2252" s="146">
        <f t="shared" si="415"/>
        <v>5.6183141903867993E-2</v>
      </c>
      <c r="AK2252" s="146">
        <f t="shared" si="416"/>
        <v>0.97614823565849151</v>
      </c>
      <c r="AL2252" s="146">
        <f t="shared" si="421"/>
        <v>5.6183141903867993E-2</v>
      </c>
      <c r="AM2252" s="146" t="str">
        <f t="shared" si="422"/>
        <v/>
      </c>
      <c r="AN2252" s="146" t="str">
        <f t="shared" si="417"/>
        <v/>
      </c>
      <c r="AO2252" s="146">
        <f t="shared" si="418"/>
        <v>0</v>
      </c>
      <c r="AP2252" s="146" t="str">
        <f t="shared" si="419"/>
        <v/>
      </c>
      <c r="AQ2252" s="146" t="str">
        <f t="shared" si="420"/>
        <v/>
      </c>
      <c r="AY2252" s="155"/>
      <c r="AZ2252" s="150"/>
      <c r="BA2252" s="155"/>
      <c r="BB2252" s="162"/>
      <c r="BC2252" s="162"/>
      <c r="BD2252" s="162"/>
      <c r="BE2252" s="162"/>
      <c r="BF2252" s="156"/>
      <c r="BG2252" s="156"/>
      <c r="BH2252" s="156"/>
      <c r="BJ2252" s="146">
        <v>1472</v>
      </c>
      <c r="BK2252" s="146">
        <f t="shared" si="410"/>
        <v>9.4144000000000077</v>
      </c>
      <c r="BL2252" s="146">
        <f t="shared" si="411"/>
        <v>0.22425659814011922</v>
      </c>
      <c r="BM2252" s="146">
        <f t="shared" si="412"/>
        <v>4.1767987025015385E-4</v>
      </c>
      <c r="BN2252" s="146" t="str">
        <f t="shared" si="413"/>
        <v/>
      </c>
      <c r="BO2252" s="146" t="str">
        <f t="shared" si="409"/>
        <v/>
      </c>
    </row>
    <row r="2253" spans="3:67" ht="20.100000000000001" customHeight="1" x14ac:dyDescent="0.25">
      <c r="C2253" s="12"/>
      <c r="E2253" s="130"/>
      <c r="F2253" s="130"/>
      <c r="R2253" s="12"/>
      <c r="T2253" s="130"/>
      <c r="U2253" s="130"/>
      <c r="AE2253" s="146">
        <v>1496</v>
      </c>
      <c r="AF2253" s="146">
        <f t="shared" si="414"/>
        <v>1.984</v>
      </c>
      <c r="AJ2253" s="146">
        <f t="shared" si="415"/>
        <v>5.5739482942755124E-2</v>
      </c>
      <c r="AK2253" s="146">
        <f t="shared" si="416"/>
        <v>0.97637208003420195</v>
      </c>
      <c r="AL2253" s="146">
        <f t="shared" si="421"/>
        <v>5.5739482942755124E-2</v>
      </c>
      <c r="AM2253" s="146" t="str">
        <f t="shared" si="422"/>
        <v/>
      </c>
      <c r="AN2253" s="146" t="str">
        <f t="shared" si="417"/>
        <v/>
      </c>
      <c r="AO2253" s="146">
        <f t="shared" si="418"/>
        <v>0</v>
      </c>
      <c r="AP2253" s="146" t="str">
        <f t="shared" si="419"/>
        <v/>
      </c>
      <c r="AQ2253" s="146" t="str">
        <f t="shared" si="420"/>
        <v/>
      </c>
      <c r="AY2253" s="155"/>
      <c r="AZ2253" s="150"/>
      <c r="BA2253" s="155"/>
      <c r="BB2253" s="162"/>
      <c r="BC2253" s="162"/>
      <c r="BD2253" s="162"/>
      <c r="BE2253" s="162"/>
      <c r="BF2253" s="156"/>
      <c r="BG2253" s="156"/>
      <c r="BH2253" s="156"/>
      <c r="BJ2253" s="146">
        <v>1473</v>
      </c>
      <c r="BK2253" s="146">
        <f t="shared" si="410"/>
        <v>9.4208000000000069</v>
      </c>
      <c r="BL2253" s="146">
        <f t="shared" si="411"/>
        <v>0.22383891826986907</v>
      </c>
      <c r="BM2253" s="146">
        <f t="shared" si="412"/>
        <v>4.1705314023587903E-4</v>
      </c>
      <c r="BN2253" s="146" t="str">
        <f t="shared" si="413"/>
        <v/>
      </c>
      <c r="BO2253" s="146" t="str">
        <f t="shared" ref="BO2253:BO2316" si="423">IF($BL2253&lt;(1-$BH$793),$BM2253,"")</f>
        <v/>
      </c>
    </row>
    <row r="2254" spans="3:67" ht="20.100000000000001" customHeight="1" x14ac:dyDescent="0.25">
      <c r="C2254" s="12"/>
      <c r="E2254" s="130"/>
      <c r="F2254" s="130"/>
      <c r="R2254" s="12"/>
      <c r="T2254" s="130"/>
      <c r="U2254" s="130"/>
      <c r="AE2254" s="146">
        <v>1497</v>
      </c>
      <c r="AF2254" s="146">
        <f t="shared" si="414"/>
        <v>1.9880000000000004</v>
      </c>
      <c r="AJ2254" s="146">
        <f t="shared" si="415"/>
        <v>5.5298442621809468E-2</v>
      </c>
      <c r="AK2254" s="146">
        <f t="shared" si="416"/>
        <v>0.97659415501355706</v>
      </c>
      <c r="AL2254" s="146">
        <f t="shared" si="421"/>
        <v>5.5298442621809468E-2</v>
      </c>
      <c r="AM2254" s="146" t="str">
        <f t="shared" si="422"/>
        <v/>
      </c>
      <c r="AN2254" s="146" t="str">
        <f t="shared" si="417"/>
        <v/>
      </c>
      <c r="AO2254" s="146">
        <f t="shared" si="418"/>
        <v>0</v>
      </c>
      <c r="AP2254" s="146" t="str">
        <f t="shared" si="419"/>
        <v/>
      </c>
      <c r="AQ2254" s="146" t="str">
        <f t="shared" si="420"/>
        <v/>
      </c>
      <c r="AY2254" s="155"/>
      <c r="AZ2254" s="150"/>
      <c r="BA2254" s="155"/>
      <c r="BB2254" s="162"/>
      <c r="BC2254" s="162"/>
      <c r="BD2254" s="162"/>
      <c r="BE2254" s="162"/>
      <c r="BF2254" s="156"/>
      <c r="BG2254" s="156"/>
      <c r="BH2254" s="156"/>
      <c r="BJ2254" s="146">
        <v>1474</v>
      </c>
      <c r="BK2254" s="146">
        <f t="shared" ref="BK2254:BK2317" si="424">BK2253+$BN$778</f>
        <v>9.4272000000000062</v>
      </c>
      <c r="BL2254" s="146">
        <f t="shared" ref="BL2254:BL2317" si="425">_xlfn.CHISQ.DIST.RT(BK2254,7)</f>
        <v>0.22342186512963319</v>
      </c>
      <c r="BM2254" s="146">
        <f t="shared" ref="BM2254:BM2317" si="426">BL2254-BL2255</f>
        <v>4.1642687049148197E-4</v>
      </c>
      <c r="BN2254" s="146" t="str">
        <f t="shared" ref="BN2254:BN2317" si="427">IF(BL2254&lt;(1-$BH$785),BM2254,"")</f>
        <v/>
      </c>
      <c r="BO2254" s="146" t="str">
        <f t="shared" si="423"/>
        <v/>
      </c>
    </row>
    <row r="2255" spans="3:67" ht="20.100000000000001" customHeight="1" x14ac:dyDescent="0.25">
      <c r="C2255" s="12"/>
      <c r="E2255" s="130"/>
      <c r="F2255" s="130"/>
      <c r="R2255" s="12"/>
      <c r="T2255" s="130"/>
      <c r="U2255" s="130"/>
      <c r="AE2255" s="146">
        <v>1498</v>
      </c>
      <c r="AF2255" s="146">
        <f t="shared" si="414"/>
        <v>1.992</v>
      </c>
      <c r="AJ2255" s="146">
        <f t="shared" si="415"/>
        <v>5.4860014278304732E-2</v>
      </c>
      <c r="AK2255" s="146">
        <f t="shared" si="416"/>
        <v>0.97681447105781616</v>
      </c>
      <c r="AL2255" s="146">
        <f t="shared" si="421"/>
        <v>5.4860014278304732E-2</v>
      </c>
      <c r="AM2255" s="146" t="str">
        <f t="shared" si="422"/>
        <v/>
      </c>
      <c r="AN2255" s="146" t="str">
        <f t="shared" si="417"/>
        <v/>
      </c>
      <c r="AO2255" s="146">
        <f t="shared" si="418"/>
        <v>0</v>
      </c>
      <c r="AP2255" s="146" t="str">
        <f t="shared" si="419"/>
        <v/>
      </c>
      <c r="AQ2255" s="146" t="str">
        <f t="shared" si="420"/>
        <v/>
      </c>
      <c r="AY2255" s="155"/>
      <c r="AZ2255" s="150"/>
      <c r="BA2255" s="155"/>
      <c r="BB2255" s="162"/>
      <c r="BC2255" s="162"/>
      <c r="BD2255" s="162"/>
      <c r="BE2255" s="162"/>
      <c r="BF2255" s="156"/>
      <c r="BG2255" s="156"/>
      <c r="BH2255" s="156"/>
      <c r="BJ2255" s="146">
        <v>1475</v>
      </c>
      <c r="BK2255" s="146">
        <f t="shared" si="424"/>
        <v>9.4336000000000055</v>
      </c>
      <c r="BL2255" s="146">
        <f t="shared" si="425"/>
        <v>0.22300543825914171</v>
      </c>
      <c r="BM2255" s="146">
        <f t="shared" si="426"/>
        <v>4.1580106241911885E-4</v>
      </c>
      <c r="BN2255" s="146" t="str">
        <f t="shared" si="427"/>
        <v/>
      </c>
      <c r="BO2255" s="146" t="str">
        <f t="shared" si="423"/>
        <v/>
      </c>
    </row>
    <row r="2256" spans="3:67" ht="20.100000000000001" customHeight="1" x14ac:dyDescent="0.25">
      <c r="C2256" s="12"/>
      <c r="E2256" s="130"/>
      <c r="F2256" s="130"/>
      <c r="R2256" s="12"/>
      <c r="T2256" s="130"/>
      <c r="U2256" s="130"/>
      <c r="AE2256" s="146">
        <v>1499</v>
      </c>
      <c r="AF2256" s="146">
        <f t="shared" si="414"/>
        <v>1.9960000000000004</v>
      </c>
      <c r="AJ2256" s="146">
        <f t="shared" si="415"/>
        <v>5.4424191177409292E-2</v>
      </c>
      <c r="AK2256" s="146">
        <f t="shared" si="416"/>
        <v>0.97703303860144342</v>
      </c>
      <c r="AL2256" s="146">
        <f t="shared" si="421"/>
        <v>5.4424191177409292E-2</v>
      </c>
      <c r="AM2256" s="146" t="str">
        <f t="shared" si="422"/>
        <v/>
      </c>
      <c r="AN2256" s="146" t="str">
        <f t="shared" si="417"/>
        <v/>
      </c>
      <c r="AO2256" s="146">
        <f t="shared" si="418"/>
        <v>0</v>
      </c>
      <c r="AP2256" s="146" t="str">
        <f t="shared" si="419"/>
        <v/>
      </c>
      <c r="AQ2256" s="146" t="str">
        <f t="shared" si="420"/>
        <v/>
      </c>
      <c r="AY2256" s="155"/>
      <c r="AZ2256" s="150"/>
      <c r="BA2256" s="155"/>
      <c r="BB2256" s="162"/>
      <c r="BC2256" s="162"/>
      <c r="BD2256" s="162"/>
      <c r="BE2256" s="162"/>
      <c r="BF2256" s="156"/>
      <c r="BG2256" s="156"/>
      <c r="BH2256" s="156"/>
      <c r="BJ2256" s="146">
        <v>1476</v>
      </c>
      <c r="BK2256" s="146">
        <f t="shared" si="424"/>
        <v>9.4400000000000048</v>
      </c>
      <c r="BL2256" s="146">
        <f t="shared" si="425"/>
        <v>0.22258963719672259</v>
      </c>
      <c r="BM2256" s="146">
        <f t="shared" si="426"/>
        <v>4.1517571741331305E-4</v>
      </c>
      <c r="BN2256" s="146" t="str">
        <f t="shared" si="427"/>
        <v/>
      </c>
      <c r="BO2256" s="146" t="str">
        <f t="shared" si="423"/>
        <v/>
      </c>
    </row>
    <row r="2257" spans="3:67" ht="20.100000000000001" customHeight="1" x14ac:dyDescent="0.25">
      <c r="C2257" s="12"/>
      <c r="E2257" s="130"/>
      <c r="F2257" s="130"/>
      <c r="R2257" s="12"/>
      <c r="T2257" s="130"/>
      <c r="U2257" s="130"/>
      <c r="AE2257" s="146">
        <v>1500</v>
      </c>
      <c r="AF2257" s="146">
        <f t="shared" si="414"/>
        <v>2</v>
      </c>
      <c r="AJ2257" s="146">
        <f t="shared" si="415"/>
        <v>5.3990966513188063E-2</v>
      </c>
      <c r="AK2257" s="146">
        <f t="shared" si="416"/>
        <v>0.97724986805182079</v>
      </c>
      <c r="AL2257" s="146">
        <f t="shared" si="421"/>
        <v>5.3990966513188063E-2</v>
      </c>
      <c r="AM2257" s="146" t="str">
        <f t="shared" si="422"/>
        <v/>
      </c>
      <c r="AN2257" s="146" t="str">
        <f t="shared" si="417"/>
        <v/>
      </c>
      <c r="AO2257" s="146">
        <f t="shared" si="418"/>
        <v>0</v>
      </c>
      <c r="AP2257" s="146" t="str">
        <f t="shared" si="419"/>
        <v/>
      </c>
      <c r="AQ2257" s="146" t="str">
        <f t="shared" si="420"/>
        <v/>
      </c>
      <c r="AY2257" s="155"/>
      <c r="AZ2257" s="150"/>
      <c r="BA2257" s="155"/>
      <c r="BB2257" s="162"/>
      <c r="BC2257" s="162"/>
      <c r="BD2257" s="162"/>
      <c r="BE2257" s="162"/>
      <c r="BF2257" s="156"/>
      <c r="BG2257" s="156"/>
      <c r="BH2257" s="156"/>
      <c r="BJ2257" s="146">
        <v>1477</v>
      </c>
      <c r="BK2257" s="146">
        <f t="shared" si="424"/>
        <v>9.4464000000000041</v>
      </c>
      <c r="BL2257" s="146">
        <f t="shared" si="425"/>
        <v>0.22217446147930928</v>
      </c>
      <c r="BM2257" s="146">
        <f t="shared" si="426"/>
        <v>4.1455083686040006E-4</v>
      </c>
      <c r="BN2257" s="146" t="str">
        <f t="shared" si="427"/>
        <v/>
      </c>
      <c r="BO2257" s="146" t="str">
        <f t="shared" si="423"/>
        <v/>
      </c>
    </row>
    <row r="2258" spans="3:67" ht="20.100000000000001" customHeight="1" x14ac:dyDescent="0.25">
      <c r="C2258" s="12"/>
      <c r="E2258" s="130"/>
      <c r="F2258" s="130"/>
      <c r="R2258" s="12"/>
      <c r="T2258" s="130"/>
      <c r="U2258" s="130"/>
      <c r="AE2258" s="146">
        <v>1501</v>
      </c>
      <c r="AF2258" s="146">
        <f t="shared" si="414"/>
        <v>2.0040000000000004</v>
      </c>
      <c r="AJ2258" s="146">
        <f t="shared" si="415"/>
        <v>5.3560333409600321E-2</v>
      </c>
      <c r="AK2258" s="146">
        <f t="shared" si="416"/>
        <v>0.97746496978896624</v>
      </c>
      <c r="AL2258" s="146">
        <f t="shared" si="421"/>
        <v>5.3560333409600321E-2</v>
      </c>
      <c r="AM2258" s="146" t="str">
        <f t="shared" si="422"/>
        <v/>
      </c>
      <c r="AN2258" s="146" t="str">
        <f t="shared" si="417"/>
        <v/>
      </c>
      <c r="AO2258" s="146">
        <f t="shared" si="418"/>
        <v>0</v>
      </c>
      <c r="AP2258" s="146" t="str">
        <f t="shared" si="419"/>
        <v/>
      </c>
      <c r="AQ2258" s="146" t="str">
        <f t="shared" si="420"/>
        <v/>
      </c>
      <c r="AY2258" s="155"/>
      <c r="AZ2258" s="150"/>
      <c r="BA2258" s="155"/>
      <c r="BB2258" s="162"/>
      <c r="BC2258" s="162"/>
      <c r="BD2258" s="162"/>
      <c r="BE2258" s="162"/>
      <c r="BF2258" s="156"/>
      <c r="BG2258" s="156"/>
      <c r="BH2258" s="156"/>
      <c r="BJ2258" s="146">
        <v>1478</v>
      </c>
      <c r="BK2258" s="146">
        <f t="shared" si="424"/>
        <v>9.4528000000000034</v>
      </c>
      <c r="BL2258" s="146">
        <f t="shared" si="425"/>
        <v>0.22175991064244888</v>
      </c>
      <c r="BM2258" s="146">
        <f t="shared" si="426"/>
        <v>4.1392642213955444E-4</v>
      </c>
      <c r="BN2258" s="146" t="str">
        <f t="shared" si="427"/>
        <v/>
      </c>
      <c r="BO2258" s="146" t="str">
        <f t="shared" si="423"/>
        <v/>
      </c>
    </row>
    <row r="2259" spans="3:67" ht="20.100000000000001" customHeight="1" x14ac:dyDescent="0.25">
      <c r="C2259" s="12"/>
      <c r="E2259" s="130"/>
      <c r="F2259" s="130"/>
      <c r="R2259" s="12"/>
      <c r="T2259" s="130"/>
      <c r="U2259" s="130"/>
      <c r="AE2259" s="146">
        <v>1502</v>
      </c>
      <c r="AF2259" s="146">
        <f t="shared" si="414"/>
        <v>2.008</v>
      </c>
      <c r="AJ2259" s="146">
        <f t="shared" si="415"/>
        <v>5.3132284921496888E-2</v>
      </c>
      <c r="AK2259" s="146">
        <f t="shared" si="416"/>
        <v>0.97767835416525462</v>
      </c>
      <c r="AL2259" s="146">
        <f t="shared" si="421"/>
        <v>5.3132284921496888E-2</v>
      </c>
      <c r="AM2259" s="146" t="str">
        <f t="shared" si="422"/>
        <v/>
      </c>
      <c r="AN2259" s="146" t="str">
        <f t="shared" si="417"/>
        <v/>
      </c>
      <c r="AO2259" s="146">
        <f t="shared" si="418"/>
        <v>0</v>
      </c>
      <c r="AP2259" s="146" t="str">
        <f t="shared" si="419"/>
        <v/>
      </c>
      <c r="AQ2259" s="146" t="str">
        <f t="shared" si="420"/>
        <v/>
      </c>
      <c r="AY2259" s="155"/>
      <c r="AZ2259" s="150"/>
      <c r="BA2259" s="155"/>
      <c r="BB2259" s="162"/>
      <c r="BC2259" s="162"/>
      <c r="BD2259" s="162"/>
      <c r="BE2259" s="162"/>
      <c r="BF2259" s="156"/>
      <c r="BG2259" s="156"/>
      <c r="BH2259" s="156"/>
      <c r="BJ2259" s="146">
        <v>1479</v>
      </c>
      <c r="BK2259" s="146">
        <f t="shared" si="424"/>
        <v>9.4592000000000027</v>
      </c>
      <c r="BL2259" s="146">
        <f t="shared" si="425"/>
        <v>0.22134598422030932</v>
      </c>
      <c r="BM2259" s="146">
        <f t="shared" si="426"/>
        <v>4.133024746208469E-4</v>
      </c>
      <c r="BN2259" s="146" t="str">
        <f t="shared" si="427"/>
        <v/>
      </c>
      <c r="BO2259" s="146" t="str">
        <f t="shared" si="423"/>
        <v/>
      </c>
    </row>
    <row r="2260" spans="3:67" ht="20.100000000000001" customHeight="1" x14ac:dyDescent="0.25">
      <c r="C2260" s="12"/>
      <c r="E2260" s="130"/>
      <c r="F2260" s="130"/>
      <c r="R2260" s="12"/>
      <c r="T2260" s="130"/>
      <c r="U2260" s="130"/>
      <c r="AE2260" s="146">
        <v>1503</v>
      </c>
      <c r="AF2260" s="146">
        <f t="shared" si="414"/>
        <v>2.0120000000000005</v>
      </c>
      <c r="AJ2260" s="146">
        <f t="shared" si="415"/>
        <v>5.2706814035613371E-2</v>
      </c>
      <c r="AK2260" s="146">
        <f t="shared" si="416"/>
        <v>0.97789003150514409</v>
      </c>
      <c r="AL2260" s="146">
        <f t="shared" si="421"/>
        <v>5.2706814035613371E-2</v>
      </c>
      <c r="AM2260" s="146" t="str">
        <f t="shared" si="422"/>
        <v/>
      </c>
      <c r="AN2260" s="146" t="str">
        <f t="shared" si="417"/>
        <v/>
      </c>
      <c r="AO2260" s="146">
        <f t="shared" si="418"/>
        <v>0</v>
      </c>
      <c r="AP2260" s="146" t="str">
        <f t="shared" si="419"/>
        <v/>
      </c>
      <c r="AQ2260" s="146" t="str">
        <f t="shared" si="420"/>
        <v/>
      </c>
      <c r="AY2260" s="155"/>
      <c r="AZ2260" s="150"/>
      <c r="BA2260" s="155"/>
      <c r="BB2260" s="162"/>
      <c r="BC2260" s="162"/>
      <c r="BD2260" s="162"/>
      <c r="BE2260" s="162"/>
      <c r="BF2260" s="156"/>
      <c r="BG2260" s="156"/>
      <c r="BH2260" s="156"/>
      <c r="BJ2260" s="146">
        <v>1480</v>
      </c>
      <c r="BK2260" s="146">
        <f t="shared" si="424"/>
        <v>9.465600000000002</v>
      </c>
      <c r="BL2260" s="146">
        <f t="shared" si="425"/>
        <v>0.22093268174568848</v>
      </c>
      <c r="BM2260" s="146">
        <f t="shared" si="426"/>
        <v>4.1267899566779787E-4</v>
      </c>
      <c r="BN2260" s="146" t="str">
        <f t="shared" si="427"/>
        <v/>
      </c>
      <c r="BO2260" s="146" t="str">
        <f t="shared" si="423"/>
        <v/>
      </c>
    </row>
    <row r="2261" spans="3:67" ht="20.100000000000001" customHeight="1" x14ac:dyDescent="0.25">
      <c r="C2261" s="12"/>
      <c r="E2261" s="130"/>
      <c r="F2261" s="130"/>
      <c r="R2261" s="12"/>
      <c r="T2261" s="130"/>
      <c r="U2261" s="130"/>
      <c r="AE2261" s="146">
        <v>1504</v>
      </c>
      <c r="AF2261" s="146">
        <f t="shared" si="414"/>
        <v>2.016</v>
      </c>
      <c r="AJ2261" s="146">
        <f t="shared" si="415"/>
        <v>5.2283913671562113E-2</v>
      </c>
      <c r="AK2261" s="146">
        <f t="shared" si="416"/>
        <v>0.97810001210490494</v>
      </c>
      <c r="AL2261" s="146">
        <f t="shared" si="421"/>
        <v>5.2283913671562113E-2</v>
      </c>
      <c r="AM2261" s="146" t="str">
        <f t="shared" si="422"/>
        <v/>
      </c>
      <c r="AN2261" s="146" t="str">
        <f t="shared" si="417"/>
        <v/>
      </c>
      <c r="AO2261" s="146">
        <f t="shared" si="418"/>
        <v>0</v>
      </c>
      <c r="AP2261" s="146" t="str">
        <f t="shared" si="419"/>
        <v/>
      </c>
      <c r="AQ2261" s="146" t="str">
        <f t="shared" si="420"/>
        <v/>
      </c>
      <c r="AY2261" s="155"/>
      <c r="AZ2261" s="150"/>
      <c r="BA2261" s="155"/>
      <c r="BB2261" s="162"/>
      <c r="BC2261" s="162"/>
      <c r="BD2261" s="162"/>
      <c r="BE2261" s="162"/>
      <c r="BF2261" s="156"/>
      <c r="BG2261" s="156"/>
      <c r="BH2261" s="156"/>
      <c r="BJ2261" s="146">
        <v>1481</v>
      </c>
      <c r="BK2261" s="146">
        <f t="shared" si="424"/>
        <v>9.4720000000000013</v>
      </c>
      <c r="BL2261" s="146">
        <f t="shared" si="425"/>
        <v>0.22052000275002068</v>
      </c>
      <c r="BM2261" s="146">
        <f t="shared" si="426"/>
        <v>4.1205598663479615E-4</v>
      </c>
      <c r="BN2261" s="146" t="str">
        <f t="shared" si="427"/>
        <v/>
      </c>
      <c r="BO2261" s="146" t="str">
        <f t="shared" si="423"/>
        <v/>
      </c>
    </row>
    <row r="2262" spans="3:67" ht="20.100000000000001" customHeight="1" x14ac:dyDescent="0.25">
      <c r="C2262" s="12"/>
      <c r="E2262" s="130"/>
      <c r="F2262" s="130"/>
      <c r="R2262" s="12"/>
      <c r="T2262" s="130"/>
      <c r="U2262" s="130"/>
      <c r="AE2262" s="146">
        <v>1505</v>
      </c>
      <c r="AF2262" s="146">
        <f t="shared" si="414"/>
        <v>2.0200000000000005</v>
      </c>
      <c r="AJ2262" s="146">
        <f t="shared" si="415"/>
        <v>5.186357668282051E-2</v>
      </c>
      <c r="AK2262" s="146">
        <f t="shared" si="416"/>
        <v>0.97830830623235321</v>
      </c>
      <c r="AL2262" s="146">
        <f t="shared" si="421"/>
        <v>5.186357668282051E-2</v>
      </c>
      <c r="AM2262" s="146" t="str">
        <f t="shared" si="422"/>
        <v/>
      </c>
      <c r="AN2262" s="146" t="str">
        <f t="shared" si="417"/>
        <v/>
      </c>
      <c r="AO2262" s="146">
        <f t="shared" si="418"/>
        <v>0</v>
      </c>
      <c r="AP2262" s="146" t="str">
        <f t="shared" si="419"/>
        <v/>
      </c>
      <c r="AQ2262" s="146" t="str">
        <f t="shared" si="420"/>
        <v/>
      </c>
      <c r="AY2262" s="155"/>
      <c r="AZ2262" s="150"/>
      <c r="BA2262" s="155"/>
      <c r="BB2262" s="162"/>
      <c r="BC2262" s="162"/>
      <c r="BD2262" s="162"/>
      <c r="BE2262" s="162"/>
      <c r="BF2262" s="156"/>
      <c r="BG2262" s="156"/>
      <c r="BH2262" s="156"/>
      <c r="BJ2262" s="146">
        <v>1482</v>
      </c>
      <c r="BK2262" s="146">
        <f t="shared" si="424"/>
        <v>9.4784000000000006</v>
      </c>
      <c r="BL2262" s="146">
        <f t="shared" si="425"/>
        <v>0.22010794676338588</v>
      </c>
      <c r="BM2262" s="146">
        <f t="shared" si="426"/>
        <v>4.1143344886948596E-4</v>
      </c>
      <c r="BN2262" s="146" t="str">
        <f t="shared" si="427"/>
        <v/>
      </c>
      <c r="BO2262" s="146" t="str">
        <f t="shared" si="423"/>
        <v/>
      </c>
    </row>
    <row r="2263" spans="3:67" ht="20.100000000000001" customHeight="1" x14ac:dyDescent="0.25">
      <c r="C2263" s="12"/>
      <c r="E2263" s="130"/>
      <c r="F2263" s="130"/>
      <c r="R2263" s="12"/>
      <c r="T2263" s="130"/>
      <c r="U2263" s="130"/>
      <c r="AE2263" s="146">
        <v>1506</v>
      </c>
      <c r="AF2263" s="146">
        <f t="shared" si="414"/>
        <v>2.024</v>
      </c>
      <c r="AJ2263" s="146">
        <f t="shared" si="415"/>
        <v>5.1445795857717774E-2</v>
      </c>
      <c r="AK2263" s="146">
        <f t="shared" si="416"/>
        <v>0.97851492412658847</v>
      </c>
      <c r="AL2263" s="146">
        <f t="shared" si="421"/>
        <v>5.1445795857717774E-2</v>
      </c>
      <c r="AM2263" s="146" t="str">
        <f t="shared" si="422"/>
        <v/>
      </c>
      <c r="AN2263" s="146" t="str">
        <f t="shared" si="417"/>
        <v/>
      </c>
      <c r="AO2263" s="146">
        <f t="shared" si="418"/>
        <v>0</v>
      </c>
      <c r="AP2263" s="146" t="str">
        <f t="shared" si="419"/>
        <v/>
      </c>
      <c r="AQ2263" s="146" t="str">
        <f t="shared" si="420"/>
        <v/>
      </c>
      <c r="AY2263" s="155"/>
      <c r="AZ2263" s="150"/>
      <c r="BA2263" s="155"/>
      <c r="BB2263" s="162"/>
      <c r="BC2263" s="162"/>
      <c r="BD2263" s="162"/>
      <c r="BE2263" s="162"/>
      <c r="BF2263" s="156"/>
      <c r="BG2263" s="156"/>
      <c r="BH2263" s="156"/>
      <c r="BJ2263" s="146">
        <v>1483</v>
      </c>
      <c r="BK2263" s="146">
        <f t="shared" si="424"/>
        <v>9.4847999999999999</v>
      </c>
      <c r="BL2263" s="146">
        <f t="shared" si="425"/>
        <v>0.2196965133145164</v>
      </c>
      <c r="BM2263" s="146">
        <f t="shared" si="426"/>
        <v>4.1081138371087955E-4</v>
      </c>
      <c r="BN2263" s="146" t="str">
        <f t="shared" si="427"/>
        <v/>
      </c>
      <c r="BO2263" s="146" t="str">
        <f t="shared" si="423"/>
        <v/>
      </c>
    </row>
    <row r="2264" spans="3:67" ht="20.100000000000001" customHeight="1" x14ac:dyDescent="0.25">
      <c r="C2264" s="12"/>
      <c r="E2264" s="130"/>
      <c r="F2264" s="130"/>
      <c r="R2264" s="12"/>
      <c r="T2264" s="130"/>
      <c r="U2264" s="130"/>
      <c r="AE2264" s="146">
        <v>1507</v>
      </c>
      <c r="AF2264" s="146">
        <f t="shared" si="414"/>
        <v>2.0280000000000005</v>
      </c>
      <c r="AJ2264" s="146">
        <f t="shared" si="415"/>
        <v>5.1030563920417639E-2</v>
      </c>
      <c r="AK2264" s="146">
        <f t="shared" si="416"/>
        <v>0.97871987599773491</v>
      </c>
      <c r="AL2264" s="146">
        <f t="shared" si="421"/>
        <v>5.1030563920417639E-2</v>
      </c>
      <c r="AM2264" s="146" t="str">
        <f t="shared" si="422"/>
        <v/>
      </c>
      <c r="AN2264" s="146" t="str">
        <f t="shared" si="417"/>
        <v/>
      </c>
      <c r="AO2264" s="146">
        <f t="shared" si="418"/>
        <v>0</v>
      </c>
      <c r="AP2264" s="146" t="str">
        <f t="shared" si="419"/>
        <v/>
      </c>
      <c r="AQ2264" s="146" t="str">
        <f t="shared" si="420"/>
        <v/>
      </c>
      <c r="AY2264" s="155"/>
      <c r="AZ2264" s="150"/>
      <c r="BA2264" s="155"/>
      <c r="BB2264" s="162"/>
      <c r="BC2264" s="162"/>
      <c r="BD2264" s="162"/>
      <c r="BE2264" s="162"/>
      <c r="BF2264" s="156"/>
      <c r="BG2264" s="156"/>
      <c r="BH2264" s="156"/>
      <c r="BJ2264" s="146">
        <v>1484</v>
      </c>
      <c r="BK2264" s="146">
        <f t="shared" si="424"/>
        <v>9.4911999999999992</v>
      </c>
      <c r="BL2264" s="146">
        <f t="shared" si="425"/>
        <v>0.21928570193080552</v>
      </c>
      <c r="BM2264" s="146">
        <f t="shared" si="426"/>
        <v>4.1018979249091148E-4</v>
      </c>
      <c r="BN2264" s="146" t="str">
        <f t="shared" si="427"/>
        <v/>
      </c>
      <c r="BO2264" s="146" t="str">
        <f t="shared" si="423"/>
        <v/>
      </c>
    </row>
    <row r="2265" spans="3:67" ht="20.100000000000001" customHeight="1" x14ac:dyDescent="0.25">
      <c r="C2265" s="12"/>
      <c r="E2265" s="130"/>
      <c r="F2265" s="130"/>
      <c r="R2265" s="12"/>
      <c r="T2265" s="130"/>
      <c r="U2265" s="130"/>
      <c r="AE2265" s="146">
        <v>1508</v>
      </c>
      <c r="AF2265" s="146">
        <f t="shared" si="414"/>
        <v>2.032</v>
      </c>
      <c r="AJ2265" s="146">
        <f t="shared" si="415"/>
        <v>5.0617873531899893E-2</v>
      </c>
      <c r="AK2265" s="146">
        <f t="shared" si="416"/>
        <v>0.97892317202668633</v>
      </c>
      <c r="AL2265" s="146">
        <f t="shared" si="421"/>
        <v>5.0617873531899893E-2</v>
      </c>
      <c r="AM2265" s="146" t="str">
        <f t="shared" si="422"/>
        <v/>
      </c>
      <c r="AN2265" s="146" t="str">
        <f t="shared" si="417"/>
        <v/>
      </c>
      <c r="AO2265" s="146">
        <f t="shared" si="418"/>
        <v>0</v>
      </c>
      <c r="AP2265" s="146" t="str">
        <f t="shared" si="419"/>
        <v/>
      </c>
      <c r="AQ2265" s="146" t="str">
        <f t="shared" si="420"/>
        <v/>
      </c>
      <c r="AY2265" s="155"/>
      <c r="AZ2265" s="150"/>
      <c r="BA2265" s="155"/>
      <c r="BB2265" s="162"/>
      <c r="BC2265" s="162"/>
      <c r="BD2265" s="162"/>
      <c r="BE2265" s="162"/>
      <c r="BF2265" s="156"/>
      <c r="BG2265" s="156"/>
      <c r="BH2265" s="156"/>
      <c r="BJ2265" s="146">
        <v>1485</v>
      </c>
      <c r="BK2265" s="146">
        <f t="shared" si="424"/>
        <v>9.4975999999999985</v>
      </c>
      <c r="BL2265" s="146">
        <f t="shared" si="425"/>
        <v>0.2188755121383146</v>
      </c>
      <c r="BM2265" s="146">
        <f t="shared" si="426"/>
        <v>4.0956867653280105E-4</v>
      </c>
      <c r="BN2265" s="146" t="str">
        <f t="shared" si="427"/>
        <v/>
      </c>
      <c r="BO2265" s="146" t="str">
        <f t="shared" si="423"/>
        <v/>
      </c>
    </row>
    <row r="2266" spans="3:67" ht="20.100000000000001" customHeight="1" x14ac:dyDescent="0.25">
      <c r="C2266" s="12"/>
      <c r="E2266" s="130"/>
      <c r="F2266" s="130"/>
      <c r="R2266" s="12"/>
      <c r="T2266" s="130"/>
      <c r="U2266" s="130"/>
      <c r="AE2266" s="146">
        <v>1509</v>
      </c>
      <c r="AF2266" s="146">
        <f t="shared" si="414"/>
        <v>2.0360000000000005</v>
      </c>
      <c r="AJ2266" s="146">
        <f t="shared" si="415"/>
        <v>5.020771729093719E-2</v>
      </c>
      <c r="AK2266" s="146">
        <f t="shared" si="416"/>
        <v>0.97912482236485621</v>
      </c>
      <c r="AL2266" s="146">
        <f t="shared" si="421"/>
        <v>5.020771729093719E-2</v>
      </c>
      <c r="AM2266" s="146" t="str">
        <f t="shared" si="422"/>
        <v/>
      </c>
      <c r="AN2266" s="146" t="str">
        <f t="shared" si="417"/>
        <v/>
      </c>
      <c r="AO2266" s="146">
        <f t="shared" si="418"/>
        <v>0</v>
      </c>
      <c r="AP2266" s="146" t="str">
        <f t="shared" si="419"/>
        <v/>
      </c>
      <c r="AQ2266" s="146" t="str">
        <f t="shared" si="420"/>
        <v/>
      </c>
      <c r="AY2266" s="155"/>
      <c r="AZ2266" s="150"/>
      <c r="BA2266" s="155"/>
      <c r="BB2266" s="162"/>
      <c r="BC2266" s="162"/>
      <c r="BD2266" s="162"/>
      <c r="BE2266" s="162"/>
      <c r="BF2266" s="156"/>
      <c r="BG2266" s="156"/>
      <c r="BH2266" s="156"/>
      <c r="BJ2266" s="146">
        <v>1486</v>
      </c>
      <c r="BK2266" s="146">
        <f t="shared" si="424"/>
        <v>9.5039999999999978</v>
      </c>
      <c r="BL2266" s="146">
        <f t="shared" si="425"/>
        <v>0.2184659434617818</v>
      </c>
      <c r="BM2266" s="146">
        <f t="shared" si="426"/>
        <v>4.0894803715352257E-4</v>
      </c>
      <c r="BN2266" s="146" t="str">
        <f t="shared" si="427"/>
        <v/>
      </c>
      <c r="BO2266" s="146" t="str">
        <f t="shared" si="423"/>
        <v/>
      </c>
    </row>
    <row r="2267" spans="3:67" ht="20.100000000000001" customHeight="1" x14ac:dyDescent="0.25">
      <c r="C2267" s="12"/>
      <c r="E2267" s="130"/>
      <c r="F2267" s="130"/>
      <c r="R2267" s="12"/>
      <c r="T2267" s="130"/>
      <c r="U2267" s="130"/>
      <c r="AE2267" s="146">
        <v>1510</v>
      </c>
      <c r="AF2267" s="146">
        <f t="shared" si="414"/>
        <v>2.04</v>
      </c>
      <c r="AJ2267" s="146">
        <f t="shared" si="415"/>
        <v>4.9800087735070775E-2</v>
      </c>
      <c r="AK2267" s="146">
        <f t="shared" si="416"/>
        <v>0.97932483713392993</v>
      </c>
      <c r="AL2267" s="146">
        <f t="shared" si="421"/>
        <v>4.9800087735070775E-2</v>
      </c>
      <c r="AM2267" s="146" t="str">
        <f t="shared" si="422"/>
        <v/>
      </c>
      <c r="AN2267" s="146" t="str">
        <f t="shared" si="417"/>
        <v/>
      </c>
      <c r="AO2267" s="146">
        <f t="shared" si="418"/>
        <v>0</v>
      </c>
      <c r="AP2267" s="146" t="str">
        <f t="shared" si="419"/>
        <v/>
      </c>
      <c r="AQ2267" s="146" t="str">
        <f t="shared" si="420"/>
        <v/>
      </c>
      <c r="AY2267" s="155"/>
      <c r="AZ2267" s="150"/>
      <c r="BA2267" s="155"/>
      <c r="BB2267" s="162"/>
      <c r="BC2267" s="162"/>
      <c r="BD2267" s="162"/>
      <c r="BE2267" s="162"/>
      <c r="BF2267" s="156"/>
      <c r="BG2267" s="156"/>
      <c r="BH2267" s="156"/>
      <c r="BJ2267" s="146">
        <v>1487</v>
      </c>
      <c r="BK2267" s="146">
        <f t="shared" si="424"/>
        <v>9.5103999999999971</v>
      </c>
      <c r="BL2267" s="146">
        <f t="shared" si="425"/>
        <v>0.21805699542462828</v>
      </c>
      <c r="BM2267" s="146">
        <f t="shared" si="426"/>
        <v>4.0832787566061346E-4</v>
      </c>
      <c r="BN2267" s="146" t="str">
        <f t="shared" si="427"/>
        <v/>
      </c>
      <c r="BO2267" s="146" t="str">
        <f t="shared" si="423"/>
        <v/>
      </c>
    </row>
    <row r="2268" spans="3:67" ht="20.100000000000001" customHeight="1" x14ac:dyDescent="0.25">
      <c r="C2268" s="12"/>
      <c r="E2268" s="130"/>
      <c r="F2268" s="130"/>
      <c r="R2268" s="12"/>
      <c r="T2268" s="130"/>
      <c r="U2268" s="130"/>
      <c r="AE2268" s="146">
        <v>1511</v>
      </c>
      <c r="AF2268" s="146">
        <f t="shared" si="414"/>
        <v>2.0440000000000005</v>
      </c>
      <c r="AJ2268" s="146">
        <f t="shared" si="415"/>
        <v>4.9394977341581492E-2</v>
      </c>
      <c r="AK2268" s="146">
        <f t="shared" si="416"/>
        <v>0.97952322642562262</v>
      </c>
      <c r="AL2268" s="146">
        <f t="shared" si="421"/>
        <v>4.9394977341581492E-2</v>
      </c>
      <c r="AM2268" s="146" t="str">
        <f t="shared" si="422"/>
        <v/>
      </c>
      <c r="AN2268" s="146" t="str">
        <f t="shared" si="417"/>
        <v/>
      </c>
      <c r="AO2268" s="146">
        <f t="shared" si="418"/>
        <v>0</v>
      </c>
      <c r="AP2268" s="146" t="str">
        <f t="shared" si="419"/>
        <v/>
      </c>
      <c r="AQ2268" s="146" t="str">
        <f t="shared" si="420"/>
        <v/>
      </c>
      <c r="AY2268" s="155"/>
      <c r="AZ2268" s="150"/>
      <c r="BA2268" s="155"/>
      <c r="BB2268" s="162"/>
      <c r="BC2268" s="162"/>
      <c r="BD2268" s="162"/>
      <c r="BE2268" s="162"/>
      <c r="BF2268" s="156"/>
      <c r="BG2268" s="156"/>
      <c r="BH2268" s="156"/>
      <c r="BJ2268" s="146">
        <v>1488</v>
      </c>
      <c r="BK2268" s="146">
        <f t="shared" si="424"/>
        <v>9.5167999999999964</v>
      </c>
      <c r="BL2268" s="146">
        <f t="shared" si="425"/>
        <v>0.21764866754896767</v>
      </c>
      <c r="BM2268" s="146">
        <f t="shared" si="426"/>
        <v>4.0770819335522734E-4</v>
      </c>
      <c r="BN2268" s="146" t="str">
        <f t="shared" si="427"/>
        <v/>
      </c>
      <c r="BO2268" s="146" t="str">
        <f t="shared" si="423"/>
        <v/>
      </c>
    </row>
    <row r="2269" spans="3:67" ht="20.100000000000001" customHeight="1" x14ac:dyDescent="0.25">
      <c r="C2269" s="12"/>
      <c r="E2269" s="130"/>
      <c r="F2269" s="130"/>
      <c r="R2269" s="12"/>
      <c r="T2269" s="130"/>
      <c r="U2269" s="130"/>
      <c r="AE2269" s="146">
        <v>1512</v>
      </c>
      <c r="AF2269" s="146">
        <f t="shared" si="414"/>
        <v>2.048</v>
      </c>
      <c r="AJ2269" s="146">
        <f t="shared" si="415"/>
        <v>4.8992378528459266E-2</v>
      </c>
      <c r="AK2269" s="146">
        <f t="shared" si="416"/>
        <v>0.97972000030143902</v>
      </c>
      <c r="AL2269" s="146">
        <f t="shared" si="421"/>
        <v>4.8992378528459266E-2</v>
      </c>
      <c r="AM2269" s="146" t="str">
        <f t="shared" si="422"/>
        <v/>
      </c>
      <c r="AN2269" s="146" t="str">
        <f t="shared" si="417"/>
        <v/>
      </c>
      <c r="AO2269" s="146">
        <f t="shared" si="418"/>
        <v>0</v>
      </c>
      <c r="AP2269" s="146" t="str">
        <f t="shared" si="419"/>
        <v/>
      </c>
      <c r="AQ2269" s="146" t="str">
        <f t="shared" si="420"/>
        <v/>
      </c>
      <c r="AY2269" s="155"/>
      <c r="AZ2269" s="150"/>
      <c r="BA2269" s="155"/>
      <c r="BB2269" s="162"/>
      <c r="BC2269" s="162"/>
      <c r="BD2269" s="162"/>
      <c r="BE2269" s="162"/>
      <c r="BF2269" s="156"/>
      <c r="BG2269" s="156"/>
      <c r="BH2269" s="156"/>
      <c r="BJ2269" s="146">
        <v>1489</v>
      </c>
      <c r="BK2269" s="146">
        <f t="shared" si="424"/>
        <v>9.5231999999999957</v>
      </c>
      <c r="BL2269" s="146">
        <f t="shared" si="425"/>
        <v>0.21724095935561244</v>
      </c>
      <c r="BM2269" s="146">
        <f t="shared" si="426"/>
        <v>4.0708899152977485E-4</v>
      </c>
      <c r="BN2269" s="146" t="str">
        <f t="shared" si="427"/>
        <v/>
      </c>
      <c r="BO2269" s="146" t="str">
        <f t="shared" si="423"/>
        <v/>
      </c>
    </row>
    <row r="2270" spans="3:67" ht="20.100000000000001" customHeight="1" x14ac:dyDescent="0.25">
      <c r="C2270" s="12"/>
      <c r="E2270" s="130"/>
      <c r="F2270" s="130"/>
      <c r="R2270" s="12"/>
      <c r="T2270" s="130"/>
      <c r="U2270" s="130"/>
      <c r="AE2270" s="146">
        <v>1513</v>
      </c>
      <c r="AF2270" s="146">
        <f t="shared" si="414"/>
        <v>2.0520000000000005</v>
      </c>
      <c r="AJ2270" s="146">
        <f t="shared" si="415"/>
        <v>4.8592283655367934E-2</v>
      </c>
      <c r="AK2270" s="146">
        <f t="shared" si="416"/>
        <v>0.97991516879243945</v>
      </c>
      <c r="AL2270" s="146">
        <f t="shared" si="421"/>
        <v>4.8592283655367934E-2</v>
      </c>
      <c r="AM2270" s="146" t="str">
        <f t="shared" si="422"/>
        <v/>
      </c>
      <c r="AN2270" s="146" t="str">
        <f t="shared" si="417"/>
        <v/>
      </c>
      <c r="AO2270" s="146">
        <f t="shared" si="418"/>
        <v>0</v>
      </c>
      <c r="AP2270" s="146" t="str">
        <f t="shared" si="419"/>
        <v/>
      </c>
      <c r="AQ2270" s="146" t="str">
        <f t="shared" si="420"/>
        <v/>
      </c>
      <c r="AY2270" s="155"/>
      <c r="AZ2270" s="150"/>
      <c r="BA2270" s="155"/>
      <c r="BB2270" s="162"/>
      <c r="BC2270" s="162"/>
      <c r="BD2270" s="162"/>
      <c r="BE2270" s="162"/>
      <c r="BF2270" s="156"/>
      <c r="BG2270" s="156"/>
      <c r="BH2270" s="156"/>
      <c r="BJ2270" s="146">
        <v>1490</v>
      </c>
      <c r="BK2270" s="146">
        <f t="shared" si="424"/>
        <v>9.529599999999995</v>
      </c>
      <c r="BL2270" s="146">
        <f t="shared" si="425"/>
        <v>0.21683387036408266</v>
      </c>
      <c r="BM2270" s="146">
        <f t="shared" si="426"/>
        <v>4.0647027147028281E-4</v>
      </c>
      <c r="BN2270" s="146" t="str">
        <f t="shared" si="427"/>
        <v/>
      </c>
      <c r="BO2270" s="146" t="str">
        <f t="shared" si="423"/>
        <v/>
      </c>
    </row>
    <row r="2271" spans="3:67" ht="20.100000000000001" customHeight="1" x14ac:dyDescent="0.25">
      <c r="C2271" s="12"/>
      <c r="E2271" s="130"/>
      <c r="F2271" s="130"/>
      <c r="R2271" s="12"/>
      <c r="T2271" s="130"/>
      <c r="U2271" s="130"/>
      <c r="AE2271" s="146">
        <v>1514</v>
      </c>
      <c r="AF2271" s="146">
        <f t="shared" si="414"/>
        <v>2.056</v>
      </c>
      <c r="AJ2271" s="146">
        <f t="shared" si="415"/>
        <v>4.8194685024608441E-2</v>
      </c>
      <c r="AK2271" s="146">
        <f t="shared" si="416"/>
        <v>0.98010874189900754</v>
      </c>
      <c r="AL2271" s="146">
        <f t="shared" si="421"/>
        <v>4.8194685024608441E-2</v>
      </c>
      <c r="AM2271" s="146" t="str">
        <f t="shared" si="422"/>
        <v/>
      </c>
      <c r="AN2271" s="146" t="str">
        <f t="shared" si="417"/>
        <v/>
      </c>
      <c r="AO2271" s="146">
        <f t="shared" si="418"/>
        <v>0</v>
      </c>
      <c r="AP2271" s="146" t="str">
        <f t="shared" si="419"/>
        <v/>
      </c>
      <c r="AQ2271" s="146" t="str">
        <f t="shared" si="420"/>
        <v/>
      </c>
      <c r="AY2271" s="155"/>
      <c r="AZ2271" s="150"/>
      <c r="BA2271" s="155"/>
      <c r="BB2271" s="162"/>
      <c r="BC2271" s="162"/>
      <c r="BD2271" s="162"/>
      <c r="BE2271" s="162"/>
      <c r="BF2271" s="156"/>
      <c r="BG2271" s="156"/>
      <c r="BH2271" s="156"/>
      <c r="BJ2271" s="146">
        <v>1491</v>
      </c>
      <c r="BK2271" s="146">
        <f t="shared" si="424"/>
        <v>9.5359999999999943</v>
      </c>
      <c r="BL2271" s="146">
        <f t="shared" si="425"/>
        <v>0.21642740009261238</v>
      </c>
      <c r="BM2271" s="146">
        <f t="shared" si="426"/>
        <v>4.0585203445392404E-4</v>
      </c>
      <c r="BN2271" s="146" t="str">
        <f t="shared" si="427"/>
        <v/>
      </c>
      <c r="BO2271" s="146" t="str">
        <f t="shared" si="423"/>
        <v/>
      </c>
    </row>
    <row r="2272" spans="3:67" ht="20.100000000000001" customHeight="1" x14ac:dyDescent="0.25">
      <c r="C2272" s="12"/>
      <c r="E2272" s="130"/>
      <c r="F2272" s="130"/>
      <c r="R2272" s="12"/>
      <c r="T2272" s="130"/>
      <c r="U2272" s="130"/>
      <c r="AE2272" s="146">
        <v>1515</v>
      </c>
      <c r="AF2272" s="146">
        <f t="shared" si="414"/>
        <v>2.0600000000000005</v>
      </c>
      <c r="AJ2272" s="146">
        <f t="shared" si="415"/>
        <v>4.7799574882076964E-2</v>
      </c>
      <c r="AK2272" s="146">
        <f t="shared" si="416"/>
        <v>0.98030072959062309</v>
      </c>
      <c r="AL2272" s="146">
        <f t="shared" si="421"/>
        <v>4.7799574882076964E-2</v>
      </c>
      <c r="AM2272" s="146" t="str">
        <f t="shared" si="422"/>
        <v/>
      </c>
      <c r="AN2272" s="146" t="str">
        <f t="shared" si="417"/>
        <v/>
      </c>
      <c r="AO2272" s="146">
        <f t="shared" si="418"/>
        <v>0</v>
      </c>
      <c r="AP2272" s="146" t="str">
        <f t="shared" si="419"/>
        <v/>
      </c>
      <c r="AQ2272" s="146" t="str">
        <f t="shared" si="420"/>
        <v/>
      </c>
      <c r="AY2272" s="155"/>
      <c r="AZ2272" s="150"/>
      <c r="BA2272" s="155"/>
      <c r="BB2272" s="162"/>
      <c r="BC2272" s="162"/>
      <c r="BD2272" s="162"/>
      <c r="BE2272" s="162"/>
      <c r="BF2272" s="156"/>
      <c r="BG2272" s="156"/>
      <c r="BH2272" s="156"/>
      <c r="BJ2272" s="146">
        <v>1492</v>
      </c>
      <c r="BK2272" s="146">
        <f t="shared" si="424"/>
        <v>9.5423999999999936</v>
      </c>
      <c r="BL2272" s="146">
        <f t="shared" si="425"/>
        <v>0.21602154805815846</v>
      </c>
      <c r="BM2272" s="146">
        <f t="shared" si="426"/>
        <v>4.0523428175071041E-4</v>
      </c>
      <c r="BN2272" s="146" t="str">
        <f t="shared" si="427"/>
        <v/>
      </c>
      <c r="BO2272" s="146" t="str">
        <f t="shared" si="423"/>
        <v/>
      </c>
    </row>
    <row r="2273" spans="3:67" ht="20.100000000000001" customHeight="1" x14ac:dyDescent="0.25">
      <c r="C2273" s="12"/>
      <c r="E2273" s="130"/>
      <c r="F2273" s="130"/>
      <c r="R2273" s="12"/>
      <c r="T2273" s="130"/>
      <c r="U2273" s="130"/>
      <c r="AE2273" s="146">
        <v>1516</v>
      </c>
      <c r="AF2273" s="146">
        <f t="shared" si="414"/>
        <v>2.0640000000000001</v>
      </c>
      <c r="AJ2273" s="146">
        <f t="shared" si="415"/>
        <v>4.7406945418221713E-2</v>
      </c>
      <c r="AK2273" s="146">
        <f t="shared" si="416"/>
        <v>0.98049114180563823</v>
      </c>
      <c r="AL2273" s="146">
        <f t="shared" si="421"/>
        <v>4.7406945418221713E-2</v>
      </c>
      <c r="AM2273" s="146" t="str">
        <f t="shared" si="422"/>
        <v/>
      </c>
      <c r="AN2273" s="146" t="str">
        <f t="shared" si="417"/>
        <v/>
      </c>
      <c r="AO2273" s="146">
        <f t="shared" si="418"/>
        <v>0</v>
      </c>
      <c r="AP2273" s="146" t="str">
        <f t="shared" si="419"/>
        <v/>
      </c>
      <c r="AQ2273" s="146" t="str">
        <f t="shared" si="420"/>
        <v/>
      </c>
      <c r="AY2273" s="155"/>
      <c r="AZ2273" s="150"/>
      <c r="BA2273" s="155"/>
      <c r="BB2273" s="162"/>
      <c r="BC2273" s="162"/>
      <c r="BD2273" s="162"/>
      <c r="BE2273" s="162"/>
      <c r="BF2273" s="156"/>
      <c r="BG2273" s="156"/>
      <c r="BH2273" s="156"/>
      <c r="BJ2273" s="146">
        <v>1493</v>
      </c>
      <c r="BK2273" s="146">
        <f t="shared" si="424"/>
        <v>9.5487999999999928</v>
      </c>
      <c r="BL2273" s="146">
        <f t="shared" si="425"/>
        <v>0.21561631377640775</v>
      </c>
      <c r="BM2273" s="146">
        <f t="shared" si="426"/>
        <v>4.0461701462352062E-4</v>
      </c>
      <c r="BN2273" s="146" t="str">
        <f t="shared" si="427"/>
        <v/>
      </c>
      <c r="BO2273" s="146" t="str">
        <f t="shared" si="423"/>
        <v/>
      </c>
    </row>
    <row r="2274" spans="3:67" ht="20.100000000000001" customHeight="1" x14ac:dyDescent="0.25">
      <c r="C2274" s="12"/>
      <c r="E2274" s="130"/>
      <c r="F2274" s="130"/>
      <c r="R2274" s="12"/>
      <c r="T2274" s="130"/>
      <c r="U2274" s="130"/>
      <c r="AE2274" s="146">
        <v>1517</v>
      </c>
      <c r="AF2274" s="146">
        <f t="shared" si="414"/>
        <v>2.0680000000000005</v>
      </c>
      <c r="AJ2274" s="146">
        <f t="shared" si="415"/>
        <v>4.7016788768994199E-2</v>
      </c>
      <c r="AK2274" s="146">
        <f t="shared" si="416"/>
        <v>0.98067998845105742</v>
      </c>
      <c r="AL2274" s="146">
        <f t="shared" si="421"/>
        <v>4.7016788768994199E-2</v>
      </c>
      <c r="AM2274" s="146" t="str">
        <f t="shared" si="422"/>
        <v/>
      </c>
      <c r="AN2274" s="146" t="str">
        <f t="shared" si="417"/>
        <v/>
      </c>
      <c r="AO2274" s="146">
        <f t="shared" si="418"/>
        <v>0</v>
      </c>
      <c r="AP2274" s="146" t="str">
        <f t="shared" si="419"/>
        <v/>
      </c>
      <c r="AQ2274" s="146" t="str">
        <f t="shared" si="420"/>
        <v/>
      </c>
      <c r="AY2274" s="155"/>
      <c r="AZ2274" s="150"/>
      <c r="BA2274" s="155"/>
      <c r="BB2274" s="162"/>
      <c r="BC2274" s="162"/>
      <c r="BD2274" s="162"/>
      <c r="BE2274" s="162"/>
      <c r="BF2274" s="156"/>
      <c r="BG2274" s="156"/>
      <c r="BH2274" s="156"/>
      <c r="BJ2274" s="146">
        <v>1494</v>
      </c>
      <c r="BK2274" s="146">
        <f t="shared" si="424"/>
        <v>9.5551999999999921</v>
      </c>
      <c r="BL2274" s="146">
        <f t="shared" si="425"/>
        <v>0.21521169676178423</v>
      </c>
      <c r="BM2274" s="146">
        <f t="shared" si="426"/>
        <v>4.0400023432687893E-4</v>
      </c>
      <c r="BN2274" s="146" t="str">
        <f t="shared" si="427"/>
        <v/>
      </c>
      <c r="BO2274" s="146" t="str">
        <f t="shared" si="423"/>
        <v/>
      </c>
    </row>
    <row r="2275" spans="3:67" ht="20.100000000000001" customHeight="1" x14ac:dyDescent="0.25">
      <c r="C2275" s="12"/>
      <c r="E2275" s="130"/>
      <c r="F2275" s="130"/>
      <c r="R2275" s="12"/>
      <c r="T2275" s="130"/>
      <c r="U2275" s="130"/>
      <c r="AE2275" s="146">
        <v>1518</v>
      </c>
      <c r="AF2275" s="146">
        <f t="shared" si="414"/>
        <v>2.0720000000000001</v>
      </c>
      <c r="AJ2275" s="146">
        <f t="shared" si="415"/>
        <v>4.6629097016799043E-2</v>
      </c>
      <c r="AK2275" s="146">
        <f t="shared" si="416"/>
        <v>0.98086727940232188</v>
      </c>
      <c r="AL2275" s="146">
        <f t="shared" si="421"/>
        <v>4.6629097016799043E-2</v>
      </c>
      <c r="AM2275" s="146" t="str">
        <f t="shared" si="422"/>
        <v/>
      </c>
      <c r="AN2275" s="146" t="str">
        <f t="shared" si="417"/>
        <v/>
      </c>
      <c r="AO2275" s="146">
        <f t="shared" si="418"/>
        <v>0</v>
      </c>
      <c r="AP2275" s="146" t="str">
        <f t="shared" si="419"/>
        <v/>
      </c>
      <c r="AQ2275" s="146" t="str">
        <f t="shared" si="420"/>
        <v/>
      </c>
      <c r="AY2275" s="155"/>
      <c r="AZ2275" s="150"/>
      <c r="BA2275" s="155"/>
      <c r="BB2275" s="162"/>
      <c r="BC2275" s="162"/>
      <c r="BD2275" s="162"/>
      <c r="BE2275" s="162"/>
      <c r="BF2275" s="156"/>
      <c r="BG2275" s="156"/>
      <c r="BH2275" s="156"/>
      <c r="BJ2275" s="146">
        <v>1495</v>
      </c>
      <c r="BK2275" s="146">
        <f t="shared" si="424"/>
        <v>9.5615999999999914</v>
      </c>
      <c r="BL2275" s="146">
        <f t="shared" si="425"/>
        <v>0.21480769652745735</v>
      </c>
      <c r="BM2275" s="146">
        <f t="shared" si="426"/>
        <v>4.0338394210814865E-4</v>
      </c>
      <c r="BN2275" s="146" t="str">
        <f t="shared" si="427"/>
        <v/>
      </c>
      <c r="BO2275" s="146" t="str">
        <f t="shared" si="423"/>
        <v/>
      </c>
    </row>
    <row r="2276" spans="3:67" ht="20.100000000000001" customHeight="1" x14ac:dyDescent="0.25">
      <c r="C2276" s="12"/>
      <c r="E2276" s="130"/>
      <c r="F2276" s="130"/>
      <c r="R2276" s="12"/>
      <c r="T2276" s="130"/>
      <c r="U2276" s="130"/>
      <c r="AE2276" s="146">
        <v>1519</v>
      </c>
      <c r="AF2276" s="146">
        <f t="shared" si="414"/>
        <v>2.0760000000000005</v>
      </c>
      <c r="AJ2276" s="146">
        <f t="shared" si="415"/>
        <v>4.6243862191438501E-2</v>
      </c>
      <c r="AK2276" s="146">
        <f t="shared" si="416"/>
        <v>0.98105302450309662</v>
      </c>
      <c r="AL2276" s="146">
        <f t="shared" si="421"/>
        <v>4.6243862191438501E-2</v>
      </c>
      <c r="AM2276" s="146" t="str">
        <f t="shared" si="422"/>
        <v/>
      </c>
      <c r="AN2276" s="146" t="str">
        <f t="shared" si="417"/>
        <v/>
      </c>
      <c r="AO2276" s="146">
        <f t="shared" si="418"/>
        <v>0</v>
      </c>
      <c r="AP2276" s="146" t="str">
        <f t="shared" si="419"/>
        <v/>
      </c>
      <c r="AQ2276" s="146" t="str">
        <f t="shared" si="420"/>
        <v/>
      </c>
      <c r="AY2276" s="155"/>
      <c r="AZ2276" s="150"/>
      <c r="BA2276" s="155"/>
      <c r="BB2276" s="162"/>
      <c r="BC2276" s="162"/>
      <c r="BD2276" s="162"/>
      <c r="BE2276" s="162"/>
      <c r="BF2276" s="156"/>
      <c r="BG2276" s="156"/>
      <c r="BH2276" s="156"/>
      <c r="BJ2276" s="146">
        <v>1496</v>
      </c>
      <c r="BK2276" s="146">
        <f t="shared" si="424"/>
        <v>9.5679999999999907</v>
      </c>
      <c r="BL2276" s="146">
        <f t="shared" si="425"/>
        <v>0.2144043125853492</v>
      </c>
      <c r="BM2276" s="146">
        <f t="shared" si="426"/>
        <v>4.0276813920747667E-4</v>
      </c>
      <c r="BN2276" s="146" t="str">
        <f t="shared" si="427"/>
        <v/>
      </c>
      <c r="BO2276" s="146" t="str">
        <f t="shared" si="423"/>
        <v/>
      </c>
    </row>
    <row r="2277" spans="3:67" ht="20.100000000000001" customHeight="1" x14ac:dyDescent="0.25">
      <c r="C2277" s="12"/>
      <c r="E2277" s="130"/>
      <c r="F2277" s="130"/>
      <c r="R2277" s="12"/>
      <c r="T2277" s="130"/>
      <c r="U2277" s="130"/>
      <c r="AE2277" s="146">
        <v>1520</v>
      </c>
      <c r="AF2277" s="146">
        <f t="shared" si="414"/>
        <v>2.08</v>
      </c>
      <c r="AJ2277" s="146">
        <f t="shared" si="415"/>
        <v>4.5861076271054887E-2</v>
      </c>
      <c r="AK2277" s="146">
        <f t="shared" si="416"/>
        <v>0.98123723356506221</v>
      </c>
      <c r="AL2277" s="146">
        <f t="shared" si="421"/>
        <v>4.5861076271054887E-2</v>
      </c>
      <c r="AM2277" s="146" t="str">
        <f t="shared" si="422"/>
        <v/>
      </c>
      <c r="AN2277" s="146" t="str">
        <f t="shared" si="417"/>
        <v/>
      </c>
      <c r="AO2277" s="146">
        <f t="shared" si="418"/>
        <v>0</v>
      </c>
      <c r="AP2277" s="146" t="str">
        <f t="shared" si="419"/>
        <v/>
      </c>
      <c r="AQ2277" s="146" t="str">
        <f t="shared" si="420"/>
        <v/>
      </c>
      <c r="AY2277" s="155"/>
      <c r="AZ2277" s="150"/>
      <c r="BA2277" s="155"/>
      <c r="BB2277" s="162"/>
      <c r="BC2277" s="162"/>
      <c r="BD2277" s="162"/>
      <c r="BE2277" s="162"/>
      <c r="BF2277" s="156"/>
      <c r="BG2277" s="156"/>
      <c r="BH2277" s="156"/>
      <c r="BJ2277" s="146">
        <v>1497</v>
      </c>
      <c r="BK2277" s="146">
        <f t="shared" si="424"/>
        <v>9.57439999999999</v>
      </c>
      <c r="BL2277" s="146">
        <f t="shared" si="425"/>
        <v>0.21400154444614172</v>
      </c>
      <c r="BM2277" s="146">
        <f t="shared" si="426"/>
        <v>4.0215282685635012E-4</v>
      </c>
      <c r="BN2277" s="146" t="str">
        <f t="shared" si="427"/>
        <v/>
      </c>
      <c r="BO2277" s="146" t="str">
        <f t="shared" si="423"/>
        <v/>
      </c>
    </row>
    <row r="2278" spans="3:67" ht="20.100000000000001" customHeight="1" x14ac:dyDescent="0.25">
      <c r="C2278" s="12"/>
      <c r="E2278" s="130"/>
      <c r="F2278" s="130"/>
      <c r="R2278" s="12"/>
      <c r="T2278" s="130"/>
      <c r="U2278" s="130"/>
      <c r="AE2278" s="146">
        <v>1521</v>
      </c>
      <c r="AF2278" s="146">
        <f t="shared" si="414"/>
        <v>2.0840000000000005</v>
      </c>
      <c r="AJ2278" s="146">
        <f t="shared" si="415"/>
        <v>4.5480731183067974E-2</v>
      </c>
      <c r="AK2278" s="146">
        <f t="shared" si="416"/>
        <v>0.98141991636771042</v>
      </c>
      <c r="AL2278" s="146">
        <f t="shared" si="421"/>
        <v>4.5480731183067974E-2</v>
      </c>
      <c r="AM2278" s="146" t="str">
        <f t="shared" si="422"/>
        <v/>
      </c>
      <c r="AN2278" s="146" t="str">
        <f t="shared" si="417"/>
        <v/>
      </c>
      <c r="AO2278" s="146">
        <f t="shared" si="418"/>
        <v>0</v>
      </c>
      <c r="AP2278" s="146" t="str">
        <f t="shared" si="419"/>
        <v/>
      </c>
      <c r="AQ2278" s="146" t="str">
        <f t="shared" si="420"/>
        <v/>
      </c>
      <c r="AY2278" s="155"/>
      <c r="AZ2278" s="150"/>
      <c r="BA2278" s="155"/>
      <c r="BB2278" s="162"/>
      <c r="BC2278" s="162"/>
      <c r="BD2278" s="162"/>
      <c r="BE2278" s="162"/>
      <c r="BF2278" s="156"/>
      <c r="BG2278" s="156"/>
      <c r="BH2278" s="156"/>
      <c r="BJ2278" s="146">
        <v>1498</v>
      </c>
      <c r="BK2278" s="146">
        <f t="shared" si="424"/>
        <v>9.5807999999999893</v>
      </c>
      <c r="BL2278" s="146">
        <f t="shared" si="425"/>
        <v>0.21359939161928537</v>
      </c>
      <c r="BM2278" s="146">
        <f t="shared" si="426"/>
        <v>4.0153800628051073E-4</v>
      </c>
      <c r="BN2278" s="146" t="str">
        <f t="shared" si="427"/>
        <v/>
      </c>
      <c r="BO2278" s="146" t="str">
        <f t="shared" si="423"/>
        <v/>
      </c>
    </row>
    <row r="2279" spans="3:67" ht="20.100000000000001" customHeight="1" x14ac:dyDescent="0.25">
      <c r="C2279" s="12"/>
      <c r="E2279" s="130"/>
      <c r="F2279" s="130"/>
      <c r="R2279" s="12"/>
      <c r="T2279" s="130"/>
      <c r="U2279" s="130"/>
      <c r="AE2279" s="146">
        <v>1522</v>
      </c>
      <c r="AF2279" s="146">
        <f t="shared" si="414"/>
        <v>2.0880000000000001</v>
      </c>
      <c r="AJ2279" s="146">
        <f t="shared" si="415"/>
        <v>4.5102818805110016E-2</v>
      </c>
      <c r="AK2279" s="146">
        <f t="shared" si="416"/>
        <v>0.98160108265814239</v>
      </c>
      <c r="AL2279" s="146">
        <f t="shared" si="421"/>
        <v>4.5102818805110016E-2</v>
      </c>
      <c r="AM2279" s="146" t="str">
        <f t="shared" si="422"/>
        <v/>
      </c>
      <c r="AN2279" s="146" t="str">
        <f t="shared" si="417"/>
        <v/>
      </c>
      <c r="AO2279" s="146">
        <f t="shared" si="418"/>
        <v>0</v>
      </c>
      <c r="AP2279" s="146" t="str">
        <f t="shared" si="419"/>
        <v/>
      </c>
      <c r="AQ2279" s="146" t="str">
        <f t="shared" si="420"/>
        <v/>
      </c>
      <c r="AY2279" s="155"/>
      <c r="AZ2279" s="150"/>
      <c r="BA2279" s="155"/>
      <c r="BB2279" s="162"/>
      <c r="BC2279" s="162"/>
      <c r="BD2279" s="162"/>
      <c r="BE2279" s="162"/>
      <c r="BF2279" s="156"/>
      <c r="BG2279" s="156"/>
      <c r="BH2279" s="156"/>
      <c r="BJ2279" s="146">
        <v>1499</v>
      </c>
      <c r="BK2279" s="146">
        <f t="shared" si="424"/>
        <v>9.5871999999999886</v>
      </c>
      <c r="BL2279" s="146">
        <f t="shared" si="425"/>
        <v>0.21319785361300486</v>
      </c>
      <c r="BM2279" s="146">
        <f t="shared" si="426"/>
        <v>4.0092367869665191E-4</v>
      </c>
      <c r="BN2279" s="146" t="str">
        <f t="shared" si="427"/>
        <v/>
      </c>
      <c r="BO2279" s="146" t="str">
        <f t="shared" si="423"/>
        <v/>
      </c>
    </row>
    <row r="2280" spans="3:67" ht="20.100000000000001" customHeight="1" x14ac:dyDescent="0.25">
      <c r="C2280" s="12"/>
      <c r="E2280" s="130"/>
      <c r="F2280" s="130"/>
      <c r="R2280" s="12"/>
      <c r="T2280" s="130"/>
      <c r="U2280" s="130"/>
      <c r="AE2280" s="146">
        <v>1523</v>
      </c>
      <c r="AF2280" s="146">
        <f t="shared" si="414"/>
        <v>2.0920000000000005</v>
      </c>
      <c r="AJ2280" s="146">
        <f t="shared" si="415"/>
        <v>4.472733096595561E-2</v>
      </c>
      <c r="AK2280" s="146">
        <f t="shared" si="416"/>
        <v>0.98178074215087185</v>
      </c>
      <c r="AL2280" s="146">
        <f t="shared" si="421"/>
        <v>4.472733096595561E-2</v>
      </c>
      <c r="AM2280" s="146" t="str">
        <f t="shared" si="422"/>
        <v/>
      </c>
      <c r="AN2280" s="146" t="str">
        <f t="shared" si="417"/>
        <v/>
      </c>
      <c r="AO2280" s="146">
        <f t="shared" si="418"/>
        <v>0</v>
      </c>
      <c r="AP2280" s="146" t="str">
        <f t="shared" si="419"/>
        <v/>
      </c>
      <c r="AQ2280" s="146" t="str">
        <f t="shared" si="420"/>
        <v/>
      </c>
      <c r="AY2280" s="155"/>
      <c r="AZ2280" s="150"/>
      <c r="BA2280" s="155"/>
      <c r="BB2280" s="162"/>
      <c r="BC2280" s="162"/>
      <c r="BD2280" s="162"/>
      <c r="BE2280" s="162"/>
      <c r="BF2280" s="156"/>
      <c r="BG2280" s="156"/>
      <c r="BH2280" s="156"/>
      <c r="BJ2280" s="146">
        <v>1500</v>
      </c>
      <c r="BK2280" s="146">
        <f t="shared" si="424"/>
        <v>9.5935999999999879</v>
      </c>
      <c r="BL2280" s="146">
        <f t="shared" si="425"/>
        <v>0.21279692993430821</v>
      </c>
      <c r="BM2280" s="146">
        <f t="shared" si="426"/>
        <v>4.0030984531483349E-4</v>
      </c>
      <c r="BN2280" s="146" t="str">
        <f t="shared" si="427"/>
        <v/>
      </c>
      <c r="BO2280" s="146" t="str">
        <f t="shared" si="423"/>
        <v/>
      </c>
    </row>
    <row r="2281" spans="3:67" ht="20.100000000000001" customHeight="1" x14ac:dyDescent="0.25">
      <c r="C2281" s="12"/>
      <c r="E2281" s="130"/>
      <c r="F2281" s="130"/>
      <c r="R2281" s="12"/>
      <c r="T2281" s="130"/>
      <c r="U2281" s="130"/>
      <c r="AE2281" s="146">
        <v>1524</v>
      </c>
      <c r="AF2281" s="146">
        <f t="shared" si="414"/>
        <v>2.0960000000000001</v>
      </c>
      <c r="AJ2281" s="146">
        <f t="shared" si="415"/>
        <v>4.4354259446449183E-2</v>
      </c>
      <c r="AK2281" s="146">
        <f t="shared" si="416"/>
        <v>0.98195890452763157</v>
      </c>
      <c r="AL2281" s="146">
        <f t="shared" si="421"/>
        <v>4.4354259446449183E-2</v>
      </c>
      <c r="AM2281" s="146" t="str">
        <f t="shared" si="422"/>
        <v/>
      </c>
      <c r="AN2281" s="146" t="str">
        <f t="shared" si="417"/>
        <v/>
      </c>
      <c r="AO2281" s="146">
        <f t="shared" si="418"/>
        <v>0</v>
      </c>
      <c r="AP2281" s="146" t="str">
        <f t="shared" si="419"/>
        <v/>
      </c>
      <c r="AQ2281" s="146" t="str">
        <f t="shared" si="420"/>
        <v/>
      </c>
      <c r="AY2281" s="155"/>
      <c r="AZ2281" s="150"/>
      <c r="BA2281" s="155"/>
      <c r="BB2281" s="162"/>
      <c r="BC2281" s="162"/>
      <c r="BD2281" s="162"/>
      <c r="BE2281" s="162"/>
      <c r="BF2281" s="156"/>
      <c r="BG2281" s="156"/>
      <c r="BH2281" s="156"/>
      <c r="BJ2281" s="146">
        <v>1501</v>
      </c>
      <c r="BK2281" s="146">
        <f t="shared" si="424"/>
        <v>9.5999999999999872</v>
      </c>
      <c r="BL2281" s="146">
        <f t="shared" si="425"/>
        <v>0.21239662008899338</v>
      </c>
      <c r="BM2281" s="146">
        <f t="shared" si="426"/>
        <v>3.9969650733739925E-4</v>
      </c>
      <c r="BN2281" s="146" t="str">
        <f t="shared" si="427"/>
        <v/>
      </c>
      <c r="BO2281" s="146" t="str">
        <f t="shared" si="423"/>
        <v/>
      </c>
    </row>
    <row r="2282" spans="3:67" ht="20.100000000000001" customHeight="1" x14ac:dyDescent="0.25">
      <c r="C2282" s="12"/>
      <c r="E2282" s="130"/>
      <c r="F2282" s="130"/>
      <c r="R2282" s="12"/>
      <c r="T2282" s="130"/>
      <c r="U2282" s="130"/>
      <c r="AE2282" s="146">
        <v>1525</v>
      </c>
      <c r="AF2282" s="146">
        <f t="shared" si="414"/>
        <v>2.1000000000000005</v>
      </c>
      <c r="AJ2282" s="146">
        <f t="shared" si="415"/>
        <v>4.3983595980427156E-2</v>
      </c>
      <c r="AK2282" s="146">
        <f t="shared" si="416"/>
        <v>0.98213557943718344</v>
      </c>
      <c r="AL2282" s="146">
        <f t="shared" si="421"/>
        <v>4.3983595980427156E-2</v>
      </c>
      <c r="AM2282" s="146" t="str">
        <f t="shared" si="422"/>
        <v/>
      </c>
      <c r="AN2282" s="146" t="str">
        <f t="shared" si="417"/>
        <v/>
      </c>
      <c r="AO2282" s="146">
        <f t="shared" si="418"/>
        <v>0</v>
      </c>
      <c r="AP2282" s="146" t="str">
        <f t="shared" si="419"/>
        <v/>
      </c>
      <c r="AQ2282" s="146" t="str">
        <f t="shared" si="420"/>
        <v/>
      </c>
      <c r="AY2282" s="155"/>
      <c r="AZ2282" s="150"/>
      <c r="BA2282" s="155"/>
      <c r="BB2282" s="162"/>
      <c r="BC2282" s="162"/>
      <c r="BD2282" s="162"/>
      <c r="BE2282" s="162"/>
      <c r="BF2282" s="156"/>
      <c r="BG2282" s="156"/>
      <c r="BH2282" s="156"/>
      <c r="BJ2282" s="146">
        <v>1502</v>
      </c>
      <c r="BK2282" s="146">
        <f t="shared" si="424"/>
        <v>9.6063999999999865</v>
      </c>
      <c r="BL2282" s="146">
        <f t="shared" si="425"/>
        <v>0.21199692358165598</v>
      </c>
      <c r="BM2282" s="146">
        <f t="shared" si="426"/>
        <v>3.9908366595961531E-4</v>
      </c>
      <c r="BN2282" s="146" t="str">
        <f t="shared" si="427"/>
        <v/>
      </c>
      <c r="BO2282" s="146" t="str">
        <f t="shared" si="423"/>
        <v/>
      </c>
    </row>
    <row r="2283" spans="3:67" ht="20.100000000000001" customHeight="1" x14ac:dyDescent="0.25">
      <c r="C2283" s="12"/>
      <c r="E2283" s="130"/>
      <c r="F2283" s="130"/>
      <c r="R2283" s="12"/>
      <c r="T2283" s="130"/>
      <c r="U2283" s="130"/>
      <c r="AE2283" s="146">
        <v>1526</v>
      </c>
      <c r="AF2283" s="146">
        <f t="shared" si="414"/>
        <v>2.1040000000000001</v>
      </c>
      <c r="AJ2283" s="146">
        <f t="shared" si="415"/>
        <v>4.3615332255637435E-2</v>
      </c>
      <c r="AK2283" s="146">
        <f t="shared" si="416"/>
        <v>0.98231077649513199</v>
      </c>
      <c r="AL2283" s="146">
        <f t="shared" si="421"/>
        <v>4.3615332255637435E-2</v>
      </c>
      <c r="AM2283" s="146" t="str">
        <f t="shared" si="422"/>
        <v/>
      </c>
      <c r="AN2283" s="146" t="str">
        <f t="shared" si="417"/>
        <v/>
      </c>
      <c r="AO2283" s="146">
        <f t="shared" si="418"/>
        <v>0</v>
      </c>
      <c r="AP2283" s="146" t="str">
        <f t="shared" si="419"/>
        <v/>
      </c>
      <c r="AQ2283" s="146" t="str">
        <f t="shared" si="420"/>
        <v/>
      </c>
      <c r="AY2283" s="155"/>
      <c r="AZ2283" s="150"/>
      <c r="BA2283" s="155"/>
      <c r="BB2283" s="162"/>
      <c r="BC2283" s="162"/>
      <c r="BD2283" s="162"/>
      <c r="BE2283" s="162"/>
      <c r="BF2283" s="156"/>
      <c r="BG2283" s="156"/>
      <c r="BH2283" s="156"/>
      <c r="BJ2283" s="146">
        <v>1503</v>
      </c>
      <c r="BK2283" s="146">
        <f t="shared" si="424"/>
        <v>9.6127999999999858</v>
      </c>
      <c r="BL2283" s="146">
        <f t="shared" si="425"/>
        <v>0.21159783991569636</v>
      </c>
      <c r="BM2283" s="146">
        <f t="shared" si="426"/>
        <v>3.9847132236880967E-4</v>
      </c>
      <c r="BN2283" s="146" t="str">
        <f t="shared" si="427"/>
        <v/>
      </c>
      <c r="BO2283" s="146" t="str">
        <f t="shared" si="423"/>
        <v/>
      </c>
    </row>
    <row r="2284" spans="3:67" ht="20.100000000000001" customHeight="1" x14ac:dyDescent="0.25">
      <c r="C2284" s="12"/>
      <c r="E2284" s="130"/>
      <c r="F2284" s="130"/>
      <c r="R2284" s="12"/>
      <c r="T2284" s="130"/>
      <c r="U2284" s="130"/>
      <c r="AE2284" s="146">
        <v>1527</v>
      </c>
      <c r="AF2284" s="146">
        <f t="shared" si="414"/>
        <v>2.1080000000000005</v>
      </c>
      <c r="AJ2284" s="146">
        <f t="shared" si="415"/>
        <v>4.3249459914653815E-2</v>
      </c>
      <c r="AK2284" s="146">
        <f t="shared" si="416"/>
        <v>0.98248450528374232</v>
      </c>
      <c r="AL2284" s="146">
        <f t="shared" si="421"/>
        <v>4.3249459914653815E-2</v>
      </c>
      <c r="AM2284" s="146" t="str">
        <f t="shared" si="422"/>
        <v/>
      </c>
      <c r="AN2284" s="146" t="str">
        <f t="shared" si="417"/>
        <v/>
      </c>
      <c r="AO2284" s="146">
        <f t="shared" si="418"/>
        <v>0</v>
      </c>
      <c r="AP2284" s="146" t="str">
        <f t="shared" si="419"/>
        <v/>
      </c>
      <c r="AQ2284" s="146" t="str">
        <f t="shared" si="420"/>
        <v/>
      </c>
      <c r="AY2284" s="155"/>
      <c r="AZ2284" s="150"/>
      <c r="BA2284" s="155"/>
      <c r="BB2284" s="162"/>
      <c r="BC2284" s="162"/>
      <c r="BD2284" s="162"/>
      <c r="BE2284" s="162"/>
      <c r="BF2284" s="156"/>
      <c r="BG2284" s="156"/>
      <c r="BH2284" s="156"/>
      <c r="BJ2284" s="146">
        <v>1504</v>
      </c>
      <c r="BK2284" s="146">
        <f t="shared" si="424"/>
        <v>9.6191999999999851</v>
      </c>
      <c r="BL2284" s="146">
        <f t="shared" si="425"/>
        <v>0.21119936859332755</v>
      </c>
      <c r="BM2284" s="146">
        <f t="shared" si="426"/>
        <v>3.9785947774573227E-4</v>
      </c>
      <c r="BN2284" s="146" t="str">
        <f t="shared" si="427"/>
        <v/>
      </c>
      <c r="BO2284" s="146" t="str">
        <f t="shared" si="423"/>
        <v/>
      </c>
    </row>
    <row r="2285" spans="3:67" ht="20.100000000000001" customHeight="1" x14ac:dyDescent="0.25">
      <c r="C2285" s="12"/>
      <c r="E2285" s="130"/>
      <c r="F2285" s="130"/>
      <c r="R2285" s="12"/>
      <c r="T2285" s="130"/>
      <c r="U2285" s="130"/>
      <c r="AE2285" s="146">
        <v>1528</v>
      </c>
      <c r="AF2285" s="146">
        <f t="shared" si="414"/>
        <v>2.1120000000000001</v>
      </c>
      <c r="AJ2285" s="146">
        <f t="shared" si="415"/>
        <v>4.2885970555787321E-2</v>
      </c>
      <c r="AK2285" s="146">
        <f t="shared" si="416"/>
        <v>0.98265677535176066</v>
      </c>
      <c r="AL2285" s="146">
        <f t="shared" si="421"/>
        <v>4.2885970555787321E-2</v>
      </c>
      <c r="AM2285" s="146" t="str">
        <f t="shared" si="422"/>
        <v/>
      </c>
      <c r="AN2285" s="146" t="str">
        <f t="shared" si="417"/>
        <v/>
      </c>
      <c r="AO2285" s="146">
        <f t="shared" si="418"/>
        <v>0</v>
      </c>
      <c r="AP2285" s="146" t="str">
        <f t="shared" si="419"/>
        <v/>
      </c>
      <c r="AQ2285" s="146" t="str">
        <f t="shared" si="420"/>
        <v/>
      </c>
      <c r="AY2285" s="155"/>
      <c r="AZ2285" s="150"/>
      <c r="BA2285" s="155"/>
      <c r="BB2285" s="162"/>
      <c r="BC2285" s="162"/>
      <c r="BD2285" s="162"/>
      <c r="BE2285" s="162"/>
      <c r="BF2285" s="156"/>
      <c r="BG2285" s="156"/>
      <c r="BH2285" s="156"/>
      <c r="BJ2285" s="146">
        <v>1505</v>
      </c>
      <c r="BK2285" s="146">
        <f t="shared" si="424"/>
        <v>9.6255999999999844</v>
      </c>
      <c r="BL2285" s="146">
        <f t="shared" si="425"/>
        <v>0.21080150911558182</v>
      </c>
      <c r="BM2285" s="146">
        <f t="shared" si="426"/>
        <v>3.9724813326272312E-4</v>
      </c>
      <c r="BN2285" s="146" t="str">
        <f t="shared" si="427"/>
        <v/>
      </c>
      <c r="BO2285" s="146" t="str">
        <f t="shared" si="423"/>
        <v/>
      </c>
    </row>
    <row r="2286" spans="3:67" ht="20.100000000000001" customHeight="1" x14ac:dyDescent="0.25">
      <c r="C2286" s="12"/>
      <c r="E2286" s="130"/>
      <c r="F2286" s="130"/>
      <c r="R2286" s="12"/>
      <c r="T2286" s="130"/>
      <c r="U2286" s="130"/>
      <c r="AE2286" s="146">
        <v>1529</v>
      </c>
      <c r="AF2286" s="146">
        <f t="shared" si="414"/>
        <v>2.1160000000000005</v>
      </c>
      <c r="AJ2286" s="146">
        <f t="shared" si="415"/>
        <v>4.2524855733992464E-2</v>
      </c>
      <c r="AK2286" s="146">
        <f t="shared" si="416"/>
        <v>0.98282759621423987</v>
      </c>
      <c r="AL2286" s="146">
        <f t="shared" si="421"/>
        <v>4.2524855733992464E-2</v>
      </c>
      <c r="AM2286" s="146" t="str">
        <f t="shared" si="422"/>
        <v/>
      </c>
      <c r="AN2286" s="146" t="str">
        <f t="shared" si="417"/>
        <v/>
      </c>
      <c r="AO2286" s="146">
        <f t="shared" si="418"/>
        <v>0</v>
      </c>
      <c r="AP2286" s="146" t="str">
        <f t="shared" si="419"/>
        <v/>
      </c>
      <c r="AQ2286" s="146" t="str">
        <f t="shared" si="420"/>
        <v/>
      </c>
      <c r="AY2286" s="155"/>
      <c r="AZ2286" s="150"/>
      <c r="BA2286" s="155"/>
      <c r="BB2286" s="162"/>
      <c r="BC2286" s="162"/>
      <c r="BD2286" s="162"/>
      <c r="BE2286" s="162"/>
      <c r="BF2286" s="156"/>
      <c r="BG2286" s="156"/>
      <c r="BH2286" s="156"/>
      <c r="BJ2286" s="146">
        <v>1506</v>
      </c>
      <c r="BK2286" s="146">
        <f t="shared" si="424"/>
        <v>9.6319999999999837</v>
      </c>
      <c r="BL2286" s="146">
        <f t="shared" si="425"/>
        <v>0.2104042609823191</v>
      </c>
      <c r="BM2286" s="146">
        <f t="shared" si="426"/>
        <v>3.9663729008584947E-4</v>
      </c>
      <c r="BN2286" s="146" t="str">
        <f t="shared" si="427"/>
        <v/>
      </c>
      <c r="BO2286" s="146" t="str">
        <f t="shared" si="423"/>
        <v/>
      </c>
    </row>
    <row r="2287" spans="3:67" ht="20.100000000000001" customHeight="1" x14ac:dyDescent="0.25">
      <c r="C2287" s="12"/>
      <c r="E2287" s="130"/>
      <c r="F2287" s="130"/>
      <c r="R2287" s="12"/>
      <c r="T2287" s="130"/>
      <c r="U2287" s="130"/>
      <c r="AE2287" s="146">
        <v>1530</v>
      </c>
      <c r="AF2287" s="146">
        <f t="shared" si="414"/>
        <v>2.12</v>
      </c>
      <c r="AJ2287" s="146">
        <f t="shared" si="415"/>
        <v>4.2166106961770311E-2</v>
      </c>
      <c r="AK2287" s="146">
        <f t="shared" si="416"/>
        <v>0.98299697735236724</v>
      </c>
      <c r="AL2287" s="146">
        <f t="shared" si="421"/>
        <v>4.2166106961770311E-2</v>
      </c>
      <c r="AM2287" s="146" t="str">
        <f t="shared" si="422"/>
        <v/>
      </c>
      <c r="AN2287" s="146" t="str">
        <f t="shared" si="417"/>
        <v/>
      </c>
      <c r="AO2287" s="146">
        <f t="shared" si="418"/>
        <v>0</v>
      </c>
      <c r="AP2287" s="146" t="str">
        <f t="shared" si="419"/>
        <v/>
      </c>
      <c r="AQ2287" s="146" t="str">
        <f t="shared" si="420"/>
        <v/>
      </c>
      <c r="AY2287" s="155"/>
      <c r="AZ2287" s="150"/>
      <c r="BA2287" s="155"/>
      <c r="BB2287" s="162"/>
      <c r="BC2287" s="162"/>
      <c r="BD2287" s="162"/>
      <c r="BE2287" s="162"/>
      <c r="BF2287" s="156"/>
      <c r="BG2287" s="156"/>
      <c r="BH2287" s="156"/>
      <c r="BJ2287" s="146">
        <v>1507</v>
      </c>
      <c r="BK2287" s="146">
        <f t="shared" si="424"/>
        <v>9.638399999999983</v>
      </c>
      <c r="BL2287" s="146">
        <f t="shared" si="425"/>
        <v>0.21000762369223325</v>
      </c>
      <c r="BM2287" s="146">
        <f t="shared" si="426"/>
        <v>3.9602694937324046E-4</v>
      </c>
      <c r="BN2287" s="146" t="str">
        <f t="shared" si="427"/>
        <v/>
      </c>
      <c r="BO2287" s="146" t="str">
        <f t="shared" si="423"/>
        <v/>
      </c>
    </row>
    <row r="2288" spans="3:67" ht="20.100000000000001" customHeight="1" x14ac:dyDescent="0.25">
      <c r="C2288" s="12"/>
      <c r="E2288" s="130"/>
      <c r="F2288" s="130"/>
      <c r="R2288" s="12"/>
      <c r="T2288" s="130"/>
      <c r="U2288" s="130"/>
      <c r="AE2288" s="146">
        <v>1531</v>
      </c>
      <c r="AF2288" s="146">
        <f t="shared" si="414"/>
        <v>2.1240000000000006</v>
      </c>
      <c r="AJ2288" s="146">
        <f t="shared" si="415"/>
        <v>4.1809715710066385E-2</v>
      </c>
      <c r="AK2288" s="146">
        <f t="shared" si="416"/>
        <v>0.9831649282132966</v>
      </c>
      <c r="AL2288" s="146">
        <f t="shared" si="421"/>
        <v>4.1809715710066385E-2</v>
      </c>
      <c r="AM2288" s="146" t="str">
        <f t="shared" si="422"/>
        <v/>
      </c>
      <c r="AN2288" s="146" t="str">
        <f t="shared" si="417"/>
        <v/>
      </c>
      <c r="AO2288" s="146">
        <f t="shared" si="418"/>
        <v>0</v>
      </c>
      <c r="AP2288" s="146" t="str">
        <f t="shared" si="419"/>
        <v/>
      </c>
      <c r="AQ2288" s="146" t="str">
        <f t="shared" si="420"/>
        <v/>
      </c>
      <c r="AY2288" s="155"/>
      <c r="AZ2288" s="150"/>
      <c r="BA2288" s="155"/>
      <c r="BB2288" s="162"/>
      <c r="BC2288" s="162"/>
      <c r="BD2288" s="162"/>
      <c r="BE2288" s="162"/>
      <c r="BF2288" s="156"/>
      <c r="BG2288" s="156"/>
      <c r="BH2288" s="156"/>
      <c r="BJ2288" s="146">
        <v>1508</v>
      </c>
      <c r="BK2288" s="146">
        <f t="shared" si="424"/>
        <v>9.6447999999999823</v>
      </c>
      <c r="BL2288" s="146">
        <f t="shared" si="425"/>
        <v>0.20961159674286001</v>
      </c>
      <c r="BM2288" s="146">
        <f t="shared" si="426"/>
        <v>3.9541711227589205E-4</v>
      </c>
      <c r="BN2288" s="146" t="str">
        <f t="shared" si="427"/>
        <v/>
      </c>
      <c r="BO2288" s="146" t="str">
        <f t="shared" si="423"/>
        <v/>
      </c>
    </row>
    <row r="2289" spans="3:67" ht="20.100000000000001" customHeight="1" x14ac:dyDescent="0.25">
      <c r="C2289" s="12"/>
      <c r="E2289" s="130"/>
      <c r="F2289" s="130"/>
      <c r="R2289" s="12"/>
      <c r="T2289" s="130"/>
      <c r="U2289" s="130"/>
      <c r="AE2289" s="146">
        <v>1532</v>
      </c>
      <c r="AF2289" s="146">
        <f t="shared" si="414"/>
        <v>2.1280000000000001</v>
      </c>
      <c r="AJ2289" s="146">
        <f t="shared" si="415"/>
        <v>4.145567340916527E-2</v>
      </c>
      <c r="AK2289" s="146">
        <f t="shared" si="416"/>
        <v>0.98333145820998391</v>
      </c>
      <c r="AL2289" s="146">
        <f t="shared" si="421"/>
        <v>4.145567340916527E-2</v>
      </c>
      <c r="AM2289" s="146" t="str">
        <f t="shared" si="422"/>
        <v/>
      </c>
      <c r="AN2289" s="146" t="str">
        <f t="shared" si="417"/>
        <v/>
      </c>
      <c r="AO2289" s="146">
        <f t="shared" si="418"/>
        <v>0</v>
      </c>
      <c r="AP2289" s="146" t="str">
        <f t="shared" si="419"/>
        <v/>
      </c>
      <c r="AQ2289" s="146" t="str">
        <f t="shared" si="420"/>
        <v/>
      </c>
      <c r="AY2289" s="155"/>
      <c r="AZ2289" s="150"/>
      <c r="BA2289" s="155"/>
      <c r="BB2289" s="162"/>
      <c r="BC2289" s="162"/>
      <c r="BD2289" s="162"/>
      <c r="BE2289" s="162"/>
      <c r="BF2289" s="156"/>
      <c r="BG2289" s="156"/>
      <c r="BH2289" s="156"/>
      <c r="BJ2289" s="146">
        <v>1509</v>
      </c>
      <c r="BK2289" s="146">
        <f t="shared" si="424"/>
        <v>9.6511999999999816</v>
      </c>
      <c r="BL2289" s="146">
        <f t="shared" si="425"/>
        <v>0.20921617963058411</v>
      </c>
      <c r="BM2289" s="146">
        <f t="shared" si="426"/>
        <v>3.9480777993772254E-4</v>
      </c>
      <c r="BN2289" s="146" t="str">
        <f t="shared" si="427"/>
        <v/>
      </c>
      <c r="BO2289" s="146" t="str">
        <f t="shared" si="423"/>
        <v/>
      </c>
    </row>
    <row r="2290" spans="3:67" ht="20.100000000000001" customHeight="1" x14ac:dyDescent="0.25">
      <c r="C2290" s="12"/>
      <c r="E2290" s="130"/>
      <c r="F2290" s="130"/>
      <c r="R2290" s="12"/>
      <c r="T2290" s="130"/>
      <c r="U2290" s="130"/>
      <c r="AE2290" s="146">
        <v>1533</v>
      </c>
      <c r="AF2290" s="146">
        <f t="shared" si="414"/>
        <v>2.1320000000000006</v>
      </c>
      <c r="AJ2290" s="146">
        <f t="shared" si="415"/>
        <v>4.1103971449579904E-2</v>
      </c>
      <c r="AK2290" s="146">
        <f t="shared" si="416"/>
        <v>0.98349657672102675</v>
      </c>
      <c r="AL2290" s="146">
        <f t="shared" si="421"/>
        <v>4.1103971449579904E-2</v>
      </c>
      <c r="AM2290" s="146" t="str">
        <f t="shared" si="422"/>
        <v/>
      </c>
      <c r="AN2290" s="146" t="str">
        <f t="shared" si="417"/>
        <v/>
      </c>
      <c r="AO2290" s="146">
        <f t="shared" si="418"/>
        <v>0</v>
      </c>
      <c r="AP2290" s="146" t="str">
        <f t="shared" si="419"/>
        <v/>
      </c>
      <c r="AQ2290" s="146" t="str">
        <f t="shared" si="420"/>
        <v/>
      </c>
      <c r="AY2290" s="155"/>
      <c r="AZ2290" s="150"/>
      <c r="BA2290" s="155"/>
      <c r="BB2290" s="162"/>
      <c r="BC2290" s="162"/>
      <c r="BD2290" s="162"/>
      <c r="BE2290" s="162"/>
      <c r="BF2290" s="156"/>
      <c r="BG2290" s="156"/>
      <c r="BH2290" s="156"/>
      <c r="BJ2290" s="146">
        <v>1510</v>
      </c>
      <c r="BK2290" s="146">
        <f t="shared" si="424"/>
        <v>9.6575999999999809</v>
      </c>
      <c r="BL2290" s="146">
        <f t="shared" si="425"/>
        <v>0.20882137185064639</v>
      </c>
      <c r="BM2290" s="146">
        <f t="shared" si="426"/>
        <v>3.9419895349521172E-4</v>
      </c>
      <c r="BN2290" s="146" t="str">
        <f t="shared" si="427"/>
        <v/>
      </c>
      <c r="BO2290" s="146" t="str">
        <f t="shared" si="423"/>
        <v/>
      </c>
    </row>
    <row r="2291" spans="3:67" ht="20.100000000000001" customHeight="1" x14ac:dyDescent="0.25">
      <c r="C2291" s="12"/>
      <c r="E2291" s="130"/>
      <c r="F2291" s="130"/>
      <c r="R2291" s="12"/>
      <c r="T2291" s="130"/>
      <c r="U2291" s="130"/>
      <c r="AE2291" s="146">
        <v>1534</v>
      </c>
      <c r="AF2291" s="146">
        <f t="shared" si="414"/>
        <v>2.1360000000000001</v>
      </c>
      <c r="AJ2291" s="146">
        <f t="shared" si="415"/>
        <v>4.0754601182937548E-2</v>
      </c>
      <c r="AK2291" s="146">
        <f t="shared" si="416"/>
        <v>0.98366029309050618</v>
      </c>
      <c r="AL2291" s="146">
        <f t="shared" si="421"/>
        <v>4.0754601182937548E-2</v>
      </c>
      <c r="AM2291" s="146" t="str">
        <f t="shared" si="422"/>
        <v/>
      </c>
      <c r="AN2291" s="146" t="str">
        <f t="shared" si="417"/>
        <v/>
      </c>
      <c r="AO2291" s="146">
        <f t="shared" si="418"/>
        <v>0</v>
      </c>
      <c r="AP2291" s="146" t="str">
        <f t="shared" si="419"/>
        <v/>
      </c>
      <c r="AQ2291" s="146" t="str">
        <f t="shared" si="420"/>
        <v/>
      </c>
      <c r="AY2291" s="155"/>
      <c r="AZ2291" s="150"/>
      <c r="BA2291" s="155"/>
      <c r="BB2291" s="162"/>
      <c r="BC2291" s="162"/>
      <c r="BD2291" s="162"/>
      <c r="BE2291" s="162"/>
      <c r="BF2291" s="156"/>
      <c r="BG2291" s="156"/>
      <c r="BH2291" s="156"/>
      <c r="BJ2291" s="146">
        <v>1511</v>
      </c>
      <c r="BK2291" s="146">
        <f t="shared" si="424"/>
        <v>9.6639999999999802</v>
      </c>
      <c r="BL2291" s="146">
        <f t="shared" si="425"/>
        <v>0.20842717289715118</v>
      </c>
      <c r="BM2291" s="146">
        <f t="shared" si="426"/>
        <v>3.9359063407748418E-4</v>
      </c>
      <c r="BN2291" s="146" t="str">
        <f t="shared" si="427"/>
        <v/>
      </c>
      <c r="BO2291" s="146" t="str">
        <f t="shared" si="423"/>
        <v/>
      </c>
    </row>
    <row r="2292" spans="3:67" ht="20.100000000000001" customHeight="1" x14ac:dyDescent="0.25">
      <c r="C2292" s="12"/>
      <c r="E2292" s="130"/>
      <c r="F2292" s="130"/>
      <c r="R2292" s="12"/>
      <c r="T2292" s="130"/>
      <c r="U2292" s="130"/>
      <c r="AE2292" s="146">
        <v>1535</v>
      </c>
      <c r="AF2292" s="146">
        <f t="shared" si="414"/>
        <v>2.1400000000000006</v>
      </c>
      <c r="AJ2292" s="146">
        <f t="shared" si="415"/>
        <v>4.0407553922860252E-2</v>
      </c>
      <c r="AK2292" s="146">
        <f t="shared" si="416"/>
        <v>0.98382261662783388</v>
      </c>
      <c r="AL2292" s="146">
        <f t="shared" si="421"/>
        <v>4.0407553922860252E-2</v>
      </c>
      <c r="AM2292" s="146" t="str">
        <f t="shared" si="422"/>
        <v/>
      </c>
      <c r="AN2292" s="146" t="str">
        <f t="shared" si="417"/>
        <v/>
      </c>
      <c r="AO2292" s="146">
        <f t="shared" si="418"/>
        <v>0</v>
      </c>
      <c r="AP2292" s="146" t="str">
        <f t="shared" si="419"/>
        <v/>
      </c>
      <c r="AQ2292" s="146" t="str">
        <f t="shared" si="420"/>
        <v/>
      </c>
      <c r="AY2292" s="155"/>
      <c r="AZ2292" s="150"/>
      <c r="BA2292" s="155"/>
      <c r="BB2292" s="162"/>
      <c r="BC2292" s="162"/>
      <c r="BD2292" s="162"/>
      <c r="BE2292" s="162"/>
      <c r="BF2292" s="156"/>
      <c r="BG2292" s="156"/>
      <c r="BH2292" s="156"/>
      <c r="BJ2292" s="146">
        <v>1512</v>
      </c>
      <c r="BK2292" s="146">
        <f t="shared" si="424"/>
        <v>9.6703999999999795</v>
      </c>
      <c r="BL2292" s="146">
        <f t="shared" si="425"/>
        <v>0.2080335822630737</v>
      </c>
      <c r="BM2292" s="146">
        <f t="shared" si="426"/>
        <v>3.9298282280711416E-4</v>
      </c>
      <c r="BN2292" s="146" t="str">
        <f t="shared" si="427"/>
        <v/>
      </c>
      <c r="BO2292" s="146" t="str">
        <f t="shared" si="423"/>
        <v/>
      </c>
    </row>
    <row r="2293" spans="3:67" ht="20.100000000000001" customHeight="1" x14ac:dyDescent="0.25">
      <c r="C2293" s="12"/>
      <c r="E2293" s="130"/>
      <c r="F2293" s="130"/>
      <c r="R2293" s="12"/>
      <c r="T2293" s="130"/>
      <c r="U2293" s="130"/>
      <c r="AE2293" s="146">
        <v>1536</v>
      </c>
      <c r="AF2293" s="146">
        <f t="shared" ref="AF2293:AF2356" si="428">AF$751+(AE2293*AF$754)</f>
        <v>2.1440000000000001</v>
      </c>
      <c r="AJ2293" s="146">
        <f t="shared" ref="AJ2293:AJ2356" si="429">_xlfn.NORM.DIST(AF2293,AF$748,AF$749,0)</f>
        <v>4.0062820945842105E-2</v>
      </c>
      <c r="AK2293" s="146">
        <f t="shared" ref="AK2293:AK2356" si="430">_xlfn.NORM.DIST(AF2293,AF$748,AF$749,1)</f>
        <v>0.9839835566076014</v>
      </c>
      <c r="AL2293" s="146">
        <f t="shared" si="421"/>
        <v>4.0062820945842105E-2</v>
      </c>
      <c r="AM2293" s="146" t="str">
        <f t="shared" si="422"/>
        <v/>
      </c>
      <c r="AN2293" s="146" t="str">
        <f t="shared" ref="AN2293:AN2356" si="431">IF(AJ2293=MAX(AJ$757:AJ$2757),AJ2293,"")</f>
        <v/>
      </c>
      <c r="AO2293" s="146">
        <f t="shared" ref="AO2293:AO2356" si="432">_xlfn.NORM.DIST(AE2293,AM$749,AM$750,0)</f>
        <v>0</v>
      </c>
      <c r="AP2293" s="146" t="str">
        <f t="shared" ref="AP2293:AP2356" si="433">IF(AO2293=MAX(AO$757:AO$2757),AJ2293,"")</f>
        <v/>
      </c>
      <c r="AQ2293" s="146" t="str">
        <f t="shared" ref="AQ2293:AQ2356" si="434">IF(AP2293=MIN(AP$757:AP$2757),AP2293,"")</f>
        <v/>
      </c>
      <c r="AY2293" s="155"/>
      <c r="AZ2293" s="150"/>
      <c r="BA2293" s="155"/>
      <c r="BB2293" s="162"/>
      <c r="BC2293" s="162"/>
      <c r="BD2293" s="162"/>
      <c r="BE2293" s="162"/>
      <c r="BF2293" s="156"/>
      <c r="BG2293" s="156"/>
      <c r="BH2293" s="156"/>
      <c r="BJ2293" s="146">
        <v>1513</v>
      </c>
      <c r="BK2293" s="146">
        <f t="shared" si="424"/>
        <v>9.6767999999999788</v>
      </c>
      <c r="BL2293" s="146">
        <f t="shared" si="425"/>
        <v>0.20764059944026658</v>
      </c>
      <c r="BM2293" s="146">
        <f t="shared" si="426"/>
        <v>3.9237552079834925E-4</v>
      </c>
      <c r="BN2293" s="146" t="str">
        <f t="shared" si="427"/>
        <v/>
      </c>
      <c r="BO2293" s="146" t="str">
        <f t="shared" si="423"/>
        <v/>
      </c>
    </row>
    <row r="2294" spans="3:67" ht="20.100000000000001" customHeight="1" x14ac:dyDescent="0.25">
      <c r="C2294" s="12"/>
      <c r="E2294" s="130"/>
      <c r="F2294" s="130"/>
      <c r="R2294" s="12"/>
      <c r="T2294" s="130"/>
      <c r="U2294" s="130"/>
      <c r="AE2294" s="146">
        <v>1537</v>
      </c>
      <c r="AF2294" s="146">
        <f t="shared" si="428"/>
        <v>2.1479999999999997</v>
      </c>
      <c r="AJ2294" s="146">
        <f t="shared" si="429"/>
        <v>3.972039349212067E-2</v>
      </c>
      <c r="AK2294" s="146">
        <f t="shared" si="430"/>
        <v>0.98414312226943323</v>
      </c>
      <c r="AL2294" s="146">
        <f t="shared" ref="AL2294:AL2357" si="435">IF(OR(AK2294&lt;$AM$753,AK2294&gt;$AM$754),AJ2294,"")</f>
        <v>3.972039349212067E-2</v>
      </c>
      <c r="AM2294" s="146" t="str">
        <f t="shared" ref="AM2294:AM2357" si="436">IF(AND(AK2294&gt;$AM$753,AK2294&lt;$AM$754),AJ2294,"")</f>
        <v/>
      </c>
      <c r="AN2294" s="146" t="str">
        <f t="shared" si="431"/>
        <v/>
      </c>
      <c r="AO2294" s="146">
        <f t="shared" si="432"/>
        <v>0</v>
      </c>
      <c r="AP2294" s="146" t="str">
        <f t="shared" si="433"/>
        <v/>
      </c>
      <c r="AQ2294" s="146" t="str">
        <f t="shared" si="434"/>
        <v/>
      </c>
      <c r="AY2294" s="155"/>
      <c r="AZ2294" s="150"/>
      <c r="BA2294" s="155"/>
      <c r="BB2294" s="162"/>
      <c r="BC2294" s="162"/>
      <c r="BD2294" s="162"/>
      <c r="BE2294" s="162"/>
      <c r="BF2294" s="156"/>
      <c r="BG2294" s="156"/>
      <c r="BH2294" s="156"/>
      <c r="BJ2294" s="146">
        <v>1514</v>
      </c>
      <c r="BK2294" s="146">
        <f t="shared" si="424"/>
        <v>9.683199999999978</v>
      </c>
      <c r="BL2294" s="146">
        <f t="shared" si="425"/>
        <v>0.20724822391946823</v>
      </c>
      <c r="BM2294" s="146">
        <f t="shared" si="426"/>
        <v>3.9176872915924754E-4</v>
      </c>
      <c r="BN2294" s="146" t="str">
        <f t="shared" si="427"/>
        <v/>
      </c>
      <c r="BO2294" s="146" t="str">
        <f t="shared" si="423"/>
        <v/>
      </c>
    </row>
    <row r="2295" spans="3:67" ht="20.100000000000001" customHeight="1" x14ac:dyDescent="0.25">
      <c r="C2295" s="12"/>
      <c r="E2295" s="130"/>
      <c r="F2295" s="130"/>
      <c r="R2295" s="12"/>
      <c r="T2295" s="130"/>
      <c r="U2295" s="130"/>
      <c r="AE2295" s="146">
        <v>1538</v>
      </c>
      <c r="AF2295" s="146">
        <f t="shared" si="428"/>
        <v>2.1520000000000001</v>
      </c>
      <c r="AJ2295" s="146">
        <f t="shared" si="429"/>
        <v>3.9380262766544827E-2</v>
      </c>
      <c r="AK2295" s="146">
        <f t="shared" si="430"/>
        <v>0.9843013228178441</v>
      </c>
      <c r="AL2295" s="146">
        <f t="shared" si="435"/>
        <v>3.9380262766544827E-2</v>
      </c>
      <c r="AM2295" s="146" t="str">
        <f t="shared" si="436"/>
        <v/>
      </c>
      <c r="AN2295" s="146" t="str">
        <f t="shared" si="431"/>
        <v/>
      </c>
      <c r="AO2295" s="146">
        <f t="shared" si="432"/>
        <v>0</v>
      </c>
      <c r="AP2295" s="146" t="str">
        <f t="shared" si="433"/>
        <v/>
      </c>
      <c r="AQ2295" s="146" t="str">
        <f t="shared" si="434"/>
        <v/>
      </c>
      <c r="AY2295" s="155"/>
      <c r="AZ2295" s="150"/>
      <c r="BA2295" s="155"/>
      <c r="BB2295" s="162"/>
      <c r="BC2295" s="162"/>
      <c r="BD2295" s="162"/>
      <c r="BE2295" s="162"/>
      <c r="BF2295" s="156"/>
      <c r="BG2295" s="156"/>
      <c r="BH2295" s="156"/>
      <c r="BJ2295" s="146">
        <v>1515</v>
      </c>
      <c r="BK2295" s="146">
        <f t="shared" si="424"/>
        <v>9.6895999999999773</v>
      </c>
      <c r="BL2295" s="146">
        <f t="shared" si="425"/>
        <v>0.20685645519030899</v>
      </c>
      <c r="BM2295" s="146">
        <f t="shared" si="426"/>
        <v>3.9116244899092822E-4</v>
      </c>
      <c r="BN2295" s="146" t="str">
        <f t="shared" si="427"/>
        <v/>
      </c>
      <c r="BO2295" s="146" t="str">
        <f t="shared" si="423"/>
        <v/>
      </c>
    </row>
    <row r="2296" spans="3:67" ht="20.100000000000001" customHeight="1" x14ac:dyDescent="0.25">
      <c r="C2296" s="12"/>
      <c r="E2296" s="130"/>
      <c r="F2296" s="130"/>
      <c r="R2296" s="12"/>
      <c r="T2296" s="130"/>
      <c r="U2296" s="130"/>
      <c r="AE2296" s="146">
        <v>1539</v>
      </c>
      <c r="AF2296" s="146">
        <f t="shared" si="428"/>
        <v>2.1559999999999997</v>
      </c>
      <c r="AJ2296" s="146">
        <f t="shared" si="429"/>
        <v>3.9042419939437932E-2</v>
      </c>
      <c r="AK2296" s="146">
        <f t="shared" si="430"/>
        <v>0.98445816742209846</v>
      </c>
      <c r="AL2296" s="146">
        <f t="shared" si="435"/>
        <v>3.9042419939437932E-2</v>
      </c>
      <c r="AM2296" s="146" t="str">
        <f t="shared" si="436"/>
        <v/>
      </c>
      <c r="AN2296" s="146" t="str">
        <f t="shared" si="431"/>
        <v/>
      </c>
      <c r="AO2296" s="146">
        <f t="shared" si="432"/>
        <v>0</v>
      </c>
      <c r="AP2296" s="146" t="str">
        <f t="shared" si="433"/>
        <v/>
      </c>
      <c r="AQ2296" s="146" t="str">
        <f t="shared" si="434"/>
        <v/>
      </c>
      <c r="AY2296" s="155"/>
      <c r="AZ2296" s="150"/>
      <c r="BA2296" s="155"/>
      <c r="BB2296" s="162"/>
      <c r="BC2296" s="162"/>
      <c r="BD2296" s="162"/>
      <c r="BE2296" s="162"/>
      <c r="BF2296" s="156"/>
      <c r="BG2296" s="156"/>
      <c r="BH2296" s="156"/>
      <c r="BJ2296" s="146">
        <v>1516</v>
      </c>
      <c r="BK2296" s="146">
        <f t="shared" si="424"/>
        <v>9.6959999999999766</v>
      </c>
      <c r="BL2296" s="146">
        <f t="shared" si="425"/>
        <v>0.20646529274131806</v>
      </c>
      <c r="BM2296" s="146">
        <f t="shared" si="426"/>
        <v>3.905566813860728E-4</v>
      </c>
      <c r="BN2296" s="146" t="str">
        <f t="shared" si="427"/>
        <v/>
      </c>
      <c r="BO2296" s="146" t="str">
        <f t="shared" si="423"/>
        <v/>
      </c>
    </row>
    <row r="2297" spans="3:67" ht="20.100000000000001" customHeight="1" x14ac:dyDescent="0.25">
      <c r="C2297" s="12"/>
      <c r="E2297" s="130"/>
      <c r="F2297" s="130"/>
      <c r="R2297" s="12"/>
      <c r="T2297" s="130"/>
      <c r="U2297" s="130"/>
      <c r="AE2297" s="146">
        <v>1540</v>
      </c>
      <c r="AF2297" s="146">
        <f t="shared" si="428"/>
        <v>2.16</v>
      </c>
      <c r="AJ2297" s="146">
        <f t="shared" si="429"/>
        <v>3.8706856147455608E-2</v>
      </c>
      <c r="AK2297" s="146">
        <f t="shared" si="430"/>
        <v>0.98461366521607452</v>
      </c>
      <c r="AL2297" s="146">
        <f t="shared" si="435"/>
        <v>3.8706856147455608E-2</v>
      </c>
      <c r="AM2297" s="146" t="str">
        <f t="shared" si="436"/>
        <v/>
      </c>
      <c r="AN2297" s="146" t="str">
        <f t="shared" si="431"/>
        <v/>
      </c>
      <c r="AO2297" s="146">
        <f t="shared" si="432"/>
        <v>0</v>
      </c>
      <c r="AP2297" s="146" t="str">
        <f t="shared" si="433"/>
        <v/>
      </c>
      <c r="AQ2297" s="146" t="str">
        <f t="shared" si="434"/>
        <v/>
      </c>
      <c r="AY2297" s="155"/>
      <c r="AZ2297" s="150"/>
      <c r="BA2297" s="155"/>
      <c r="BB2297" s="162"/>
      <c r="BC2297" s="162"/>
      <c r="BD2297" s="162"/>
      <c r="BE2297" s="162"/>
      <c r="BF2297" s="156"/>
      <c r="BG2297" s="156"/>
      <c r="BH2297" s="156"/>
      <c r="BJ2297" s="146">
        <v>1517</v>
      </c>
      <c r="BK2297" s="146">
        <f t="shared" si="424"/>
        <v>9.7023999999999759</v>
      </c>
      <c r="BL2297" s="146">
        <f t="shared" si="425"/>
        <v>0.20607473605993198</v>
      </c>
      <c r="BM2297" s="146">
        <f t="shared" si="426"/>
        <v>3.8995142743170064E-4</v>
      </c>
      <c r="BN2297" s="146" t="str">
        <f t="shared" si="427"/>
        <v/>
      </c>
      <c r="BO2297" s="146" t="str">
        <f t="shared" si="423"/>
        <v/>
      </c>
    </row>
    <row r="2298" spans="3:67" ht="20.100000000000001" customHeight="1" x14ac:dyDescent="0.25">
      <c r="C2298" s="12"/>
      <c r="E2298" s="130"/>
      <c r="F2298" s="130"/>
      <c r="R2298" s="12"/>
      <c r="T2298" s="130"/>
      <c r="U2298" s="130"/>
      <c r="AE2298" s="146">
        <v>1541</v>
      </c>
      <c r="AF2298" s="146">
        <f t="shared" si="428"/>
        <v>2.1639999999999997</v>
      </c>
      <c r="AJ2298" s="146">
        <f t="shared" si="429"/>
        <v>3.8373562494439975E-2</v>
      </c>
      <c r="AK2298" s="146">
        <f t="shared" si="430"/>
        <v>0.98476782529813145</v>
      </c>
      <c r="AL2298" s="146">
        <f t="shared" si="435"/>
        <v>3.8373562494439975E-2</v>
      </c>
      <c r="AM2298" s="146" t="str">
        <f t="shared" si="436"/>
        <v/>
      </c>
      <c r="AN2298" s="146" t="str">
        <f t="shared" si="431"/>
        <v/>
      </c>
      <c r="AO2298" s="146">
        <f t="shared" si="432"/>
        <v>0</v>
      </c>
      <c r="AP2298" s="146" t="str">
        <f t="shared" si="433"/>
        <v/>
      </c>
      <c r="AQ2298" s="146" t="str">
        <f t="shared" si="434"/>
        <v/>
      </c>
      <c r="AY2298" s="155"/>
      <c r="AZ2298" s="150"/>
      <c r="BA2298" s="155"/>
      <c r="BB2298" s="162"/>
      <c r="BC2298" s="162"/>
      <c r="BD2298" s="162"/>
      <c r="BE2298" s="162"/>
      <c r="BF2298" s="156"/>
      <c r="BG2298" s="156"/>
      <c r="BH2298" s="156"/>
      <c r="BJ2298" s="146">
        <v>1518</v>
      </c>
      <c r="BK2298" s="146">
        <f t="shared" si="424"/>
        <v>9.7087999999999752</v>
      </c>
      <c r="BL2298" s="146">
        <f t="shared" si="425"/>
        <v>0.20568478463250028</v>
      </c>
      <c r="BM2298" s="146">
        <f t="shared" si="426"/>
        <v>3.8934668820708729E-4</v>
      </c>
      <c r="BN2298" s="146" t="str">
        <f t="shared" si="427"/>
        <v/>
      </c>
      <c r="BO2298" s="146" t="str">
        <f t="shared" si="423"/>
        <v/>
      </c>
    </row>
    <row r="2299" spans="3:67" ht="20.100000000000001" customHeight="1" x14ac:dyDescent="0.25">
      <c r="C2299" s="12"/>
      <c r="E2299" s="130"/>
      <c r="F2299" s="130"/>
      <c r="R2299" s="12"/>
      <c r="T2299" s="130"/>
      <c r="U2299" s="130"/>
      <c r="AE2299" s="146">
        <v>1542</v>
      </c>
      <c r="AF2299" s="146">
        <f t="shared" si="428"/>
        <v>2.1680000000000001</v>
      </c>
      <c r="AJ2299" s="146">
        <f t="shared" si="429"/>
        <v>3.8042530052267994E-2</v>
      </c>
      <c r="AK2299" s="146">
        <f t="shared" si="430"/>
        <v>0.98492065673097928</v>
      </c>
      <c r="AL2299" s="146">
        <f t="shared" si="435"/>
        <v>3.8042530052267994E-2</v>
      </c>
      <c r="AM2299" s="146" t="str">
        <f t="shared" si="436"/>
        <v/>
      </c>
      <c r="AN2299" s="146" t="str">
        <f t="shared" si="431"/>
        <v/>
      </c>
      <c r="AO2299" s="146">
        <f t="shared" si="432"/>
        <v>0</v>
      </c>
      <c r="AP2299" s="146" t="str">
        <f t="shared" si="433"/>
        <v/>
      </c>
      <c r="AQ2299" s="146" t="str">
        <f t="shared" si="434"/>
        <v/>
      </c>
      <c r="AY2299" s="155"/>
      <c r="AZ2299" s="150"/>
      <c r="BA2299" s="155"/>
      <c r="BB2299" s="162"/>
      <c r="BC2299" s="162"/>
      <c r="BD2299" s="162"/>
      <c r="BE2299" s="162"/>
      <c r="BF2299" s="156"/>
      <c r="BG2299" s="156"/>
      <c r="BH2299" s="156"/>
      <c r="BJ2299" s="146">
        <v>1519</v>
      </c>
      <c r="BK2299" s="146">
        <f t="shared" si="424"/>
        <v>9.7151999999999745</v>
      </c>
      <c r="BL2299" s="146">
        <f t="shared" si="425"/>
        <v>0.2052954379442932</v>
      </c>
      <c r="BM2299" s="146">
        <f t="shared" si="426"/>
        <v>3.8874246478404206E-4</v>
      </c>
      <c r="BN2299" s="146" t="str">
        <f t="shared" si="427"/>
        <v/>
      </c>
      <c r="BO2299" s="146" t="str">
        <f t="shared" si="423"/>
        <v/>
      </c>
    </row>
    <row r="2300" spans="3:67" ht="20.100000000000001" customHeight="1" x14ac:dyDescent="0.25">
      <c r="C2300" s="12"/>
      <c r="E2300" s="130"/>
      <c r="F2300" s="130"/>
      <c r="R2300" s="12"/>
      <c r="T2300" s="130"/>
      <c r="U2300" s="130"/>
      <c r="AE2300" s="146">
        <v>1543</v>
      </c>
      <c r="AF2300" s="146">
        <f t="shared" si="428"/>
        <v>2.1719999999999997</v>
      </c>
      <c r="AJ2300" s="146">
        <f t="shared" si="429"/>
        <v>3.7713749861696219E-2</v>
      </c>
      <c r="AK2300" s="146">
        <f t="shared" si="430"/>
        <v>0.98507216854155311</v>
      </c>
      <c r="AL2300" s="146">
        <f t="shared" si="435"/>
        <v>3.7713749861696219E-2</v>
      </c>
      <c r="AM2300" s="146" t="str">
        <f t="shared" si="436"/>
        <v/>
      </c>
      <c r="AN2300" s="146" t="str">
        <f t="shared" si="431"/>
        <v/>
      </c>
      <c r="AO2300" s="146">
        <f t="shared" si="432"/>
        <v>0</v>
      </c>
      <c r="AP2300" s="146" t="str">
        <f t="shared" si="433"/>
        <v/>
      </c>
      <c r="AQ2300" s="146" t="str">
        <f t="shared" si="434"/>
        <v/>
      </c>
      <c r="AY2300" s="155"/>
      <c r="AZ2300" s="150"/>
      <c r="BA2300" s="155"/>
      <c r="BB2300" s="162"/>
      <c r="BC2300" s="162"/>
      <c r="BD2300" s="162"/>
      <c r="BE2300" s="162"/>
      <c r="BF2300" s="156"/>
      <c r="BG2300" s="156"/>
      <c r="BH2300" s="156"/>
      <c r="BJ2300" s="146">
        <v>1520</v>
      </c>
      <c r="BK2300" s="146">
        <f t="shared" si="424"/>
        <v>9.7215999999999738</v>
      </c>
      <c r="BL2300" s="146">
        <f t="shared" si="425"/>
        <v>0.20490669547950915</v>
      </c>
      <c r="BM2300" s="146">
        <f t="shared" si="426"/>
        <v>3.8813875822840682E-4</v>
      </c>
      <c r="BN2300" s="146" t="str">
        <f t="shared" si="427"/>
        <v/>
      </c>
      <c r="BO2300" s="146" t="str">
        <f t="shared" si="423"/>
        <v/>
      </c>
    </row>
    <row r="2301" spans="3:67" ht="20.100000000000001" customHeight="1" x14ac:dyDescent="0.25">
      <c r="C2301" s="12"/>
      <c r="E2301" s="130"/>
      <c r="F2301" s="130"/>
      <c r="R2301" s="12"/>
      <c r="T2301" s="130"/>
      <c r="U2301" s="130"/>
      <c r="AE2301" s="146">
        <v>1544</v>
      </c>
      <c r="AF2301" s="146">
        <f t="shared" si="428"/>
        <v>2.1760000000000002</v>
      </c>
      <c r="AJ2301" s="146">
        <f t="shared" si="429"/>
        <v>3.7387212933199583E-2</v>
      </c>
      <c r="AK2301" s="146">
        <f t="shared" si="430"/>
        <v>0.98522236972089028</v>
      </c>
      <c r="AL2301" s="146">
        <f t="shared" si="435"/>
        <v>3.7387212933199583E-2</v>
      </c>
      <c r="AM2301" s="146" t="str">
        <f t="shared" si="436"/>
        <v/>
      </c>
      <c r="AN2301" s="146" t="str">
        <f t="shared" si="431"/>
        <v/>
      </c>
      <c r="AO2301" s="146">
        <f t="shared" si="432"/>
        <v>0</v>
      </c>
      <c r="AP2301" s="146" t="str">
        <f t="shared" si="433"/>
        <v/>
      </c>
      <c r="AQ2301" s="146" t="str">
        <f t="shared" si="434"/>
        <v/>
      </c>
      <c r="AY2301" s="155"/>
      <c r="AZ2301" s="150"/>
      <c r="BA2301" s="155"/>
      <c r="BB2301" s="162"/>
      <c r="BC2301" s="162"/>
      <c r="BD2301" s="162"/>
      <c r="BE2301" s="162"/>
      <c r="BF2301" s="156"/>
      <c r="BG2301" s="156"/>
      <c r="BH2301" s="156"/>
      <c r="BJ2301" s="146">
        <v>1521</v>
      </c>
      <c r="BK2301" s="146">
        <f t="shared" si="424"/>
        <v>9.7279999999999731</v>
      </c>
      <c r="BL2301" s="146">
        <f t="shared" si="425"/>
        <v>0.20451855672128075</v>
      </c>
      <c r="BM2301" s="146">
        <f t="shared" si="426"/>
        <v>3.8753556959819635E-4</v>
      </c>
      <c r="BN2301" s="146" t="str">
        <f t="shared" si="427"/>
        <v/>
      </c>
      <c r="BO2301" s="146" t="str">
        <f t="shared" si="423"/>
        <v/>
      </c>
    </row>
    <row r="2302" spans="3:67" ht="20.100000000000001" customHeight="1" x14ac:dyDescent="0.25">
      <c r="C2302" s="12"/>
      <c r="E2302" s="130"/>
      <c r="F2302" s="130"/>
      <c r="R2302" s="12"/>
      <c r="T2302" s="130"/>
      <c r="U2302" s="130"/>
      <c r="AE2302" s="146">
        <v>1545</v>
      </c>
      <c r="AF2302" s="146">
        <f t="shared" si="428"/>
        <v>2.1799999999999997</v>
      </c>
      <c r="AJ2302" s="146">
        <f t="shared" si="429"/>
        <v>3.7062910247806502E-2</v>
      </c>
      <c r="AK2302" s="146">
        <f t="shared" si="430"/>
        <v>0.98537126922401075</v>
      </c>
      <c r="AL2302" s="146">
        <f t="shared" si="435"/>
        <v>3.7062910247806502E-2</v>
      </c>
      <c r="AM2302" s="146" t="str">
        <f t="shared" si="436"/>
        <v/>
      </c>
      <c r="AN2302" s="146" t="str">
        <f t="shared" si="431"/>
        <v/>
      </c>
      <c r="AO2302" s="146">
        <f t="shared" si="432"/>
        <v>0</v>
      </c>
      <c r="AP2302" s="146" t="str">
        <f t="shared" si="433"/>
        <v/>
      </c>
      <c r="AQ2302" s="146" t="str">
        <f t="shared" si="434"/>
        <v/>
      </c>
      <c r="AY2302" s="155"/>
      <c r="AZ2302" s="150"/>
      <c r="BA2302" s="155"/>
      <c r="BB2302" s="162"/>
      <c r="BC2302" s="162"/>
      <c r="BD2302" s="162"/>
      <c r="BE2302" s="162"/>
      <c r="BF2302" s="156"/>
      <c r="BG2302" s="156"/>
      <c r="BH2302" s="156"/>
      <c r="BJ2302" s="146">
        <v>1522</v>
      </c>
      <c r="BK2302" s="146">
        <f t="shared" si="424"/>
        <v>9.7343999999999724</v>
      </c>
      <c r="BL2302" s="146">
        <f t="shared" si="425"/>
        <v>0.20413102115168255</v>
      </c>
      <c r="BM2302" s="146">
        <f t="shared" si="426"/>
        <v>3.8693289994434776E-4</v>
      </c>
      <c r="BN2302" s="146" t="str">
        <f t="shared" si="427"/>
        <v/>
      </c>
      <c r="BO2302" s="146" t="str">
        <f t="shared" si="423"/>
        <v/>
      </c>
    </row>
    <row r="2303" spans="3:67" ht="20.100000000000001" customHeight="1" x14ac:dyDescent="0.25">
      <c r="C2303" s="12"/>
      <c r="E2303" s="130"/>
      <c r="F2303" s="130"/>
      <c r="R2303" s="12"/>
      <c r="T2303" s="130"/>
      <c r="U2303" s="130"/>
      <c r="AE2303" s="146">
        <v>1546</v>
      </c>
      <c r="AF2303" s="146">
        <f t="shared" si="428"/>
        <v>2.1840000000000002</v>
      </c>
      <c r="AJ2303" s="146">
        <f t="shared" si="429"/>
        <v>3.6740832757928006E-2</v>
      </c>
      <c r="AK2303" s="146">
        <f t="shared" si="430"/>
        <v>0.98551887596980126</v>
      </c>
      <c r="AL2303" s="146">
        <f t="shared" si="435"/>
        <v>3.6740832757928006E-2</v>
      </c>
      <c r="AM2303" s="146" t="str">
        <f t="shared" si="436"/>
        <v/>
      </c>
      <c r="AN2303" s="146" t="str">
        <f t="shared" si="431"/>
        <v/>
      </c>
      <c r="AO2303" s="146">
        <f t="shared" si="432"/>
        <v>0</v>
      </c>
      <c r="AP2303" s="146" t="str">
        <f t="shared" si="433"/>
        <v/>
      </c>
      <c r="AQ2303" s="146" t="str">
        <f t="shared" si="434"/>
        <v/>
      </c>
      <c r="AY2303" s="155"/>
      <c r="AZ2303" s="150"/>
      <c r="BA2303" s="155"/>
      <c r="BB2303" s="162"/>
      <c r="BC2303" s="162"/>
      <c r="BD2303" s="162"/>
      <c r="BE2303" s="162"/>
      <c r="BF2303" s="156"/>
      <c r="BG2303" s="156"/>
      <c r="BH2303" s="156"/>
      <c r="BJ2303" s="146">
        <v>1523</v>
      </c>
      <c r="BK2303" s="146">
        <f t="shared" si="424"/>
        <v>9.7407999999999717</v>
      </c>
      <c r="BL2303" s="146">
        <f t="shared" si="425"/>
        <v>0.2037440882517382</v>
      </c>
      <c r="BM2303" s="146">
        <f t="shared" si="426"/>
        <v>3.8633075031171971E-4</v>
      </c>
      <c r="BN2303" s="146" t="str">
        <f t="shared" si="427"/>
        <v/>
      </c>
      <c r="BO2303" s="146" t="str">
        <f t="shared" si="423"/>
        <v/>
      </c>
    </row>
    <row r="2304" spans="3:67" ht="20.100000000000001" customHeight="1" x14ac:dyDescent="0.25">
      <c r="C2304" s="12"/>
      <c r="E2304" s="130"/>
      <c r="F2304" s="130"/>
      <c r="R2304" s="12"/>
      <c r="T2304" s="130"/>
      <c r="U2304" s="130"/>
      <c r="AE2304" s="146">
        <v>1547</v>
      </c>
      <c r="AF2304" s="146">
        <f t="shared" si="428"/>
        <v>2.1879999999999997</v>
      </c>
      <c r="AJ2304" s="146">
        <f t="shared" si="429"/>
        <v>3.6420971388182989E-2</v>
      </c>
      <c r="AK2304" s="146">
        <f t="shared" si="430"/>
        <v>0.9856651988409022</v>
      </c>
      <c r="AL2304" s="146">
        <f t="shared" si="435"/>
        <v>3.6420971388182989E-2</v>
      </c>
      <c r="AM2304" s="146" t="str">
        <f t="shared" si="436"/>
        <v/>
      </c>
      <c r="AN2304" s="146" t="str">
        <f t="shared" si="431"/>
        <v/>
      </c>
      <c r="AO2304" s="146">
        <f t="shared" si="432"/>
        <v>0</v>
      </c>
      <c r="AP2304" s="146" t="str">
        <f t="shared" si="433"/>
        <v/>
      </c>
      <c r="AQ2304" s="146" t="str">
        <f t="shared" si="434"/>
        <v/>
      </c>
      <c r="AY2304" s="155"/>
      <c r="AZ2304" s="150"/>
      <c r="BA2304" s="155"/>
      <c r="BB2304" s="162"/>
      <c r="BC2304" s="162"/>
      <c r="BD2304" s="162"/>
      <c r="BE2304" s="162"/>
      <c r="BF2304" s="156"/>
      <c r="BG2304" s="156"/>
      <c r="BH2304" s="156"/>
      <c r="BJ2304" s="146">
        <v>1524</v>
      </c>
      <c r="BK2304" s="146">
        <f t="shared" si="424"/>
        <v>9.747199999999971</v>
      </c>
      <c r="BL2304" s="146">
        <f t="shared" si="425"/>
        <v>0.20335775750142648</v>
      </c>
      <c r="BM2304" s="146">
        <f t="shared" si="426"/>
        <v>3.8572912173712171E-4</v>
      </c>
      <c r="BN2304" s="146" t="str">
        <f t="shared" si="427"/>
        <v/>
      </c>
      <c r="BO2304" s="146" t="str">
        <f t="shared" si="423"/>
        <v/>
      </c>
    </row>
    <row r="2305" spans="3:67" ht="20.100000000000001" customHeight="1" x14ac:dyDescent="0.25">
      <c r="C2305" s="12"/>
      <c r="E2305" s="130"/>
      <c r="F2305" s="130"/>
      <c r="R2305" s="12"/>
      <c r="T2305" s="130"/>
      <c r="U2305" s="130"/>
      <c r="AE2305" s="146">
        <v>1548</v>
      </c>
      <c r="AF2305" s="146">
        <f t="shared" si="428"/>
        <v>2.1920000000000002</v>
      </c>
      <c r="AJ2305" s="146">
        <f t="shared" si="429"/>
        <v>3.6103317036217532E-2</v>
      </c>
      <c r="AK2305" s="146">
        <f t="shared" si="430"/>
        <v>0.98581024668359829</v>
      </c>
      <c r="AL2305" s="146">
        <f t="shared" si="435"/>
        <v>3.6103317036217532E-2</v>
      </c>
      <c r="AM2305" s="146" t="str">
        <f t="shared" si="436"/>
        <v/>
      </c>
      <c r="AN2305" s="146" t="str">
        <f t="shared" si="431"/>
        <v/>
      </c>
      <c r="AO2305" s="146">
        <f t="shared" si="432"/>
        <v>0</v>
      </c>
      <c r="AP2305" s="146" t="str">
        <f t="shared" si="433"/>
        <v/>
      </c>
      <c r="AQ2305" s="146" t="str">
        <f t="shared" si="434"/>
        <v/>
      </c>
      <c r="AY2305" s="155"/>
      <c r="AZ2305" s="150"/>
      <c r="BA2305" s="155"/>
      <c r="BB2305" s="162"/>
      <c r="BC2305" s="162"/>
      <c r="BD2305" s="162"/>
      <c r="BE2305" s="162"/>
      <c r="BF2305" s="156"/>
      <c r="BG2305" s="156"/>
      <c r="BH2305" s="156"/>
      <c r="BJ2305" s="146">
        <v>1525</v>
      </c>
      <c r="BK2305" s="146">
        <f t="shared" si="424"/>
        <v>9.7535999999999703</v>
      </c>
      <c r="BL2305" s="146">
        <f t="shared" si="425"/>
        <v>0.20297202837968936</v>
      </c>
      <c r="BM2305" s="146">
        <f t="shared" si="426"/>
        <v>3.8512801525114604E-4</v>
      </c>
      <c r="BN2305" s="146" t="str">
        <f t="shared" si="427"/>
        <v/>
      </c>
      <c r="BO2305" s="146" t="str">
        <f t="shared" si="423"/>
        <v/>
      </c>
    </row>
    <row r="2306" spans="3:67" ht="20.100000000000001" customHeight="1" x14ac:dyDescent="0.25">
      <c r="C2306" s="12"/>
      <c r="E2306" s="130"/>
      <c r="F2306" s="130"/>
      <c r="R2306" s="12"/>
      <c r="T2306" s="130"/>
      <c r="U2306" s="130"/>
      <c r="AE2306" s="146">
        <v>1549</v>
      </c>
      <c r="AF2306" s="146">
        <f t="shared" si="428"/>
        <v>2.1959999999999997</v>
      </c>
      <c r="AJ2306" s="146">
        <f t="shared" si="429"/>
        <v>3.5787860573520222E-2</v>
      </c>
      <c r="AK2306" s="146">
        <f t="shared" si="430"/>
        <v>0.98595402830771206</v>
      </c>
      <c r="AL2306" s="146">
        <f t="shared" si="435"/>
        <v>3.5787860573520222E-2</v>
      </c>
      <c r="AM2306" s="146" t="str">
        <f t="shared" si="436"/>
        <v/>
      </c>
      <c r="AN2306" s="146" t="str">
        <f t="shared" si="431"/>
        <v/>
      </c>
      <c r="AO2306" s="146">
        <f t="shared" si="432"/>
        <v>0</v>
      </c>
      <c r="AP2306" s="146" t="str">
        <f t="shared" si="433"/>
        <v/>
      </c>
      <c r="AQ2306" s="146" t="str">
        <f t="shared" si="434"/>
        <v/>
      </c>
      <c r="AY2306" s="155"/>
      <c r="AZ2306" s="150"/>
      <c r="BA2306" s="155"/>
      <c r="BB2306" s="162"/>
      <c r="BC2306" s="162"/>
      <c r="BD2306" s="162"/>
      <c r="BE2306" s="162"/>
      <c r="BF2306" s="156"/>
      <c r="BG2306" s="156"/>
      <c r="BH2306" s="156"/>
      <c r="BJ2306" s="146">
        <v>1526</v>
      </c>
      <c r="BK2306" s="146">
        <f t="shared" si="424"/>
        <v>9.7599999999999696</v>
      </c>
      <c r="BL2306" s="146">
        <f t="shared" si="425"/>
        <v>0.20258690036443822</v>
      </c>
      <c r="BM2306" s="146">
        <f t="shared" si="426"/>
        <v>3.8452743187716854E-4</v>
      </c>
      <c r="BN2306" s="146" t="str">
        <f t="shared" si="427"/>
        <v/>
      </c>
      <c r="BO2306" s="146" t="str">
        <f t="shared" si="423"/>
        <v/>
      </c>
    </row>
    <row r="2307" spans="3:67" ht="20.100000000000001" customHeight="1" x14ac:dyDescent="0.25">
      <c r="C2307" s="12"/>
      <c r="E2307" s="130"/>
      <c r="F2307" s="130"/>
      <c r="R2307" s="12"/>
      <c r="T2307" s="130"/>
      <c r="U2307" s="130"/>
      <c r="AE2307" s="146">
        <v>1550</v>
      </c>
      <c r="AF2307" s="146">
        <f t="shared" si="428"/>
        <v>2.2000000000000002</v>
      </c>
      <c r="AJ2307" s="146">
        <f t="shared" si="429"/>
        <v>3.5474592846231424E-2</v>
      </c>
      <c r="AK2307" s="146">
        <f t="shared" si="430"/>
        <v>0.98609655248650141</v>
      </c>
      <c r="AL2307" s="146">
        <f t="shared" si="435"/>
        <v>3.5474592846231424E-2</v>
      </c>
      <c r="AM2307" s="146" t="str">
        <f t="shared" si="436"/>
        <v/>
      </c>
      <c r="AN2307" s="146" t="str">
        <f t="shared" si="431"/>
        <v/>
      </c>
      <c r="AO2307" s="146">
        <f t="shared" si="432"/>
        <v>0</v>
      </c>
      <c r="AP2307" s="146" t="str">
        <f t="shared" si="433"/>
        <v/>
      </c>
      <c r="AQ2307" s="146" t="str">
        <f t="shared" si="434"/>
        <v/>
      </c>
      <c r="AY2307" s="155"/>
      <c r="AZ2307" s="150"/>
      <c r="BA2307" s="155"/>
      <c r="BB2307" s="162"/>
      <c r="BC2307" s="162"/>
      <c r="BD2307" s="162"/>
      <c r="BE2307" s="162"/>
      <c r="BF2307" s="156"/>
      <c r="BG2307" s="156"/>
      <c r="BH2307" s="156"/>
      <c r="BJ2307" s="146">
        <v>1527</v>
      </c>
      <c r="BK2307" s="146">
        <f t="shared" si="424"/>
        <v>9.7663999999999689</v>
      </c>
      <c r="BL2307" s="146">
        <f t="shared" si="425"/>
        <v>0.20220237293256105</v>
      </c>
      <c r="BM2307" s="146">
        <f t="shared" si="426"/>
        <v>3.8392737263207022E-4</v>
      </c>
      <c r="BN2307" s="146" t="str">
        <f t="shared" si="427"/>
        <v/>
      </c>
      <c r="BO2307" s="146" t="str">
        <f t="shared" si="423"/>
        <v/>
      </c>
    </row>
    <row r="2308" spans="3:67" ht="20.100000000000001" customHeight="1" x14ac:dyDescent="0.25">
      <c r="C2308" s="12"/>
      <c r="E2308" s="130"/>
      <c r="F2308" s="130"/>
      <c r="R2308" s="12"/>
      <c r="T2308" s="130"/>
      <c r="U2308" s="130"/>
      <c r="AE2308" s="146">
        <v>1551</v>
      </c>
      <c r="AF2308" s="146">
        <f t="shared" si="428"/>
        <v>2.2039999999999997</v>
      </c>
      <c r="AJ2308" s="146">
        <f t="shared" si="429"/>
        <v>3.5163504675948587E-2</v>
      </c>
      <c r="AK2308" s="146">
        <f t="shared" si="430"/>
        <v>0.98623782795655901</v>
      </c>
      <c r="AL2308" s="146">
        <f t="shared" si="435"/>
        <v>3.5163504675948587E-2</v>
      </c>
      <c r="AM2308" s="146" t="str">
        <f t="shared" si="436"/>
        <v/>
      </c>
      <c r="AN2308" s="146" t="str">
        <f t="shared" si="431"/>
        <v/>
      </c>
      <c r="AO2308" s="146">
        <f t="shared" si="432"/>
        <v>0</v>
      </c>
      <c r="AP2308" s="146" t="str">
        <f t="shared" si="433"/>
        <v/>
      </c>
      <c r="AQ2308" s="146" t="str">
        <f t="shared" si="434"/>
        <v/>
      </c>
      <c r="AY2308" s="155"/>
      <c r="AZ2308" s="150"/>
      <c r="BA2308" s="155"/>
      <c r="BB2308" s="162"/>
      <c r="BC2308" s="162"/>
      <c r="BD2308" s="162"/>
      <c r="BE2308" s="162"/>
      <c r="BF2308" s="156"/>
      <c r="BG2308" s="156"/>
      <c r="BH2308" s="156"/>
      <c r="BJ2308" s="146">
        <v>1528</v>
      </c>
      <c r="BK2308" s="146">
        <f t="shared" si="424"/>
        <v>9.7727999999999682</v>
      </c>
      <c r="BL2308" s="146">
        <f t="shared" si="425"/>
        <v>0.20181844555992898</v>
      </c>
      <c r="BM2308" s="146">
        <f t="shared" si="426"/>
        <v>3.8332783852504382E-4</v>
      </c>
      <c r="BN2308" s="146" t="str">
        <f t="shared" si="427"/>
        <v/>
      </c>
      <c r="BO2308" s="146" t="str">
        <f t="shared" si="423"/>
        <v/>
      </c>
    </row>
    <row r="2309" spans="3:67" ht="20.100000000000001" customHeight="1" x14ac:dyDescent="0.25">
      <c r="C2309" s="12"/>
      <c r="E2309" s="130"/>
      <c r="F2309" s="130"/>
      <c r="R2309" s="12"/>
      <c r="T2309" s="130"/>
      <c r="U2309" s="130"/>
      <c r="AE2309" s="146">
        <v>1552</v>
      </c>
      <c r="AF2309" s="146">
        <f t="shared" si="428"/>
        <v>2.2080000000000002</v>
      </c>
      <c r="AJ2309" s="146">
        <f t="shared" si="429"/>
        <v>3.4854586860525415E-2</v>
      </c>
      <c r="AK2309" s="146">
        <f t="shared" si="430"/>
        <v>0.98637786341771649</v>
      </c>
      <c r="AL2309" s="146">
        <f t="shared" si="435"/>
        <v>3.4854586860525415E-2</v>
      </c>
      <c r="AM2309" s="146" t="str">
        <f t="shared" si="436"/>
        <v/>
      </c>
      <c r="AN2309" s="146" t="str">
        <f t="shared" si="431"/>
        <v/>
      </c>
      <c r="AO2309" s="146">
        <f t="shared" si="432"/>
        <v>0</v>
      </c>
      <c r="AP2309" s="146" t="str">
        <f t="shared" si="433"/>
        <v/>
      </c>
      <c r="AQ2309" s="146" t="str">
        <f t="shared" si="434"/>
        <v/>
      </c>
      <c r="AY2309" s="155"/>
      <c r="AZ2309" s="150"/>
      <c r="BA2309" s="155"/>
      <c r="BB2309" s="162"/>
      <c r="BC2309" s="162"/>
      <c r="BD2309" s="162"/>
      <c r="BE2309" s="162"/>
      <c r="BF2309" s="156"/>
      <c r="BG2309" s="156"/>
      <c r="BH2309" s="156"/>
      <c r="BJ2309" s="146">
        <v>1529</v>
      </c>
      <c r="BK2309" s="146">
        <f t="shared" si="424"/>
        <v>9.7791999999999675</v>
      </c>
      <c r="BL2309" s="146">
        <f t="shared" si="425"/>
        <v>0.20143511772140393</v>
      </c>
      <c r="BM2309" s="146">
        <f t="shared" si="426"/>
        <v>3.8272883055928686E-4</v>
      </c>
      <c r="BN2309" s="146" t="str">
        <f t="shared" si="427"/>
        <v/>
      </c>
      <c r="BO2309" s="146" t="str">
        <f t="shared" si="423"/>
        <v/>
      </c>
    </row>
    <row r="2310" spans="3:67" ht="20.100000000000001" customHeight="1" x14ac:dyDescent="0.25">
      <c r="C2310" s="12"/>
      <c r="E2310" s="130"/>
      <c r="F2310" s="130"/>
      <c r="R2310" s="12"/>
      <c r="T2310" s="130"/>
      <c r="U2310" s="130"/>
      <c r="AE2310" s="146">
        <v>1553</v>
      </c>
      <c r="AF2310" s="146">
        <f t="shared" si="428"/>
        <v>2.2119999999999997</v>
      </c>
      <c r="AJ2310" s="146">
        <f t="shared" si="429"/>
        <v>3.4547830174866838E-2</v>
      </c>
      <c r="AK2310" s="146">
        <f t="shared" si="430"/>
        <v>0.98651666753295053</v>
      </c>
      <c r="AL2310" s="146">
        <f t="shared" si="435"/>
        <v>3.4547830174866838E-2</v>
      </c>
      <c r="AM2310" s="146" t="str">
        <f t="shared" si="436"/>
        <v/>
      </c>
      <c r="AN2310" s="146" t="str">
        <f t="shared" si="431"/>
        <v/>
      </c>
      <c r="AO2310" s="146">
        <f t="shared" si="432"/>
        <v>0</v>
      </c>
      <c r="AP2310" s="146" t="str">
        <f t="shared" si="433"/>
        <v/>
      </c>
      <c r="AQ2310" s="146" t="str">
        <f t="shared" si="434"/>
        <v/>
      </c>
      <c r="AY2310" s="155"/>
      <c r="AZ2310" s="150"/>
      <c r="BA2310" s="155"/>
      <c r="BB2310" s="162"/>
      <c r="BC2310" s="162"/>
      <c r="BD2310" s="162"/>
      <c r="BE2310" s="162"/>
      <c r="BF2310" s="156"/>
      <c r="BG2310" s="156"/>
      <c r="BH2310" s="156"/>
      <c r="BJ2310" s="146">
        <v>1530</v>
      </c>
      <c r="BK2310" s="146">
        <f t="shared" si="424"/>
        <v>9.7855999999999668</v>
      </c>
      <c r="BL2310" s="146">
        <f t="shared" si="425"/>
        <v>0.20105238889084465</v>
      </c>
      <c r="BM2310" s="146">
        <f t="shared" si="426"/>
        <v>3.8213034973094695E-4</v>
      </c>
      <c r="BN2310" s="146" t="str">
        <f t="shared" si="427"/>
        <v/>
      </c>
      <c r="BO2310" s="146" t="str">
        <f t="shared" si="423"/>
        <v/>
      </c>
    </row>
    <row r="2311" spans="3:67" ht="20.100000000000001" customHeight="1" x14ac:dyDescent="0.25">
      <c r="C2311" s="12"/>
      <c r="E2311" s="130"/>
      <c r="F2311" s="130"/>
      <c r="R2311" s="12"/>
      <c r="T2311" s="130"/>
      <c r="U2311" s="130"/>
      <c r="AE2311" s="146">
        <v>1554</v>
      </c>
      <c r="AF2311" s="146">
        <f t="shared" si="428"/>
        <v>2.2160000000000002</v>
      </c>
      <c r="AJ2311" s="146">
        <f t="shared" si="429"/>
        <v>3.4243225371718061E-2</v>
      </c>
      <c r="AK2311" s="146">
        <f t="shared" si="430"/>
        <v>0.98665424892829301</v>
      </c>
      <c r="AL2311" s="146">
        <f t="shared" si="435"/>
        <v>3.4243225371718061E-2</v>
      </c>
      <c r="AM2311" s="146" t="str">
        <f t="shared" si="436"/>
        <v/>
      </c>
      <c r="AN2311" s="146" t="str">
        <f t="shared" si="431"/>
        <v/>
      </c>
      <c r="AO2311" s="146">
        <f t="shared" si="432"/>
        <v>0</v>
      </c>
      <c r="AP2311" s="146" t="str">
        <f t="shared" si="433"/>
        <v/>
      </c>
      <c r="AQ2311" s="146" t="str">
        <f t="shared" si="434"/>
        <v/>
      </c>
      <c r="AY2311" s="155"/>
      <c r="AZ2311" s="150"/>
      <c r="BA2311" s="155"/>
      <c r="BB2311" s="162"/>
      <c r="BC2311" s="162"/>
      <c r="BD2311" s="162"/>
      <c r="BE2311" s="162"/>
      <c r="BF2311" s="156"/>
      <c r="BG2311" s="156"/>
      <c r="BH2311" s="156"/>
      <c r="BJ2311" s="146">
        <v>1531</v>
      </c>
      <c r="BK2311" s="146">
        <f t="shared" si="424"/>
        <v>9.7919999999999661</v>
      </c>
      <c r="BL2311" s="146">
        <f t="shared" si="425"/>
        <v>0.2006702585411137</v>
      </c>
      <c r="BM2311" s="146">
        <f t="shared" si="426"/>
        <v>3.8153239702864994E-4</v>
      </c>
      <c r="BN2311" s="146" t="str">
        <f t="shared" si="427"/>
        <v/>
      </c>
      <c r="BO2311" s="146" t="str">
        <f t="shared" si="423"/>
        <v/>
      </c>
    </row>
    <row r="2312" spans="3:67" ht="20.100000000000001" customHeight="1" x14ac:dyDescent="0.25">
      <c r="C2312" s="12"/>
      <c r="E2312" s="130"/>
      <c r="F2312" s="130"/>
      <c r="R2312" s="12"/>
      <c r="T2312" s="130"/>
      <c r="U2312" s="130"/>
      <c r="AE2312" s="146">
        <v>1555</v>
      </c>
      <c r="AF2312" s="146">
        <f t="shared" si="428"/>
        <v>2.2199999999999998</v>
      </c>
      <c r="AJ2312" s="146">
        <f t="shared" si="429"/>
        <v>3.3940763182449214E-2</v>
      </c>
      <c r="AK2312" s="146">
        <f t="shared" si="430"/>
        <v>0.98679061619274366</v>
      </c>
      <c r="AL2312" s="146">
        <f t="shared" si="435"/>
        <v>3.3940763182449214E-2</v>
      </c>
      <c r="AM2312" s="146" t="str">
        <f t="shared" si="436"/>
        <v/>
      </c>
      <c r="AN2312" s="146" t="str">
        <f t="shared" si="431"/>
        <v/>
      </c>
      <c r="AO2312" s="146">
        <f t="shared" si="432"/>
        <v>0</v>
      </c>
      <c r="AP2312" s="146" t="str">
        <f t="shared" si="433"/>
        <v/>
      </c>
      <c r="AQ2312" s="146" t="str">
        <f t="shared" si="434"/>
        <v/>
      </c>
      <c r="AY2312" s="155"/>
      <c r="AZ2312" s="150"/>
      <c r="BA2312" s="155"/>
      <c r="BB2312" s="162"/>
      <c r="BC2312" s="162"/>
      <c r="BD2312" s="162"/>
      <c r="BE2312" s="162"/>
      <c r="BF2312" s="156"/>
      <c r="BG2312" s="156"/>
      <c r="BH2312" s="156"/>
      <c r="BJ2312" s="146">
        <v>1532</v>
      </c>
      <c r="BK2312" s="146">
        <f t="shared" si="424"/>
        <v>9.7983999999999654</v>
      </c>
      <c r="BL2312" s="146">
        <f t="shared" si="425"/>
        <v>0.20028872614408505</v>
      </c>
      <c r="BM2312" s="146">
        <f t="shared" si="426"/>
        <v>3.8093497343533178E-4</v>
      </c>
      <c r="BN2312" s="146" t="str">
        <f t="shared" si="427"/>
        <v/>
      </c>
      <c r="BO2312" s="146" t="str">
        <f t="shared" si="423"/>
        <v/>
      </c>
    </row>
    <row r="2313" spans="3:67" ht="20.100000000000001" customHeight="1" x14ac:dyDescent="0.25">
      <c r="C2313" s="12"/>
      <c r="E2313" s="130"/>
      <c r="F2313" s="130"/>
      <c r="R2313" s="12"/>
      <c r="T2313" s="130"/>
      <c r="U2313" s="130"/>
      <c r="AE2313" s="146">
        <v>1556</v>
      </c>
      <c r="AF2313" s="146">
        <f t="shared" si="428"/>
        <v>2.2240000000000002</v>
      </c>
      <c r="AJ2313" s="146">
        <f t="shared" si="429"/>
        <v>3.3640434317833839E-2</v>
      </c>
      <c r="AK2313" s="146">
        <f t="shared" si="430"/>
        <v>0.98692577787818636</v>
      </c>
      <c r="AL2313" s="146">
        <f t="shared" si="435"/>
        <v>3.3640434317833839E-2</v>
      </c>
      <c r="AM2313" s="146" t="str">
        <f t="shared" si="436"/>
        <v/>
      </c>
      <c r="AN2313" s="146" t="str">
        <f t="shared" si="431"/>
        <v/>
      </c>
      <c r="AO2313" s="146">
        <f t="shared" si="432"/>
        <v>0</v>
      </c>
      <c r="AP2313" s="146" t="str">
        <f t="shared" si="433"/>
        <v/>
      </c>
      <c r="AQ2313" s="146" t="str">
        <f t="shared" si="434"/>
        <v/>
      </c>
      <c r="AY2313" s="155"/>
      <c r="AZ2313" s="150"/>
      <c r="BA2313" s="155"/>
      <c r="BB2313" s="162"/>
      <c r="BC2313" s="162"/>
      <c r="BD2313" s="162"/>
      <c r="BE2313" s="162"/>
      <c r="BF2313" s="156"/>
      <c r="BG2313" s="156"/>
      <c r="BH2313" s="156"/>
      <c r="BJ2313" s="146">
        <v>1533</v>
      </c>
      <c r="BK2313" s="146">
        <f t="shared" si="424"/>
        <v>9.8047999999999647</v>
      </c>
      <c r="BL2313" s="146">
        <f t="shared" si="425"/>
        <v>0.19990779117064972</v>
      </c>
      <c r="BM2313" s="146">
        <f t="shared" si="426"/>
        <v>3.8033807992637891E-4</v>
      </c>
      <c r="BN2313" s="146" t="str">
        <f t="shared" si="427"/>
        <v/>
      </c>
      <c r="BO2313" s="146" t="str">
        <f t="shared" si="423"/>
        <v/>
      </c>
    </row>
    <row r="2314" spans="3:67" ht="20.100000000000001" customHeight="1" x14ac:dyDescent="0.25">
      <c r="C2314" s="12"/>
      <c r="E2314" s="130"/>
      <c r="F2314" s="130"/>
      <c r="R2314" s="12"/>
      <c r="T2314" s="130"/>
      <c r="U2314" s="130"/>
      <c r="AE2314" s="146">
        <v>1557</v>
      </c>
      <c r="AF2314" s="146">
        <f t="shared" si="428"/>
        <v>2.2279999999999998</v>
      </c>
      <c r="AJ2314" s="146">
        <f t="shared" si="429"/>
        <v>3.3342229468823328E-2</v>
      </c>
      <c r="AK2314" s="146">
        <f t="shared" si="430"/>
        <v>0.98705974249930806</v>
      </c>
      <c r="AL2314" s="146">
        <f t="shared" si="435"/>
        <v>3.3342229468823328E-2</v>
      </c>
      <c r="AM2314" s="146" t="str">
        <f t="shared" si="436"/>
        <v/>
      </c>
      <c r="AN2314" s="146" t="str">
        <f t="shared" si="431"/>
        <v/>
      </c>
      <c r="AO2314" s="146">
        <f t="shared" si="432"/>
        <v>0</v>
      </c>
      <c r="AP2314" s="146" t="str">
        <f t="shared" si="433"/>
        <v/>
      </c>
      <c r="AQ2314" s="146" t="str">
        <f t="shared" si="434"/>
        <v/>
      </c>
      <c r="AY2314" s="155"/>
      <c r="AZ2314" s="150"/>
      <c r="BA2314" s="155"/>
      <c r="BB2314" s="162"/>
      <c r="BC2314" s="162"/>
      <c r="BD2314" s="162"/>
      <c r="BE2314" s="162"/>
      <c r="BF2314" s="156"/>
      <c r="BG2314" s="156"/>
      <c r="BH2314" s="156"/>
      <c r="BJ2314" s="146">
        <v>1534</v>
      </c>
      <c r="BK2314" s="146">
        <f t="shared" si="424"/>
        <v>9.8111999999999639</v>
      </c>
      <c r="BL2314" s="146">
        <f t="shared" si="425"/>
        <v>0.19952745309072334</v>
      </c>
      <c r="BM2314" s="146">
        <f t="shared" si="426"/>
        <v>3.797417174710993E-4</v>
      </c>
      <c r="BN2314" s="146" t="str">
        <f t="shared" si="427"/>
        <v/>
      </c>
      <c r="BO2314" s="146" t="str">
        <f t="shared" si="423"/>
        <v/>
      </c>
    </row>
    <row r="2315" spans="3:67" ht="20.100000000000001" customHeight="1" x14ac:dyDescent="0.25">
      <c r="C2315" s="12"/>
      <c r="E2315" s="130"/>
      <c r="F2315" s="130"/>
      <c r="R2315" s="12"/>
      <c r="T2315" s="130"/>
      <c r="U2315" s="130"/>
      <c r="AE2315" s="146">
        <v>1558</v>
      </c>
      <c r="AF2315" s="146">
        <f t="shared" si="428"/>
        <v>2.2320000000000002</v>
      </c>
      <c r="AJ2315" s="146">
        <f t="shared" si="429"/>
        <v>3.3046139307314801E-2</v>
      </c>
      <c r="AK2315" s="146">
        <f t="shared" si="430"/>
        <v>0.98719251853352108</v>
      </c>
      <c r="AL2315" s="146">
        <f t="shared" si="435"/>
        <v>3.3046139307314801E-2</v>
      </c>
      <c r="AM2315" s="146" t="str">
        <f t="shared" si="436"/>
        <v/>
      </c>
      <c r="AN2315" s="146" t="str">
        <f t="shared" si="431"/>
        <v/>
      </c>
      <c r="AO2315" s="146">
        <f t="shared" si="432"/>
        <v>0</v>
      </c>
      <c r="AP2315" s="146" t="str">
        <f t="shared" si="433"/>
        <v/>
      </c>
      <c r="AQ2315" s="146" t="str">
        <f t="shared" si="434"/>
        <v/>
      </c>
      <c r="AY2315" s="155"/>
      <c r="AZ2315" s="150"/>
      <c r="BA2315" s="155"/>
      <c r="BB2315" s="162"/>
      <c r="BC2315" s="162"/>
      <c r="BD2315" s="162"/>
      <c r="BE2315" s="162"/>
      <c r="BF2315" s="156"/>
      <c r="BG2315" s="156"/>
      <c r="BH2315" s="156"/>
      <c r="BJ2315" s="146">
        <v>1535</v>
      </c>
      <c r="BK2315" s="146">
        <f t="shared" si="424"/>
        <v>9.8175999999999632</v>
      </c>
      <c r="BL2315" s="146">
        <f t="shared" si="425"/>
        <v>0.19914771137325224</v>
      </c>
      <c r="BM2315" s="146">
        <f t="shared" si="426"/>
        <v>3.7914588703102936E-4</v>
      </c>
      <c r="BN2315" s="146" t="str">
        <f t="shared" si="427"/>
        <v/>
      </c>
      <c r="BO2315" s="146" t="str">
        <f t="shared" si="423"/>
        <v/>
      </c>
    </row>
    <row r="2316" spans="3:67" ht="20.100000000000001" customHeight="1" x14ac:dyDescent="0.25">
      <c r="C2316" s="12"/>
      <c r="E2316" s="130"/>
      <c r="F2316" s="130"/>
      <c r="R2316" s="12"/>
      <c r="T2316" s="130"/>
      <c r="U2316" s="130"/>
      <c r="AE2316" s="146">
        <v>1559</v>
      </c>
      <c r="AF2316" s="146">
        <f t="shared" si="428"/>
        <v>2.2359999999999998</v>
      </c>
      <c r="AJ2316" s="146">
        <f t="shared" si="429"/>
        <v>3.2752154486914951E-2</v>
      </c>
      <c r="AK2316" s="146">
        <f t="shared" si="430"/>
        <v>0.98732411442088885</v>
      </c>
      <c r="AL2316" s="146">
        <f t="shared" si="435"/>
        <v>3.2752154486914951E-2</v>
      </c>
      <c r="AM2316" s="146" t="str">
        <f t="shared" si="436"/>
        <v/>
      </c>
      <c r="AN2316" s="146" t="str">
        <f t="shared" si="431"/>
        <v/>
      </c>
      <c r="AO2316" s="146">
        <f t="shared" si="432"/>
        <v>0</v>
      </c>
      <c r="AP2316" s="146" t="str">
        <f t="shared" si="433"/>
        <v/>
      </c>
      <c r="AQ2316" s="146" t="str">
        <f t="shared" si="434"/>
        <v/>
      </c>
      <c r="AY2316" s="155"/>
      <c r="AZ2316" s="150"/>
      <c r="BA2316" s="155"/>
      <c r="BB2316" s="162"/>
      <c r="BC2316" s="162"/>
      <c r="BD2316" s="162"/>
      <c r="BE2316" s="162"/>
      <c r="BF2316" s="156"/>
      <c r="BG2316" s="156"/>
      <c r="BH2316" s="156"/>
      <c r="BJ2316" s="146">
        <v>1536</v>
      </c>
      <c r="BK2316" s="146">
        <f t="shared" si="424"/>
        <v>9.8239999999999625</v>
      </c>
      <c r="BL2316" s="146">
        <f t="shared" si="425"/>
        <v>0.19876856548622121</v>
      </c>
      <c r="BM2316" s="146">
        <f t="shared" si="426"/>
        <v>3.7855058956193233E-4</v>
      </c>
      <c r="BN2316" s="146" t="str">
        <f t="shared" si="427"/>
        <v/>
      </c>
      <c r="BO2316" s="146" t="str">
        <f t="shared" si="423"/>
        <v/>
      </c>
    </row>
    <row r="2317" spans="3:67" ht="20.100000000000001" customHeight="1" x14ac:dyDescent="0.25">
      <c r="C2317" s="12"/>
      <c r="E2317" s="130"/>
      <c r="F2317" s="130"/>
      <c r="R2317" s="12"/>
      <c r="T2317" s="130"/>
      <c r="U2317" s="130"/>
      <c r="AE2317" s="146">
        <v>1560</v>
      </c>
      <c r="AF2317" s="146">
        <f t="shared" si="428"/>
        <v>2.2400000000000002</v>
      </c>
      <c r="AJ2317" s="146">
        <f t="shared" si="429"/>
        <v>3.2460265643697445E-2</v>
      </c>
      <c r="AK2317" s="146">
        <f t="shared" si="430"/>
        <v>0.98745453856405341</v>
      </c>
      <c r="AL2317" s="146">
        <f t="shared" si="435"/>
        <v>3.2460265643697445E-2</v>
      </c>
      <c r="AM2317" s="146" t="str">
        <f t="shared" si="436"/>
        <v/>
      </c>
      <c r="AN2317" s="146" t="str">
        <f t="shared" si="431"/>
        <v/>
      </c>
      <c r="AO2317" s="146">
        <f t="shared" si="432"/>
        <v>0</v>
      </c>
      <c r="AP2317" s="146" t="str">
        <f t="shared" si="433"/>
        <v/>
      </c>
      <c r="AQ2317" s="146" t="str">
        <f t="shared" si="434"/>
        <v/>
      </c>
      <c r="AY2317" s="155"/>
      <c r="AZ2317" s="150"/>
      <c r="BA2317" s="155"/>
      <c r="BB2317" s="162"/>
      <c r="BC2317" s="162"/>
      <c r="BD2317" s="162"/>
      <c r="BE2317" s="162"/>
      <c r="BF2317" s="156"/>
      <c r="BG2317" s="156"/>
      <c r="BH2317" s="156"/>
      <c r="BJ2317" s="146">
        <v>1537</v>
      </c>
      <c r="BK2317" s="146">
        <f t="shared" si="424"/>
        <v>9.8303999999999618</v>
      </c>
      <c r="BL2317" s="146">
        <f t="shared" si="425"/>
        <v>0.19839001489665928</v>
      </c>
      <c r="BM2317" s="146">
        <f t="shared" si="426"/>
        <v>3.7795582601257705E-4</v>
      </c>
      <c r="BN2317" s="146" t="str">
        <f t="shared" si="427"/>
        <v/>
      </c>
      <c r="BO2317" s="146" t="str">
        <f t="shared" ref="BO2317:BO2380" si="437">IF($BL2317&lt;(1-$BH$793),$BM2317,"")</f>
        <v/>
      </c>
    </row>
    <row r="2318" spans="3:67" ht="20.100000000000001" customHeight="1" x14ac:dyDescent="0.25">
      <c r="C2318" s="12"/>
      <c r="E2318" s="130"/>
      <c r="F2318" s="130"/>
      <c r="R2318" s="12"/>
      <c r="T2318" s="130"/>
      <c r="U2318" s="130"/>
      <c r="AE2318" s="146">
        <v>1561</v>
      </c>
      <c r="AF2318" s="146">
        <f t="shared" si="428"/>
        <v>2.2439999999999998</v>
      </c>
      <c r="AJ2318" s="146">
        <f t="shared" si="429"/>
        <v>3.2170463396955971E-2</v>
      </c>
      <c r="AK2318" s="146">
        <f t="shared" si="430"/>
        <v>0.98758379932816776</v>
      </c>
      <c r="AL2318" s="146">
        <f t="shared" si="435"/>
        <v>3.2170463396955971E-2</v>
      </c>
      <c r="AM2318" s="146" t="str">
        <f t="shared" si="436"/>
        <v/>
      </c>
      <c r="AN2318" s="146" t="str">
        <f t="shared" si="431"/>
        <v/>
      </c>
      <c r="AO2318" s="146">
        <f t="shared" si="432"/>
        <v>0</v>
      </c>
      <c r="AP2318" s="146" t="str">
        <f t="shared" si="433"/>
        <v/>
      </c>
      <c r="AQ2318" s="146" t="str">
        <f t="shared" si="434"/>
        <v/>
      </c>
      <c r="AY2318" s="155"/>
      <c r="AZ2318" s="150"/>
      <c r="BA2318" s="155"/>
      <c r="BB2318" s="162"/>
      <c r="BC2318" s="162"/>
      <c r="BD2318" s="162"/>
      <c r="BE2318" s="162"/>
      <c r="BF2318" s="156"/>
      <c r="BG2318" s="156"/>
      <c r="BH2318" s="156"/>
      <c r="BJ2318" s="146">
        <v>1538</v>
      </c>
      <c r="BK2318" s="146">
        <f t="shared" ref="BK2318:BK2381" si="438">BK2317+$BN$778</f>
        <v>9.8367999999999611</v>
      </c>
      <c r="BL2318" s="146">
        <f t="shared" ref="BL2318:BL2381" si="439">_xlfn.CHISQ.DIST.RT(BK2318,7)</f>
        <v>0.1980120590706467</v>
      </c>
      <c r="BM2318" s="146">
        <f t="shared" ref="BM2318:BM2381" si="440">BL2318-BL2319</f>
        <v>3.7736159732515429E-4</v>
      </c>
      <c r="BN2318" s="146" t="str">
        <f t="shared" ref="BN2318:BN2381" si="441">IF(BL2318&lt;(1-$BH$785),BM2318,"")</f>
        <v/>
      </c>
      <c r="BO2318" s="146" t="str">
        <f t="shared" si="437"/>
        <v/>
      </c>
    </row>
    <row r="2319" spans="3:67" ht="20.100000000000001" customHeight="1" x14ac:dyDescent="0.25">
      <c r="C2319" s="12"/>
      <c r="E2319" s="130"/>
      <c r="F2319" s="130"/>
      <c r="R2319" s="12"/>
      <c r="T2319" s="130"/>
      <c r="U2319" s="130"/>
      <c r="AE2319" s="146">
        <v>1562</v>
      </c>
      <c r="AF2319" s="146">
        <f t="shared" si="428"/>
        <v>2.2480000000000002</v>
      </c>
      <c r="AJ2319" s="146">
        <f t="shared" si="429"/>
        <v>3.1882738349951027E-2</v>
      </c>
      <c r="AK2319" s="146">
        <f t="shared" si="430"/>
        <v>0.9877119050408294</v>
      </c>
      <c r="AL2319" s="146">
        <f t="shared" si="435"/>
        <v>3.1882738349951027E-2</v>
      </c>
      <c r="AM2319" s="146" t="str">
        <f t="shared" si="436"/>
        <v/>
      </c>
      <c r="AN2319" s="146" t="str">
        <f t="shared" si="431"/>
        <v/>
      </c>
      <c r="AO2319" s="146">
        <f t="shared" si="432"/>
        <v>0</v>
      </c>
      <c r="AP2319" s="146" t="str">
        <f t="shared" si="433"/>
        <v/>
      </c>
      <c r="AQ2319" s="146" t="str">
        <f t="shared" si="434"/>
        <v/>
      </c>
      <c r="AY2319" s="155"/>
      <c r="AZ2319" s="150"/>
      <c r="BA2319" s="155"/>
      <c r="BB2319" s="162"/>
      <c r="BC2319" s="162"/>
      <c r="BD2319" s="162"/>
      <c r="BE2319" s="162"/>
      <c r="BF2319" s="156"/>
      <c r="BG2319" s="156"/>
      <c r="BH2319" s="156"/>
      <c r="BJ2319" s="146">
        <v>1539</v>
      </c>
      <c r="BK2319" s="146">
        <f t="shared" si="438"/>
        <v>9.8431999999999604</v>
      </c>
      <c r="BL2319" s="146">
        <f t="shared" si="439"/>
        <v>0.19763469747332155</v>
      </c>
      <c r="BM2319" s="146">
        <f t="shared" si="440"/>
        <v>3.767679044348049E-4</v>
      </c>
      <c r="BN2319" s="146" t="str">
        <f t="shared" si="441"/>
        <v/>
      </c>
      <c r="BO2319" s="146" t="str">
        <f t="shared" si="437"/>
        <v/>
      </c>
    </row>
    <row r="2320" spans="3:67" ht="20.100000000000001" customHeight="1" x14ac:dyDescent="0.25">
      <c r="C2320" s="12"/>
      <c r="E2320" s="130"/>
      <c r="F2320" s="130"/>
      <c r="R2320" s="12"/>
      <c r="T2320" s="130"/>
      <c r="U2320" s="130"/>
      <c r="AE2320" s="146">
        <v>1563</v>
      </c>
      <c r="AF2320" s="146">
        <f t="shared" si="428"/>
        <v>2.2519999999999998</v>
      </c>
      <c r="AJ2320" s="146">
        <f t="shared" si="429"/>
        <v>3.1597081090652235E-2</v>
      </c>
      <c r="AK2320" s="146">
        <f t="shared" si="430"/>
        <v>0.98783886399201826</v>
      </c>
      <c r="AL2320" s="146">
        <f t="shared" si="435"/>
        <v>3.1597081090652235E-2</v>
      </c>
      <c r="AM2320" s="146" t="str">
        <f t="shared" si="436"/>
        <v/>
      </c>
      <c r="AN2320" s="146" t="str">
        <f t="shared" si="431"/>
        <v/>
      </c>
      <c r="AO2320" s="146">
        <f t="shared" si="432"/>
        <v>0</v>
      </c>
      <c r="AP2320" s="146" t="str">
        <f t="shared" si="433"/>
        <v/>
      </c>
      <c r="AQ2320" s="146" t="str">
        <f t="shared" si="434"/>
        <v/>
      </c>
      <c r="AY2320" s="155"/>
      <c r="AZ2320" s="150"/>
      <c r="BA2320" s="155"/>
      <c r="BB2320" s="162"/>
      <c r="BC2320" s="162"/>
      <c r="BD2320" s="162"/>
      <c r="BE2320" s="162"/>
      <c r="BF2320" s="156"/>
      <c r="BG2320" s="156"/>
      <c r="BH2320" s="156"/>
      <c r="BJ2320" s="146">
        <v>1540</v>
      </c>
      <c r="BK2320" s="146">
        <f t="shared" si="438"/>
        <v>9.8495999999999597</v>
      </c>
      <c r="BL2320" s="146">
        <f t="shared" si="439"/>
        <v>0.19725792956888674</v>
      </c>
      <c r="BM2320" s="146">
        <f t="shared" si="440"/>
        <v>3.7617474827067454E-4</v>
      </c>
      <c r="BN2320" s="146" t="str">
        <f t="shared" si="441"/>
        <v/>
      </c>
      <c r="BO2320" s="146" t="str">
        <f t="shared" si="437"/>
        <v/>
      </c>
    </row>
    <row r="2321" spans="3:67" ht="20.100000000000001" customHeight="1" x14ac:dyDescent="0.25">
      <c r="C2321" s="12"/>
      <c r="E2321" s="130"/>
      <c r="F2321" s="130"/>
      <c r="R2321" s="12"/>
      <c r="T2321" s="130"/>
      <c r="U2321" s="130"/>
      <c r="AE2321" s="146">
        <v>1564</v>
      </c>
      <c r="AF2321" s="146">
        <f t="shared" si="428"/>
        <v>2.2560000000000002</v>
      </c>
      <c r="AJ2321" s="146">
        <f t="shared" si="429"/>
        <v>3.1313482192474262E-2</v>
      </c>
      <c r="AK2321" s="146">
        <f t="shared" si="430"/>
        <v>0.98796468443403673</v>
      </c>
      <c r="AL2321" s="146">
        <f t="shared" si="435"/>
        <v>3.1313482192474262E-2</v>
      </c>
      <c r="AM2321" s="146" t="str">
        <f t="shared" si="436"/>
        <v/>
      </c>
      <c r="AN2321" s="146" t="str">
        <f t="shared" si="431"/>
        <v/>
      </c>
      <c r="AO2321" s="146">
        <f t="shared" si="432"/>
        <v>0</v>
      </c>
      <c r="AP2321" s="146" t="str">
        <f t="shared" si="433"/>
        <v/>
      </c>
      <c r="AQ2321" s="146" t="str">
        <f t="shared" si="434"/>
        <v/>
      </c>
      <c r="AY2321" s="155"/>
      <c r="AZ2321" s="150"/>
      <c r="BA2321" s="155"/>
      <c r="BB2321" s="162"/>
      <c r="BC2321" s="162"/>
      <c r="BD2321" s="162"/>
      <c r="BE2321" s="162"/>
      <c r="BF2321" s="156"/>
      <c r="BG2321" s="156"/>
      <c r="BH2321" s="156"/>
      <c r="BJ2321" s="146">
        <v>1541</v>
      </c>
      <c r="BK2321" s="146">
        <f t="shared" si="438"/>
        <v>9.855999999999959</v>
      </c>
      <c r="BL2321" s="146">
        <f t="shared" si="439"/>
        <v>0.19688175482061607</v>
      </c>
      <c r="BM2321" s="146">
        <f t="shared" si="440"/>
        <v>3.7558212975469241E-4</v>
      </c>
      <c r="BN2321" s="146" t="str">
        <f t="shared" si="441"/>
        <v/>
      </c>
      <c r="BO2321" s="146" t="str">
        <f t="shared" si="437"/>
        <v/>
      </c>
    </row>
    <row r="2322" spans="3:67" ht="20.100000000000001" customHeight="1" x14ac:dyDescent="0.25">
      <c r="C2322" s="12"/>
      <c r="E2322" s="130"/>
      <c r="F2322" s="130"/>
      <c r="R2322" s="12"/>
      <c r="T2322" s="130"/>
      <c r="U2322" s="130"/>
      <c r="AE2322" s="146">
        <v>1565</v>
      </c>
      <c r="AF2322" s="146">
        <f t="shared" si="428"/>
        <v>2.2599999999999998</v>
      </c>
      <c r="AJ2322" s="146">
        <f t="shared" si="429"/>
        <v>3.103193221500827E-2</v>
      </c>
      <c r="AK2322" s="146">
        <f t="shared" si="430"/>
        <v>0.98808937458145296</v>
      </c>
      <c r="AL2322" s="146">
        <f t="shared" si="435"/>
        <v>3.103193221500827E-2</v>
      </c>
      <c r="AM2322" s="146" t="str">
        <f t="shared" si="436"/>
        <v/>
      </c>
      <c r="AN2322" s="146" t="str">
        <f t="shared" si="431"/>
        <v/>
      </c>
      <c r="AO2322" s="146">
        <f t="shared" si="432"/>
        <v>0</v>
      </c>
      <c r="AP2322" s="146" t="str">
        <f t="shared" si="433"/>
        <v/>
      </c>
      <c r="AQ2322" s="146" t="str">
        <f t="shared" si="434"/>
        <v/>
      </c>
      <c r="AY2322" s="155"/>
      <c r="AZ2322" s="150"/>
      <c r="BA2322" s="155"/>
      <c r="BB2322" s="162"/>
      <c r="BC2322" s="162"/>
      <c r="BD2322" s="162"/>
      <c r="BE2322" s="162"/>
      <c r="BF2322" s="156"/>
      <c r="BG2322" s="156"/>
      <c r="BH2322" s="156"/>
      <c r="BJ2322" s="146">
        <v>1542</v>
      </c>
      <c r="BK2322" s="146">
        <f t="shared" si="438"/>
        <v>9.8623999999999583</v>
      </c>
      <c r="BL2322" s="146">
        <f t="shared" si="439"/>
        <v>0.19650617269086137</v>
      </c>
      <c r="BM2322" s="146">
        <f t="shared" si="440"/>
        <v>3.7499004980223738E-4</v>
      </c>
      <c r="BN2322" s="146" t="str">
        <f t="shared" si="441"/>
        <v/>
      </c>
      <c r="BO2322" s="146" t="str">
        <f t="shared" si="437"/>
        <v/>
      </c>
    </row>
    <row r="2323" spans="3:67" ht="20.100000000000001" customHeight="1" x14ac:dyDescent="0.25">
      <c r="C2323" s="12"/>
      <c r="E2323" s="130"/>
      <c r="F2323" s="130"/>
      <c r="R2323" s="12"/>
      <c r="T2323" s="130"/>
      <c r="U2323" s="130"/>
      <c r="AE2323" s="146">
        <v>1566</v>
      </c>
      <c r="AF2323" s="146">
        <f t="shared" si="428"/>
        <v>2.2640000000000002</v>
      </c>
      <c r="AJ2323" s="146">
        <f t="shared" si="429"/>
        <v>3.0752421704747027E-2</v>
      </c>
      <c r="AK2323" s="146">
        <f t="shared" si="430"/>
        <v>0.98821294261104697</v>
      </c>
      <c r="AL2323" s="146">
        <f t="shared" si="435"/>
        <v>3.0752421704747027E-2</v>
      </c>
      <c r="AM2323" s="146" t="str">
        <f t="shared" si="436"/>
        <v/>
      </c>
      <c r="AN2323" s="146" t="str">
        <f t="shared" si="431"/>
        <v/>
      </c>
      <c r="AO2323" s="146">
        <f t="shared" si="432"/>
        <v>0</v>
      </c>
      <c r="AP2323" s="146" t="str">
        <f t="shared" si="433"/>
        <v/>
      </c>
      <c r="AQ2323" s="146" t="str">
        <f t="shared" si="434"/>
        <v/>
      </c>
      <c r="AY2323" s="155"/>
      <c r="AZ2323" s="150"/>
      <c r="BA2323" s="155"/>
      <c r="BB2323" s="162"/>
      <c r="BC2323" s="162"/>
      <c r="BD2323" s="162"/>
      <c r="BE2323" s="162"/>
      <c r="BF2323" s="156"/>
      <c r="BG2323" s="156"/>
      <c r="BH2323" s="156"/>
      <c r="BJ2323" s="146">
        <v>1543</v>
      </c>
      <c r="BK2323" s="146">
        <f t="shared" si="438"/>
        <v>9.8687999999999576</v>
      </c>
      <c r="BL2323" s="146">
        <f t="shared" si="439"/>
        <v>0.19613118264105914</v>
      </c>
      <c r="BM2323" s="146">
        <f t="shared" si="440"/>
        <v>3.7439850932308172E-4</v>
      </c>
      <c r="BN2323" s="146" t="str">
        <f t="shared" si="441"/>
        <v/>
      </c>
      <c r="BO2323" s="146" t="str">
        <f t="shared" si="437"/>
        <v/>
      </c>
    </row>
    <row r="2324" spans="3:67" ht="20.100000000000001" customHeight="1" x14ac:dyDescent="0.25">
      <c r="C2324" s="12"/>
      <c r="E2324" s="130"/>
      <c r="F2324" s="130"/>
      <c r="R2324" s="12"/>
      <c r="T2324" s="130"/>
      <c r="U2324" s="130"/>
      <c r="AE2324" s="146">
        <v>1567</v>
      </c>
      <c r="AF2324" s="146">
        <f t="shared" si="428"/>
        <v>2.2679999999999998</v>
      </c>
      <c r="AJ2324" s="146">
        <f t="shared" si="429"/>
        <v>3.0474941195805429E-2</v>
      </c>
      <c r="AK2324" s="146">
        <f t="shared" si="430"/>
        <v>0.98833539666175985</v>
      </c>
      <c r="AL2324" s="146">
        <f t="shared" si="435"/>
        <v>3.0474941195805429E-2</v>
      </c>
      <c r="AM2324" s="146" t="str">
        <f t="shared" si="436"/>
        <v/>
      </c>
      <c r="AN2324" s="146" t="str">
        <f t="shared" si="431"/>
        <v/>
      </c>
      <c r="AO2324" s="146">
        <f t="shared" si="432"/>
        <v>0</v>
      </c>
      <c r="AP2324" s="146" t="str">
        <f t="shared" si="433"/>
        <v/>
      </c>
      <c r="AQ2324" s="146" t="str">
        <f t="shared" si="434"/>
        <v/>
      </c>
      <c r="AY2324" s="155"/>
      <c r="AZ2324" s="150"/>
      <c r="BA2324" s="155"/>
      <c r="BB2324" s="162"/>
      <c r="BC2324" s="162"/>
      <c r="BD2324" s="162"/>
      <c r="BE2324" s="162"/>
      <c r="BF2324" s="156"/>
      <c r="BG2324" s="156"/>
      <c r="BH2324" s="156"/>
      <c r="BJ2324" s="146">
        <v>1544</v>
      </c>
      <c r="BK2324" s="146">
        <f t="shared" si="438"/>
        <v>9.8751999999999569</v>
      </c>
      <c r="BL2324" s="146">
        <f t="shared" si="439"/>
        <v>0.19575678413173606</v>
      </c>
      <c r="BM2324" s="146">
        <f t="shared" si="440"/>
        <v>3.7380750921919836E-4</v>
      </c>
      <c r="BN2324" s="146" t="str">
        <f t="shared" si="441"/>
        <v/>
      </c>
      <c r="BO2324" s="146" t="str">
        <f t="shared" si="437"/>
        <v/>
      </c>
    </row>
    <row r="2325" spans="3:67" ht="20.100000000000001" customHeight="1" x14ac:dyDescent="0.25">
      <c r="C2325" s="12"/>
      <c r="E2325" s="130"/>
      <c r="F2325" s="130"/>
      <c r="R2325" s="12"/>
      <c r="T2325" s="130"/>
      <c r="U2325" s="130"/>
      <c r="AE2325" s="146">
        <v>1568</v>
      </c>
      <c r="AF2325" s="146">
        <f t="shared" si="428"/>
        <v>2.2720000000000002</v>
      </c>
      <c r="AJ2325" s="146">
        <f t="shared" si="429"/>
        <v>3.0199481210634573E-2</v>
      </c>
      <c r="AK2325" s="146">
        <f t="shared" si="430"/>
        <v>0.98845674483464563</v>
      </c>
      <c r="AL2325" s="146">
        <f t="shared" si="435"/>
        <v>3.0199481210634573E-2</v>
      </c>
      <c r="AM2325" s="146" t="str">
        <f t="shared" si="436"/>
        <v/>
      </c>
      <c r="AN2325" s="146" t="str">
        <f t="shared" si="431"/>
        <v/>
      </c>
      <c r="AO2325" s="146">
        <f t="shared" si="432"/>
        <v>0</v>
      </c>
      <c r="AP2325" s="146" t="str">
        <f t="shared" si="433"/>
        <v/>
      </c>
      <c r="AQ2325" s="146" t="str">
        <f t="shared" si="434"/>
        <v/>
      </c>
      <c r="AY2325" s="155"/>
      <c r="AZ2325" s="150"/>
      <c r="BA2325" s="155"/>
      <c r="BB2325" s="162"/>
      <c r="BC2325" s="162"/>
      <c r="BD2325" s="162"/>
      <c r="BE2325" s="162"/>
      <c r="BF2325" s="156"/>
      <c r="BG2325" s="156"/>
      <c r="BH2325" s="156"/>
      <c r="BJ2325" s="146">
        <v>1545</v>
      </c>
      <c r="BK2325" s="146">
        <f t="shared" si="438"/>
        <v>9.8815999999999562</v>
      </c>
      <c r="BL2325" s="146">
        <f t="shared" si="439"/>
        <v>0.19538297662251686</v>
      </c>
      <c r="BM2325" s="146">
        <f t="shared" si="440"/>
        <v>3.7321705038617647E-4</v>
      </c>
      <c r="BN2325" s="146" t="str">
        <f t="shared" si="441"/>
        <v/>
      </c>
      <c r="BO2325" s="146" t="str">
        <f t="shared" si="437"/>
        <v/>
      </c>
    </row>
    <row r="2326" spans="3:67" ht="20.100000000000001" customHeight="1" x14ac:dyDescent="0.25">
      <c r="C2326" s="12"/>
      <c r="E2326" s="130"/>
      <c r="F2326" s="130"/>
      <c r="R2326" s="12"/>
      <c r="T2326" s="130"/>
      <c r="U2326" s="130"/>
      <c r="AE2326" s="146">
        <v>1569</v>
      </c>
      <c r="AF2326" s="146">
        <f t="shared" si="428"/>
        <v>2.2759999999999998</v>
      </c>
      <c r="AJ2326" s="146">
        <f t="shared" si="429"/>
        <v>2.9926032260731296E-2</v>
      </c>
      <c r="AK2326" s="146">
        <f t="shared" si="430"/>
        <v>0.98857699519282571</v>
      </c>
      <c r="AL2326" s="146">
        <f t="shared" si="435"/>
        <v>2.9926032260731296E-2</v>
      </c>
      <c r="AM2326" s="146" t="str">
        <f t="shared" si="436"/>
        <v/>
      </c>
      <c r="AN2326" s="146" t="str">
        <f t="shared" si="431"/>
        <v/>
      </c>
      <c r="AO2326" s="146">
        <f t="shared" si="432"/>
        <v>0</v>
      </c>
      <c r="AP2326" s="146" t="str">
        <f t="shared" si="433"/>
        <v/>
      </c>
      <c r="AQ2326" s="146" t="str">
        <f t="shared" si="434"/>
        <v/>
      </c>
      <c r="AY2326" s="155"/>
      <c r="AZ2326" s="150"/>
      <c r="BA2326" s="155"/>
      <c r="BB2326" s="162"/>
      <c r="BC2326" s="162"/>
      <c r="BD2326" s="162"/>
      <c r="BE2326" s="162"/>
      <c r="BF2326" s="156"/>
      <c r="BG2326" s="156"/>
      <c r="BH2326" s="156"/>
      <c r="BJ2326" s="146">
        <v>1546</v>
      </c>
      <c r="BK2326" s="146">
        <f t="shared" si="438"/>
        <v>9.8879999999999555</v>
      </c>
      <c r="BL2326" s="146">
        <f t="shared" si="439"/>
        <v>0.19500975957213068</v>
      </c>
      <c r="BM2326" s="146">
        <f t="shared" si="440"/>
        <v>3.7262713371438716E-4</v>
      </c>
      <c r="BN2326" s="146" t="str">
        <f t="shared" si="441"/>
        <v/>
      </c>
      <c r="BO2326" s="146" t="str">
        <f t="shared" si="437"/>
        <v/>
      </c>
    </row>
    <row r="2327" spans="3:67" ht="20.100000000000001" customHeight="1" x14ac:dyDescent="0.25">
      <c r="C2327" s="12"/>
      <c r="E2327" s="130"/>
      <c r="F2327" s="130"/>
      <c r="R2327" s="12"/>
      <c r="T2327" s="130"/>
      <c r="U2327" s="130"/>
      <c r="AE2327" s="146">
        <v>1570</v>
      </c>
      <c r="AF2327" s="146">
        <f t="shared" si="428"/>
        <v>2.2800000000000002</v>
      </c>
      <c r="AJ2327" s="146">
        <f t="shared" si="429"/>
        <v>2.965458484734125E-2</v>
      </c>
      <c r="AK2327" s="146">
        <f t="shared" si="430"/>
        <v>0.9886961557614472</v>
      </c>
      <c r="AL2327" s="146">
        <f t="shared" si="435"/>
        <v>2.965458484734125E-2</v>
      </c>
      <c r="AM2327" s="146" t="str">
        <f t="shared" si="436"/>
        <v/>
      </c>
      <c r="AN2327" s="146" t="str">
        <f t="shared" si="431"/>
        <v/>
      </c>
      <c r="AO2327" s="146">
        <f t="shared" si="432"/>
        <v>0</v>
      </c>
      <c r="AP2327" s="146" t="str">
        <f t="shared" si="433"/>
        <v/>
      </c>
      <c r="AQ2327" s="146" t="str">
        <f t="shared" si="434"/>
        <v/>
      </c>
      <c r="AY2327" s="155"/>
      <c r="AZ2327" s="150"/>
      <c r="BA2327" s="155"/>
      <c r="BB2327" s="162"/>
      <c r="BC2327" s="162"/>
      <c r="BD2327" s="162"/>
      <c r="BE2327" s="162"/>
      <c r="BF2327" s="156"/>
      <c r="BG2327" s="156"/>
      <c r="BH2327" s="156"/>
      <c r="BJ2327" s="146">
        <v>1547</v>
      </c>
      <c r="BK2327" s="146">
        <f t="shared" si="438"/>
        <v>9.8943999999999548</v>
      </c>
      <c r="BL2327" s="146">
        <f t="shared" si="439"/>
        <v>0.19463713243841629</v>
      </c>
      <c r="BM2327" s="146">
        <f t="shared" si="440"/>
        <v>3.7203776008593037E-4</v>
      </c>
      <c r="BN2327" s="146" t="str">
        <f t="shared" si="441"/>
        <v/>
      </c>
      <c r="BO2327" s="146" t="str">
        <f t="shared" si="437"/>
        <v/>
      </c>
    </row>
    <row r="2328" spans="3:67" ht="20.100000000000001" customHeight="1" x14ac:dyDescent="0.25">
      <c r="C2328" s="12"/>
      <c r="E2328" s="130"/>
      <c r="F2328" s="130"/>
      <c r="R2328" s="12"/>
      <c r="T2328" s="130"/>
      <c r="U2328" s="130"/>
      <c r="AE2328" s="146">
        <v>1571</v>
      </c>
      <c r="AF2328" s="146">
        <f t="shared" si="428"/>
        <v>2.2839999999999998</v>
      </c>
      <c r="AJ2328" s="146">
        <f t="shared" si="429"/>
        <v>2.9385129462157305E-2</v>
      </c>
      <c r="AK2328" s="146">
        <f t="shared" si="430"/>
        <v>0.9888142345276425</v>
      </c>
      <c r="AL2328" s="146">
        <f t="shared" si="435"/>
        <v>2.9385129462157305E-2</v>
      </c>
      <c r="AM2328" s="146" t="str">
        <f t="shared" si="436"/>
        <v/>
      </c>
      <c r="AN2328" s="146" t="str">
        <f t="shared" si="431"/>
        <v/>
      </c>
      <c r="AO2328" s="146">
        <f t="shared" si="432"/>
        <v>0</v>
      </c>
      <c r="AP2328" s="146" t="str">
        <f t="shared" si="433"/>
        <v/>
      </c>
      <c r="AQ2328" s="146" t="str">
        <f t="shared" si="434"/>
        <v/>
      </c>
      <c r="AY2328" s="155"/>
      <c r="AZ2328" s="150"/>
      <c r="BA2328" s="155"/>
      <c r="BB2328" s="162"/>
      <c r="BC2328" s="162"/>
      <c r="BD2328" s="162"/>
      <c r="BE2328" s="162"/>
      <c r="BF2328" s="156"/>
      <c r="BG2328" s="156"/>
      <c r="BH2328" s="156"/>
      <c r="BJ2328" s="146">
        <v>1548</v>
      </c>
      <c r="BK2328" s="146">
        <f t="shared" si="438"/>
        <v>9.9007999999999541</v>
      </c>
      <c r="BL2328" s="146">
        <f t="shared" si="439"/>
        <v>0.19426509467833036</v>
      </c>
      <c r="BM2328" s="146">
        <f t="shared" si="440"/>
        <v>3.71448930377688E-4</v>
      </c>
      <c r="BN2328" s="146" t="str">
        <f t="shared" si="441"/>
        <v/>
      </c>
      <c r="BO2328" s="146" t="str">
        <f t="shared" si="437"/>
        <v/>
      </c>
    </row>
    <row r="2329" spans="3:67" ht="20.100000000000001" customHeight="1" x14ac:dyDescent="0.25">
      <c r="C2329" s="12"/>
      <c r="E2329" s="130"/>
      <c r="F2329" s="130"/>
      <c r="R2329" s="12"/>
      <c r="T2329" s="130"/>
      <c r="U2329" s="130"/>
      <c r="AE2329" s="146">
        <v>1572</v>
      </c>
      <c r="AF2329" s="146">
        <f t="shared" si="428"/>
        <v>2.2880000000000003</v>
      </c>
      <c r="AJ2329" s="146">
        <f t="shared" si="429"/>
        <v>2.9117656588011548E-2</v>
      </c>
      <c r="AK2329" s="146">
        <f t="shared" si="430"/>
        <v>0.98893123944049288</v>
      </c>
      <c r="AL2329" s="146">
        <f t="shared" si="435"/>
        <v>2.9117656588011548E-2</v>
      </c>
      <c r="AM2329" s="146" t="str">
        <f t="shared" si="436"/>
        <v/>
      </c>
      <c r="AN2329" s="146" t="str">
        <f t="shared" si="431"/>
        <v/>
      </c>
      <c r="AO2329" s="146">
        <f t="shared" si="432"/>
        <v>0</v>
      </c>
      <c r="AP2329" s="146" t="str">
        <f t="shared" si="433"/>
        <v/>
      </c>
      <c r="AQ2329" s="146" t="str">
        <f t="shared" si="434"/>
        <v/>
      </c>
      <c r="AY2329" s="155"/>
      <c r="AZ2329" s="150"/>
      <c r="BA2329" s="155"/>
      <c r="BB2329" s="162"/>
      <c r="BC2329" s="162"/>
      <c r="BD2329" s="162"/>
      <c r="BE2329" s="162"/>
      <c r="BF2329" s="156"/>
      <c r="BG2329" s="156"/>
      <c r="BH2329" s="156"/>
      <c r="BJ2329" s="146">
        <v>1549</v>
      </c>
      <c r="BK2329" s="146">
        <f t="shared" si="438"/>
        <v>9.9071999999999534</v>
      </c>
      <c r="BL2329" s="146">
        <f t="shared" si="439"/>
        <v>0.19389364574795268</v>
      </c>
      <c r="BM2329" s="146">
        <f t="shared" si="440"/>
        <v>3.7086064545960307E-4</v>
      </c>
      <c r="BN2329" s="146" t="str">
        <f t="shared" si="441"/>
        <v/>
      </c>
      <c r="BO2329" s="146" t="str">
        <f t="shared" si="437"/>
        <v/>
      </c>
    </row>
    <row r="2330" spans="3:67" ht="20.100000000000001" customHeight="1" x14ac:dyDescent="0.25">
      <c r="C2330" s="12"/>
      <c r="E2330" s="130"/>
      <c r="F2330" s="130"/>
      <c r="R2330" s="12"/>
      <c r="T2330" s="130"/>
      <c r="U2330" s="130"/>
      <c r="AE2330" s="146">
        <v>1573</v>
      </c>
      <c r="AF2330" s="146">
        <f t="shared" si="428"/>
        <v>2.2919999999999998</v>
      </c>
      <c r="AJ2330" s="146">
        <f t="shared" si="429"/>
        <v>2.8852156699562519E-2</v>
      </c>
      <c r="AK2330" s="146">
        <f t="shared" si="430"/>
        <v>0.98904717841099454</v>
      </c>
      <c r="AL2330" s="146">
        <f t="shared" si="435"/>
        <v>2.8852156699562519E-2</v>
      </c>
      <c r="AM2330" s="146" t="str">
        <f t="shared" si="436"/>
        <v/>
      </c>
      <c r="AN2330" s="146" t="str">
        <f t="shared" si="431"/>
        <v/>
      </c>
      <c r="AO2330" s="146">
        <f t="shared" si="432"/>
        <v>0</v>
      </c>
      <c r="AP2330" s="146" t="str">
        <f t="shared" si="433"/>
        <v/>
      </c>
      <c r="AQ2330" s="146" t="str">
        <f t="shared" si="434"/>
        <v/>
      </c>
      <c r="AY2330" s="155"/>
      <c r="AZ2330" s="150"/>
      <c r="BA2330" s="155"/>
      <c r="BB2330" s="162"/>
      <c r="BC2330" s="162"/>
      <c r="BD2330" s="162"/>
      <c r="BE2330" s="162"/>
      <c r="BF2330" s="156"/>
      <c r="BG2330" s="156"/>
      <c r="BH2330" s="156"/>
      <c r="BJ2330" s="146">
        <v>1550</v>
      </c>
      <c r="BK2330" s="146">
        <f t="shared" si="438"/>
        <v>9.9135999999999527</v>
      </c>
      <c r="BL2330" s="146">
        <f t="shared" si="439"/>
        <v>0.19352278510249307</v>
      </c>
      <c r="BM2330" s="146">
        <f t="shared" si="440"/>
        <v>3.7027290619512376E-4</v>
      </c>
      <c r="BN2330" s="146" t="str">
        <f t="shared" si="441"/>
        <v/>
      </c>
      <c r="BO2330" s="146" t="str">
        <f t="shared" si="437"/>
        <v/>
      </c>
    </row>
    <row r="2331" spans="3:67" ht="20.100000000000001" customHeight="1" x14ac:dyDescent="0.25">
      <c r="C2331" s="12"/>
      <c r="E2331" s="130"/>
      <c r="F2331" s="130"/>
      <c r="R2331" s="12"/>
      <c r="T2331" s="130"/>
      <c r="U2331" s="130"/>
      <c r="AE2331" s="146">
        <v>1574</v>
      </c>
      <c r="AF2331" s="146">
        <f t="shared" si="428"/>
        <v>2.2960000000000003</v>
      </c>
      <c r="AJ2331" s="146">
        <f t="shared" si="429"/>
        <v>2.8588620263976003E-2</v>
      </c>
      <c r="AK2331" s="146">
        <f t="shared" si="430"/>
        <v>0.98916205931202683</v>
      </c>
      <c r="AL2331" s="146">
        <f t="shared" si="435"/>
        <v>2.8588620263976003E-2</v>
      </c>
      <c r="AM2331" s="146" t="str">
        <f t="shared" si="436"/>
        <v/>
      </c>
      <c r="AN2331" s="146" t="str">
        <f t="shared" si="431"/>
        <v/>
      </c>
      <c r="AO2331" s="146">
        <f t="shared" si="432"/>
        <v>0</v>
      </c>
      <c r="AP2331" s="146" t="str">
        <f t="shared" si="433"/>
        <v/>
      </c>
      <c r="AQ2331" s="146" t="str">
        <f t="shared" si="434"/>
        <v/>
      </c>
      <c r="AY2331" s="155"/>
      <c r="AZ2331" s="150"/>
      <c r="BA2331" s="155"/>
      <c r="BB2331" s="162"/>
      <c r="BC2331" s="162"/>
      <c r="BD2331" s="162"/>
      <c r="BE2331" s="162"/>
      <c r="BF2331" s="156"/>
      <c r="BG2331" s="156"/>
      <c r="BH2331" s="156"/>
      <c r="BJ2331" s="146">
        <v>1551</v>
      </c>
      <c r="BK2331" s="146">
        <f t="shared" si="438"/>
        <v>9.919999999999952</v>
      </c>
      <c r="BL2331" s="146">
        <f t="shared" si="439"/>
        <v>0.19315251219629795</v>
      </c>
      <c r="BM2331" s="146">
        <f t="shared" si="440"/>
        <v>3.6968571344139778E-4</v>
      </c>
      <c r="BN2331" s="146" t="str">
        <f t="shared" si="441"/>
        <v/>
      </c>
      <c r="BO2331" s="146" t="str">
        <f t="shared" si="437"/>
        <v/>
      </c>
    </row>
    <row r="2332" spans="3:67" ht="20.100000000000001" customHeight="1" x14ac:dyDescent="0.25">
      <c r="C2332" s="12"/>
      <c r="E2332" s="130"/>
      <c r="F2332" s="130"/>
      <c r="R2332" s="12"/>
      <c r="T2332" s="130"/>
      <c r="U2332" s="130"/>
      <c r="AE2332" s="146">
        <v>1575</v>
      </c>
      <c r="AF2332" s="146">
        <f t="shared" si="428"/>
        <v>2.2999999999999998</v>
      </c>
      <c r="AJ2332" s="146">
        <f t="shared" si="429"/>
        <v>2.8327037741601186E-2</v>
      </c>
      <c r="AK2332" s="146">
        <f t="shared" si="430"/>
        <v>0.98927588997832416</v>
      </c>
      <c r="AL2332" s="146">
        <f t="shared" si="435"/>
        <v>2.8327037741601186E-2</v>
      </c>
      <c r="AM2332" s="146" t="str">
        <f t="shared" si="436"/>
        <v/>
      </c>
      <c r="AN2332" s="146" t="str">
        <f t="shared" si="431"/>
        <v/>
      </c>
      <c r="AO2332" s="146">
        <f t="shared" si="432"/>
        <v>0</v>
      </c>
      <c r="AP2332" s="146" t="str">
        <f t="shared" si="433"/>
        <v/>
      </c>
      <c r="AQ2332" s="146" t="str">
        <f t="shared" si="434"/>
        <v/>
      </c>
      <c r="AY2332" s="155"/>
      <c r="AZ2332" s="150"/>
      <c r="BA2332" s="155"/>
      <c r="BB2332" s="162"/>
      <c r="BC2332" s="162"/>
      <c r="BD2332" s="162"/>
      <c r="BE2332" s="162"/>
      <c r="BF2332" s="156"/>
      <c r="BG2332" s="156"/>
      <c r="BH2332" s="156"/>
      <c r="BJ2332" s="146">
        <v>1552</v>
      </c>
      <c r="BK2332" s="146">
        <f t="shared" si="438"/>
        <v>9.9263999999999513</v>
      </c>
      <c r="BL2332" s="146">
        <f t="shared" si="439"/>
        <v>0.19278282648285655</v>
      </c>
      <c r="BM2332" s="146">
        <f t="shared" si="440"/>
        <v>3.6909906804966086E-4</v>
      </c>
      <c r="BN2332" s="146" t="str">
        <f t="shared" si="441"/>
        <v/>
      </c>
      <c r="BO2332" s="146" t="str">
        <f t="shared" si="437"/>
        <v/>
      </c>
    </row>
    <row r="2333" spans="3:67" ht="20.100000000000001" customHeight="1" x14ac:dyDescent="0.25">
      <c r="C2333" s="12"/>
      <c r="E2333" s="130"/>
      <c r="F2333" s="130"/>
      <c r="R2333" s="12"/>
      <c r="T2333" s="130"/>
      <c r="U2333" s="130"/>
      <c r="AE2333" s="146">
        <v>1576</v>
      </c>
      <c r="AF2333" s="146">
        <f t="shared" si="428"/>
        <v>2.3040000000000003</v>
      </c>
      <c r="AJ2333" s="146">
        <f t="shared" si="429"/>
        <v>2.8067399586640077E-2</v>
      </c>
      <c r="AK2333" s="146">
        <f t="shared" si="430"/>
        <v>0.98938867820644982</v>
      </c>
      <c r="AL2333" s="146">
        <f t="shared" si="435"/>
        <v>2.8067399586640077E-2</v>
      </c>
      <c r="AM2333" s="146" t="str">
        <f t="shared" si="436"/>
        <v/>
      </c>
      <c r="AN2333" s="146" t="str">
        <f t="shared" si="431"/>
        <v/>
      </c>
      <c r="AO2333" s="146">
        <f t="shared" si="432"/>
        <v>0</v>
      </c>
      <c r="AP2333" s="146" t="str">
        <f t="shared" si="433"/>
        <v/>
      </c>
      <c r="AQ2333" s="146" t="str">
        <f t="shared" si="434"/>
        <v/>
      </c>
      <c r="AY2333" s="155"/>
      <c r="AZ2333" s="150"/>
      <c r="BA2333" s="155"/>
      <c r="BB2333" s="162"/>
      <c r="BC2333" s="162"/>
      <c r="BD2333" s="162"/>
      <c r="BE2333" s="162"/>
      <c r="BF2333" s="156"/>
      <c r="BG2333" s="156"/>
      <c r="BH2333" s="156"/>
      <c r="BJ2333" s="146">
        <v>1553</v>
      </c>
      <c r="BK2333" s="146">
        <f t="shared" si="438"/>
        <v>9.9327999999999506</v>
      </c>
      <c r="BL2333" s="146">
        <f t="shared" si="439"/>
        <v>0.19241372741480689</v>
      </c>
      <c r="BM2333" s="146">
        <f t="shared" si="440"/>
        <v>3.6851297086384904E-4</v>
      </c>
      <c r="BN2333" s="146" t="str">
        <f t="shared" si="441"/>
        <v/>
      </c>
      <c r="BO2333" s="146" t="str">
        <f t="shared" si="437"/>
        <v/>
      </c>
    </row>
    <row r="2334" spans="3:67" ht="20.100000000000001" customHeight="1" x14ac:dyDescent="0.25">
      <c r="C2334" s="12"/>
      <c r="E2334" s="130"/>
      <c r="F2334" s="130"/>
      <c r="R2334" s="12"/>
      <c r="T2334" s="130"/>
      <c r="U2334" s="130"/>
      <c r="AE2334" s="146">
        <v>1577</v>
      </c>
      <c r="AF2334" s="146">
        <f t="shared" si="428"/>
        <v>2.3079999999999998</v>
      </c>
      <c r="AJ2334" s="146">
        <f t="shared" si="429"/>
        <v>2.7809696247812415E-2</v>
      </c>
      <c r="AK2334" s="146">
        <f t="shared" si="430"/>
        <v>0.98950043175477242</v>
      </c>
      <c r="AL2334" s="146">
        <f t="shared" si="435"/>
        <v>2.7809696247812415E-2</v>
      </c>
      <c r="AM2334" s="146" t="str">
        <f t="shared" si="436"/>
        <v/>
      </c>
      <c r="AN2334" s="146" t="str">
        <f t="shared" si="431"/>
        <v/>
      </c>
      <c r="AO2334" s="146">
        <f t="shared" si="432"/>
        <v>0</v>
      </c>
      <c r="AP2334" s="146" t="str">
        <f t="shared" si="433"/>
        <v/>
      </c>
      <c r="AQ2334" s="146" t="str">
        <f t="shared" si="434"/>
        <v/>
      </c>
      <c r="AY2334" s="155"/>
      <c r="AZ2334" s="150"/>
      <c r="BA2334" s="155"/>
      <c r="BB2334" s="162"/>
      <c r="BC2334" s="162"/>
      <c r="BD2334" s="162"/>
      <c r="BE2334" s="162"/>
      <c r="BF2334" s="156"/>
      <c r="BG2334" s="156"/>
      <c r="BH2334" s="156"/>
      <c r="BJ2334" s="146">
        <v>1554</v>
      </c>
      <c r="BK2334" s="146">
        <f t="shared" si="438"/>
        <v>9.9391999999999499</v>
      </c>
      <c r="BL2334" s="146">
        <f t="shared" si="439"/>
        <v>0.19204521444394304</v>
      </c>
      <c r="BM2334" s="146">
        <f t="shared" si="440"/>
        <v>3.6792742272193091E-4</v>
      </c>
      <c r="BN2334" s="146" t="str">
        <f t="shared" si="441"/>
        <v/>
      </c>
      <c r="BO2334" s="146" t="str">
        <f t="shared" si="437"/>
        <v/>
      </c>
    </row>
    <row r="2335" spans="3:67" ht="20.100000000000001" customHeight="1" x14ac:dyDescent="0.25">
      <c r="C2335" s="12"/>
      <c r="E2335" s="130"/>
      <c r="F2335" s="130"/>
      <c r="R2335" s="12"/>
      <c r="T2335" s="130"/>
      <c r="U2335" s="130"/>
      <c r="AE2335" s="146">
        <v>1578</v>
      </c>
      <c r="AF2335" s="146">
        <f t="shared" si="428"/>
        <v>2.3120000000000003</v>
      </c>
      <c r="AJ2335" s="146">
        <f t="shared" si="429"/>
        <v>2.7553918169013935E-2</v>
      </c>
      <c r="AK2335" s="146">
        <f t="shared" si="430"/>
        <v>0.98961115834344582</v>
      </c>
      <c r="AL2335" s="146">
        <f t="shared" si="435"/>
        <v>2.7553918169013935E-2</v>
      </c>
      <c r="AM2335" s="146" t="str">
        <f t="shared" si="436"/>
        <v/>
      </c>
      <c r="AN2335" s="146" t="str">
        <f t="shared" si="431"/>
        <v/>
      </c>
      <c r="AO2335" s="146">
        <f t="shared" si="432"/>
        <v>0</v>
      </c>
      <c r="AP2335" s="146" t="str">
        <f t="shared" si="433"/>
        <v/>
      </c>
      <c r="AQ2335" s="146" t="str">
        <f t="shared" si="434"/>
        <v/>
      </c>
      <c r="AY2335" s="155"/>
      <c r="AZ2335" s="150"/>
      <c r="BA2335" s="155"/>
      <c r="BB2335" s="162"/>
      <c r="BC2335" s="162"/>
      <c r="BD2335" s="162"/>
      <c r="BE2335" s="162"/>
      <c r="BF2335" s="156"/>
      <c r="BG2335" s="156"/>
      <c r="BH2335" s="156"/>
      <c r="BJ2335" s="146">
        <v>1555</v>
      </c>
      <c r="BK2335" s="146">
        <f t="shared" si="438"/>
        <v>9.9455999999999491</v>
      </c>
      <c r="BL2335" s="146">
        <f t="shared" si="439"/>
        <v>0.19167728702122111</v>
      </c>
      <c r="BM2335" s="146">
        <f t="shared" si="440"/>
        <v>3.6734242445590759E-4</v>
      </c>
      <c r="BN2335" s="146" t="str">
        <f t="shared" si="441"/>
        <v/>
      </c>
      <c r="BO2335" s="146" t="str">
        <f t="shared" si="437"/>
        <v/>
      </c>
    </row>
    <row r="2336" spans="3:67" ht="20.100000000000001" customHeight="1" x14ac:dyDescent="0.25">
      <c r="C2336" s="12"/>
      <c r="E2336" s="130"/>
      <c r="F2336" s="130"/>
      <c r="R2336" s="12"/>
      <c r="T2336" s="130"/>
      <c r="U2336" s="130"/>
      <c r="AE2336" s="146">
        <v>1579</v>
      </c>
      <c r="AF2336" s="146">
        <f t="shared" si="428"/>
        <v>2.3159999999999998</v>
      </c>
      <c r="AJ2336" s="146">
        <f t="shared" si="429"/>
        <v>2.730005578996984E-2</v>
      </c>
      <c r="AK2336" s="146">
        <f t="shared" si="430"/>
        <v>0.98972086565439099</v>
      </c>
      <c r="AL2336" s="146">
        <f t="shared" si="435"/>
        <v>2.730005578996984E-2</v>
      </c>
      <c r="AM2336" s="146" t="str">
        <f t="shared" si="436"/>
        <v/>
      </c>
      <c r="AN2336" s="146" t="str">
        <f t="shared" si="431"/>
        <v/>
      </c>
      <c r="AO2336" s="146">
        <f t="shared" si="432"/>
        <v>0</v>
      </c>
      <c r="AP2336" s="146" t="str">
        <f t="shared" si="433"/>
        <v/>
      </c>
      <c r="AQ2336" s="146" t="str">
        <f t="shared" si="434"/>
        <v/>
      </c>
      <c r="AY2336" s="155"/>
      <c r="AZ2336" s="150"/>
      <c r="BA2336" s="155"/>
      <c r="BB2336" s="162"/>
      <c r="BC2336" s="162"/>
      <c r="BD2336" s="162"/>
      <c r="BE2336" s="162"/>
      <c r="BF2336" s="156"/>
      <c r="BG2336" s="156"/>
      <c r="BH2336" s="156"/>
      <c r="BJ2336" s="146">
        <v>1556</v>
      </c>
      <c r="BK2336" s="146">
        <f t="shared" si="438"/>
        <v>9.9519999999999484</v>
      </c>
      <c r="BL2336" s="146">
        <f t="shared" si="439"/>
        <v>0.1913099445967652</v>
      </c>
      <c r="BM2336" s="146">
        <f t="shared" si="440"/>
        <v>3.6675797689120215E-4</v>
      </c>
      <c r="BN2336" s="146" t="str">
        <f t="shared" si="441"/>
        <v/>
      </c>
      <c r="BO2336" s="146" t="str">
        <f t="shared" si="437"/>
        <v/>
      </c>
    </row>
    <row r="2337" spans="3:67" ht="20.100000000000001" customHeight="1" x14ac:dyDescent="0.25">
      <c r="C2337" s="12"/>
      <c r="E2337" s="130"/>
      <c r="F2337" s="130"/>
      <c r="R2337" s="12"/>
      <c r="T2337" s="130"/>
      <c r="U2337" s="130"/>
      <c r="AE2337" s="146">
        <v>1580</v>
      </c>
      <c r="AF2337" s="146">
        <f t="shared" si="428"/>
        <v>2.3200000000000003</v>
      </c>
      <c r="AJ2337" s="146">
        <f t="shared" si="429"/>
        <v>2.7048099546881761E-2</v>
      </c>
      <c r="AK2337" s="146">
        <f t="shared" si="430"/>
        <v>0.98982956133128031</v>
      </c>
      <c r="AL2337" s="146">
        <f t="shared" si="435"/>
        <v>2.7048099546881761E-2</v>
      </c>
      <c r="AM2337" s="146" t="str">
        <f t="shared" si="436"/>
        <v/>
      </c>
      <c r="AN2337" s="146" t="str">
        <f t="shared" si="431"/>
        <v/>
      </c>
      <c r="AO2337" s="146">
        <f t="shared" si="432"/>
        <v>0</v>
      </c>
      <c r="AP2337" s="146" t="str">
        <f t="shared" si="433"/>
        <v/>
      </c>
      <c r="AQ2337" s="146" t="str">
        <f t="shared" si="434"/>
        <v/>
      </c>
      <c r="AY2337" s="155"/>
      <c r="AZ2337" s="150"/>
      <c r="BA2337" s="155"/>
      <c r="BB2337" s="162"/>
      <c r="BC2337" s="162"/>
      <c r="BD2337" s="162"/>
      <c r="BE2337" s="162"/>
      <c r="BF2337" s="156"/>
      <c r="BG2337" s="156"/>
      <c r="BH2337" s="156"/>
      <c r="BJ2337" s="146">
        <v>1557</v>
      </c>
      <c r="BK2337" s="146">
        <f t="shared" si="438"/>
        <v>9.9583999999999477</v>
      </c>
      <c r="BL2337" s="146">
        <f t="shared" si="439"/>
        <v>0.190943186619874</v>
      </c>
      <c r="BM2337" s="146">
        <f t="shared" si="440"/>
        <v>3.6617408084652081E-4</v>
      </c>
      <c r="BN2337" s="146" t="str">
        <f t="shared" si="441"/>
        <v/>
      </c>
      <c r="BO2337" s="146" t="str">
        <f t="shared" si="437"/>
        <v/>
      </c>
    </row>
    <row r="2338" spans="3:67" ht="20.100000000000001" customHeight="1" x14ac:dyDescent="0.25">
      <c r="C2338" s="12"/>
      <c r="E2338" s="130"/>
      <c r="F2338" s="130"/>
      <c r="R2338" s="12"/>
      <c r="T2338" s="130"/>
      <c r="U2338" s="130"/>
      <c r="AE2338" s="146">
        <v>1581</v>
      </c>
      <c r="AF2338" s="146">
        <f t="shared" si="428"/>
        <v>2.3239999999999998</v>
      </c>
      <c r="AJ2338" s="146">
        <f t="shared" si="429"/>
        <v>2.6798039873069942E-2</v>
      </c>
      <c r="AK2338" s="146">
        <f t="shared" si="430"/>
        <v>0.98993725297952517</v>
      </c>
      <c r="AL2338" s="146">
        <f t="shared" si="435"/>
        <v>2.6798039873069942E-2</v>
      </c>
      <c r="AM2338" s="146" t="str">
        <f t="shared" si="436"/>
        <v/>
      </c>
      <c r="AN2338" s="146" t="str">
        <f t="shared" si="431"/>
        <v/>
      </c>
      <c r="AO2338" s="146">
        <f t="shared" si="432"/>
        <v>0</v>
      </c>
      <c r="AP2338" s="146" t="str">
        <f t="shared" si="433"/>
        <v/>
      </c>
      <c r="AQ2338" s="146" t="str">
        <f t="shared" si="434"/>
        <v/>
      </c>
      <c r="AY2338" s="155"/>
      <c r="AZ2338" s="150"/>
      <c r="BA2338" s="155"/>
      <c r="BB2338" s="162"/>
      <c r="BC2338" s="162"/>
      <c r="BD2338" s="162"/>
      <c r="BE2338" s="162"/>
      <c r="BF2338" s="156"/>
      <c r="BG2338" s="156"/>
      <c r="BH2338" s="156"/>
      <c r="BJ2338" s="146">
        <v>1558</v>
      </c>
      <c r="BK2338" s="146">
        <f t="shared" si="438"/>
        <v>9.964799999999947</v>
      </c>
      <c r="BL2338" s="146">
        <f t="shared" si="439"/>
        <v>0.19057701253902748</v>
      </c>
      <c r="BM2338" s="146">
        <f t="shared" si="440"/>
        <v>3.6559073713521295E-4</v>
      </c>
      <c r="BN2338" s="146" t="str">
        <f t="shared" si="441"/>
        <v/>
      </c>
      <c r="BO2338" s="146" t="str">
        <f t="shared" si="437"/>
        <v/>
      </c>
    </row>
    <row r="2339" spans="3:67" ht="20.100000000000001" customHeight="1" x14ac:dyDescent="0.25">
      <c r="C2339" s="12"/>
      <c r="E2339" s="130"/>
      <c r="F2339" s="130"/>
      <c r="R2339" s="12"/>
      <c r="T2339" s="130"/>
      <c r="U2339" s="130"/>
      <c r="AE2339" s="146">
        <v>1582</v>
      </c>
      <c r="AF2339" s="146">
        <f t="shared" si="428"/>
        <v>2.3280000000000003</v>
      </c>
      <c r="AJ2339" s="146">
        <f t="shared" si="429"/>
        <v>2.6549867199608775E-2</v>
      </c>
      <c r="AK2339" s="146">
        <f t="shared" si="430"/>
        <v>0.9900439481662654</v>
      </c>
      <c r="AL2339" s="146">
        <f t="shared" si="435"/>
        <v>2.6549867199608775E-2</v>
      </c>
      <c r="AM2339" s="146" t="str">
        <f t="shared" si="436"/>
        <v/>
      </c>
      <c r="AN2339" s="146" t="str">
        <f t="shared" si="431"/>
        <v/>
      </c>
      <c r="AO2339" s="146">
        <f t="shared" si="432"/>
        <v>0</v>
      </c>
      <c r="AP2339" s="146" t="str">
        <f t="shared" si="433"/>
        <v/>
      </c>
      <c r="AQ2339" s="146" t="str">
        <f t="shared" si="434"/>
        <v/>
      </c>
      <c r="AY2339" s="155"/>
      <c r="AZ2339" s="150"/>
      <c r="BA2339" s="155"/>
      <c r="BB2339" s="162"/>
      <c r="BC2339" s="162"/>
      <c r="BD2339" s="162"/>
      <c r="BE2339" s="162"/>
      <c r="BF2339" s="156"/>
      <c r="BG2339" s="156"/>
      <c r="BH2339" s="156"/>
      <c r="BJ2339" s="146">
        <v>1559</v>
      </c>
      <c r="BK2339" s="146">
        <f t="shared" si="438"/>
        <v>9.9711999999999463</v>
      </c>
      <c r="BL2339" s="146">
        <f t="shared" si="439"/>
        <v>0.19021142180189227</v>
      </c>
      <c r="BM2339" s="146">
        <f t="shared" si="440"/>
        <v>3.6500794656324498E-4</v>
      </c>
      <c r="BN2339" s="146" t="str">
        <f t="shared" si="441"/>
        <v/>
      </c>
      <c r="BO2339" s="146" t="str">
        <f t="shared" si="437"/>
        <v/>
      </c>
    </row>
    <row r="2340" spans="3:67" ht="20.100000000000001" customHeight="1" x14ac:dyDescent="0.25">
      <c r="C2340" s="12"/>
      <c r="E2340" s="130"/>
      <c r="F2340" s="130"/>
      <c r="R2340" s="12"/>
      <c r="T2340" s="130"/>
      <c r="U2340" s="130"/>
      <c r="AE2340" s="146">
        <v>1583</v>
      </c>
      <c r="AF2340" s="146">
        <f t="shared" si="428"/>
        <v>2.3319999999999999</v>
      </c>
      <c r="AJ2340" s="146">
        <f t="shared" si="429"/>
        <v>2.6303571955957613E-2</v>
      </c>
      <c r="AK2340" s="146">
        <f t="shared" si="430"/>
        <v>0.99014965442036185</v>
      </c>
      <c r="AL2340" s="146">
        <f t="shared" si="435"/>
        <v>2.6303571955957613E-2</v>
      </c>
      <c r="AM2340" s="146" t="str">
        <f t="shared" si="436"/>
        <v/>
      </c>
      <c r="AN2340" s="146" t="str">
        <f t="shared" si="431"/>
        <v/>
      </c>
      <c r="AO2340" s="146">
        <f t="shared" si="432"/>
        <v>0</v>
      </c>
      <c r="AP2340" s="146" t="str">
        <f t="shared" si="433"/>
        <v/>
      </c>
      <c r="AQ2340" s="146" t="str">
        <f t="shared" si="434"/>
        <v/>
      </c>
      <c r="AY2340" s="155"/>
      <c r="AZ2340" s="150"/>
      <c r="BA2340" s="155"/>
      <c r="BB2340" s="162"/>
      <c r="BC2340" s="162"/>
      <c r="BD2340" s="162"/>
      <c r="BE2340" s="162"/>
      <c r="BF2340" s="156"/>
      <c r="BG2340" s="156"/>
      <c r="BH2340" s="156"/>
      <c r="BJ2340" s="146">
        <v>1560</v>
      </c>
      <c r="BK2340" s="146">
        <f t="shared" si="438"/>
        <v>9.9775999999999456</v>
      </c>
      <c r="BL2340" s="146">
        <f t="shared" si="439"/>
        <v>0.18984641385532902</v>
      </c>
      <c r="BM2340" s="146">
        <f t="shared" si="440"/>
        <v>3.6442570993150403E-4</v>
      </c>
      <c r="BN2340" s="146" t="str">
        <f t="shared" si="441"/>
        <v/>
      </c>
      <c r="BO2340" s="146" t="str">
        <f t="shared" si="437"/>
        <v/>
      </c>
    </row>
    <row r="2341" spans="3:67" ht="20.100000000000001" customHeight="1" x14ac:dyDescent="0.25">
      <c r="C2341" s="12"/>
      <c r="E2341" s="130"/>
      <c r="F2341" s="130"/>
      <c r="R2341" s="12"/>
      <c r="T2341" s="130"/>
      <c r="U2341" s="130"/>
      <c r="AE2341" s="146">
        <v>1584</v>
      </c>
      <c r="AF2341" s="146">
        <f t="shared" si="428"/>
        <v>2.3360000000000003</v>
      </c>
      <c r="AJ2341" s="146">
        <f t="shared" si="429"/>
        <v>2.6059144570584933E-2</v>
      </c>
      <c r="AK2341" s="146">
        <f t="shared" si="430"/>
        <v>0.99025437923239079</v>
      </c>
      <c r="AL2341" s="146">
        <f t="shared" si="435"/>
        <v>2.6059144570584933E-2</v>
      </c>
      <c r="AM2341" s="146" t="str">
        <f t="shared" si="436"/>
        <v/>
      </c>
      <c r="AN2341" s="146" t="str">
        <f t="shared" si="431"/>
        <v/>
      </c>
      <c r="AO2341" s="146">
        <f t="shared" si="432"/>
        <v>0</v>
      </c>
      <c r="AP2341" s="146" t="str">
        <f t="shared" si="433"/>
        <v/>
      </c>
      <c r="AQ2341" s="146" t="str">
        <f t="shared" si="434"/>
        <v/>
      </c>
      <c r="AY2341" s="155"/>
      <c r="AZ2341" s="150"/>
      <c r="BA2341" s="155"/>
      <c r="BB2341" s="162"/>
      <c r="BC2341" s="162"/>
      <c r="BD2341" s="162"/>
      <c r="BE2341" s="162"/>
      <c r="BF2341" s="156"/>
      <c r="BG2341" s="156"/>
      <c r="BH2341" s="156"/>
      <c r="BJ2341" s="146">
        <v>1561</v>
      </c>
      <c r="BK2341" s="146">
        <f t="shared" si="438"/>
        <v>9.9839999999999449</v>
      </c>
      <c r="BL2341" s="146">
        <f t="shared" si="439"/>
        <v>0.18948198814539752</v>
      </c>
      <c r="BM2341" s="146">
        <f t="shared" si="440"/>
        <v>3.6384402803371629E-4</v>
      </c>
      <c r="BN2341" s="146" t="str">
        <f t="shared" si="441"/>
        <v/>
      </c>
      <c r="BO2341" s="146" t="str">
        <f t="shared" si="437"/>
        <v/>
      </c>
    </row>
    <row r="2342" spans="3:67" ht="20.100000000000001" customHeight="1" x14ac:dyDescent="0.25">
      <c r="C2342" s="12"/>
      <c r="E2342" s="130"/>
      <c r="F2342" s="130"/>
      <c r="R2342" s="12"/>
      <c r="T2342" s="130"/>
      <c r="U2342" s="130"/>
      <c r="AE2342" s="146">
        <v>1585</v>
      </c>
      <c r="AF2342" s="146">
        <f t="shared" si="428"/>
        <v>2.34</v>
      </c>
      <c r="AJ2342" s="146">
        <f t="shared" si="429"/>
        <v>2.581657547158769E-2</v>
      </c>
      <c r="AK2342" s="146">
        <f t="shared" si="430"/>
        <v>0.99035813005464168</v>
      </c>
      <c r="AL2342" s="146">
        <f t="shared" si="435"/>
        <v>2.581657547158769E-2</v>
      </c>
      <c r="AM2342" s="146" t="str">
        <f t="shared" si="436"/>
        <v/>
      </c>
      <c r="AN2342" s="146" t="str">
        <f t="shared" si="431"/>
        <v/>
      </c>
      <c r="AO2342" s="146">
        <f t="shared" si="432"/>
        <v>0</v>
      </c>
      <c r="AP2342" s="146" t="str">
        <f t="shared" si="433"/>
        <v/>
      </c>
      <c r="AQ2342" s="146" t="str">
        <f t="shared" si="434"/>
        <v/>
      </c>
      <c r="AY2342" s="155"/>
      <c r="AZ2342" s="150"/>
      <c r="BA2342" s="155"/>
      <c r="BB2342" s="162"/>
      <c r="BC2342" s="162"/>
      <c r="BD2342" s="162"/>
      <c r="BE2342" s="162"/>
      <c r="BF2342" s="156"/>
      <c r="BG2342" s="156"/>
      <c r="BH2342" s="156"/>
      <c r="BJ2342" s="146">
        <v>1562</v>
      </c>
      <c r="BK2342" s="146">
        <f t="shared" si="438"/>
        <v>9.9903999999999442</v>
      </c>
      <c r="BL2342" s="146">
        <f t="shared" si="439"/>
        <v>0.1891181441173638</v>
      </c>
      <c r="BM2342" s="146">
        <f t="shared" si="440"/>
        <v>3.6326290165786257E-4</v>
      </c>
      <c r="BN2342" s="146" t="str">
        <f t="shared" si="441"/>
        <v/>
      </c>
      <c r="BO2342" s="146" t="str">
        <f t="shared" si="437"/>
        <v/>
      </c>
    </row>
    <row r="2343" spans="3:67" ht="20.100000000000001" customHeight="1" x14ac:dyDescent="0.25">
      <c r="C2343" s="12"/>
      <c r="E2343" s="130"/>
      <c r="F2343" s="130"/>
      <c r="R2343" s="12"/>
      <c r="T2343" s="130"/>
      <c r="U2343" s="130"/>
      <c r="AE2343" s="146">
        <v>1586</v>
      </c>
      <c r="AF2343" s="146">
        <f t="shared" si="428"/>
        <v>2.3440000000000003</v>
      </c>
      <c r="AJ2343" s="146">
        <f t="shared" si="429"/>
        <v>2.5575855087304096E-2</v>
      </c>
      <c r="AK2343" s="146">
        <f t="shared" si="430"/>
        <v>0.99046091430111638</v>
      </c>
      <c r="AL2343" s="146">
        <f t="shared" si="435"/>
        <v>2.5575855087304096E-2</v>
      </c>
      <c r="AM2343" s="146" t="str">
        <f t="shared" si="436"/>
        <v/>
      </c>
      <c r="AN2343" s="146" t="str">
        <f t="shared" si="431"/>
        <v/>
      </c>
      <c r="AO2343" s="146">
        <f t="shared" si="432"/>
        <v>0</v>
      </c>
      <c r="AP2343" s="146" t="str">
        <f t="shared" si="433"/>
        <v/>
      </c>
      <c r="AQ2343" s="146" t="str">
        <f t="shared" si="434"/>
        <v/>
      </c>
      <c r="AY2343" s="155"/>
      <c r="AZ2343" s="150"/>
      <c r="BA2343" s="155"/>
      <c r="BB2343" s="162"/>
      <c r="BC2343" s="162"/>
      <c r="BD2343" s="162"/>
      <c r="BE2343" s="162"/>
      <c r="BF2343" s="156"/>
      <c r="BG2343" s="156"/>
      <c r="BH2343" s="156"/>
      <c r="BJ2343" s="146">
        <v>1563</v>
      </c>
      <c r="BK2343" s="146">
        <f t="shared" si="438"/>
        <v>9.9967999999999435</v>
      </c>
      <c r="BL2343" s="146">
        <f t="shared" si="439"/>
        <v>0.18875488121570594</v>
      </c>
      <c r="BM2343" s="146">
        <f t="shared" si="440"/>
        <v>3.6268233158598395E-4</v>
      </c>
      <c r="BN2343" s="146" t="str">
        <f t="shared" si="441"/>
        <v/>
      </c>
      <c r="BO2343" s="146" t="str">
        <f t="shared" si="437"/>
        <v/>
      </c>
    </row>
    <row r="2344" spans="3:67" ht="20.100000000000001" customHeight="1" x14ac:dyDescent="0.25">
      <c r="C2344" s="12"/>
      <c r="E2344" s="130"/>
      <c r="F2344" s="130"/>
      <c r="R2344" s="12"/>
      <c r="T2344" s="130"/>
      <c r="U2344" s="130"/>
      <c r="AE2344" s="146">
        <v>1587</v>
      </c>
      <c r="AF2344" s="146">
        <f t="shared" si="428"/>
        <v>2.3479999999999999</v>
      </c>
      <c r="AJ2344" s="146">
        <f t="shared" si="429"/>
        <v>2.53369738469215E-2</v>
      </c>
      <c r="AK2344" s="146">
        <f t="shared" si="430"/>
        <v>0.99056273934753192</v>
      </c>
      <c r="AL2344" s="146">
        <f t="shared" si="435"/>
        <v>2.53369738469215E-2</v>
      </c>
      <c r="AM2344" s="146" t="str">
        <f t="shared" si="436"/>
        <v/>
      </c>
      <c r="AN2344" s="146" t="str">
        <f t="shared" si="431"/>
        <v/>
      </c>
      <c r="AO2344" s="146">
        <f t="shared" si="432"/>
        <v>0</v>
      </c>
      <c r="AP2344" s="146" t="str">
        <f t="shared" si="433"/>
        <v/>
      </c>
      <c r="AQ2344" s="146" t="str">
        <f t="shared" si="434"/>
        <v/>
      </c>
      <c r="AY2344" s="155"/>
      <c r="AZ2344" s="150"/>
      <c r="BA2344" s="155"/>
      <c r="BB2344" s="162"/>
      <c r="BC2344" s="162"/>
      <c r="BD2344" s="162"/>
      <c r="BE2344" s="162"/>
      <c r="BF2344" s="156"/>
      <c r="BG2344" s="156"/>
      <c r="BH2344" s="156"/>
      <c r="BJ2344" s="146">
        <v>1564</v>
      </c>
      <c r="BK2344" s="146">
        <f t="shared" si="438"/>
        <v>10.003199999999943</v>
      </c>
      <c r="BL2344" s="146">
        <f t="shared" si="439"/>
        <v>0.18839219888411995</v>
      </c>
      <c r="BM2344" s="146">
        <f t="shared" si="440"/>
        <v>3.6210231859284958E-4</v>
      </c>
      <c r="BN2344" s="146" t="str">
        <f t="shared" si="441"/>
        <v/>
      </c>
      <c r="BO2344" s="146" t="str">
        <f t="shared" si="437"/>
        <v/>
      </c>
    </row>
    <row r="2345" spans="3:67" ht="20.100000000000001" customHeight="1" x14ac:dyDescent="0.25">
      <c r="C2345" s="12"/>
      <c r="E2345" s="130"/>
      <c r="F2345" s="130"/>
      <c r="R2345" s="12"/>
      <c r="T2345" s="130"/>
      <c r="U2345" s="130"/>
      <c r="AE2345" s="146">
        <v>1588</v>
      </c>
      <c r="AF2345" s="146">
        <f t="shared" si="428"/>
        <v>2.3520000000000003</v>
      </c>
      <c r="AJ2345" s="146">
        <f t="shared" si="429"/>
        <v>2.5099922181077736E-2</v>
      </c>
      <c r="AK2345" s="146">
        <f t="shared" si="430"/>
        <v>0.9906636125313244</v>
      </c>
      <c r="AL2345" s="146">
        <f t="shared" si="435"/>
        <v>2.5099922181077736E-2</v>
      </c>
      <c r="AM2345" s="146" t="str">
        <f t="shared" si="436"/>
        <v/>
      </c>
      <c r="AN2345" s="146" t="str">
        <f t="shared" si="431"/>
        <v/>
      </c>
      <c r="AO2345" s="146">
        <f t="shared" si="432"/>
        <v>0</v>
      </c>
      <c r="AP2345" s="146" t="str">
        <f t="shared" si="433"/>
        <v/>
      </c>
      <c r="AQ2345" s="146" t="str">
        <f t="shared" si="434"/>
        <v/>
      </c>
      <c r="AY2345" s="155"/>
      <c r="AZ2345" s="150"/>
      <c r="BA2345" s="155"/>
      <c r="BB2345" s="162"/>
      <c r="BC2345" s="162"/>
      <c r="BD2345" s="162"/>
      <c r="BE2345" s="162"/>
      <c r="BF2345" s="156"/>
      <c r="BG2345" s="156"/>
      <c r="BH2345" s="156"/>
      <c r="BJ2345" s="146">
        <v>1565</v>
      </c>
      <c r="BK2345" s="146">
        <f t="shared" si="438"/>
        <v>10.009599999999942</v>
      </c>
      <c r="BL2345" s="146">
        <f t="shared" si="439"/>
        <v>0.18803009656552711</v>
      </c>
      <c r="BM2345" s="146">
        <f t="shared" si="440"/>
        <v>3.6152286344889872E-4</v>
      </c>
      <c r="BN2345" s="146" t="str">
        <f t="shared" si="441"/>
        <v/>
      </c>
      <c r="BO2345" s="146" t="str">
        <f t="shared" si="437"/>
        <v/>
      </c>
    </row>
    <row r="2346" spans="3:67" ht="20.100000000000001" customHeight="1" x14ac:dyDescent="0.25">
      <c r="C2346" s="12"/>
      <c r="E2346" s="130"/>
      <c r="F2346" s="130"/>
      <c r="R2346" s="12"/>
      <c r="T2346" s="130"/>
      <c r="U2346" s="130"/>
      <c r="AE2346" s="146">
        <v>1589</v>
      </c>
      <c r="AF2346" s="146">
        <f t="shared" si="428"/>
        <v>2.3559999999999999</v>
      </c>
      <c r="AJ2346" s="146">
        <f t="shared" si="429"/>
        <v>2.4864690522457555E-2</v>
      </c>
      <c r="AK2346" s="146">
        <f t="shared" si="430"/>
        <v>0.99076354115165666</v>
      </c>
      <c r="AL2346" s="146">
        <f t="shared" si="435"/>
        <v>2.4864690522457555E-2</v>
      </c>
      <c r="AM2346" s="146" t="str">
        <f t="shared" si="436"/>
        <v/>
      </c>
      <c r="AN2346" s="146" t="str">
        <f t="shared" si="431"/>
        <v/>
      </c>
      <c r="AO2346" s="146">
        <f t="shared" si="432"/>
        <v>0</v>
      </c>
      <c r="AP2346" s="146" t="str">
        <f t="shared" si="433"/>
        <v/>
      </c>
      <c r="AQ2346" s="146" t="str">
        <f t="shared" si="434"/>
        <v/>
      </c>
      <c r="AY2346" s="155"/>
      <c r="AZ2346" s="150"/>
      <c r="BA2346" s="155"/>
      <c r="BB2346" s="162"/>
      <c r="BC2346" s="162"/>
      <c r="BD2346" s="162"/>
      <c r="BE2346" s="162"/>
      <c r="BF2346" s="156"/>
      <c r="BG2346" s="156"/>
      <c r="BH2346" s="156"/>
      <c r="BJ2346" s="146">
        <v>1566</v>
      </c>
      <c r="BK2346" s="146">
        <f t="shared" si="438"/>
        <v>10.015999999999941</v>
      </c>
      <c r="BL2346" s="146">
        <f t="shared" si="439"/>
        <v>0.18766857370207821</v>
      </c>
      <c r="BM2346" s="146">
        <f t="shared" si="440"/>
        <v>3.609439669166048E-4</v>
      </c>
      <c r="BN2346" s="146" t="str">
        <f t="shared" si="441"/>
        <v/>
      </c>
      <c r="BO2346" s="146" t="str">
        <f t="shared" si="437"/>
        <v/>
      </c>
    </row>
    <row r="2347" spans="3:67" ht="20.100000000000001" customHeight="1" x14ac:dyDescent="0.25">
      <c r="C2347" s="12"/>
      <c r="E2347" s="130"/>
      <c r="F2347" s="130"/>
      <c r="R2347" s="12"/>
      <c r="T2347" s="130"/>
      <c r="U2347" s="130"/>
      <c r="AE2347" s="146">
        <v>1590</v>
      </c>
      <c r="AF2347" s="146">
        <f t="shared" si="428"/>
        <v>2.3600000000000003</v>
      </c>
      <c r="AJ2347" s="146">
        <f t="shared" si="429"/>
        <v>2.4631269306382486E-2</v>
      </c>
      <c r="AK2347" s="146">
        <f t="shared" si="430"/>
        <v>0.99086253246942735</v>
      </c>
      <c r="AL2347" s="146">
        <f t="shared" si="435"/>
        <v>2.4631269306382486E-2</v>
      </c>
      <c r="AM2347" s="146" t="str">
        <f t="shared" si="436"/>
        <v/>
      </c>
      <c r="AN2347" s="146" t="str">
        <f t="shared" si="431"/>
        <v/>
      </c>
      <c r="AO2347" s="146">
        <f t="shared" si="432"/>
        <v>0</v>
      </c>
      <c r="AP2347" s="146" t="str">
        <f t="shared" si="433"/>
        <v/>
      </c>
      <c r="AQ2347" s="146" t="str">
        <f t="shared" si="434"/>
        <v/>
      </c>
      <c r="AY2347" s="155"/>
      <c r="AZ2347" s="150"/>
      <c r="BA2347" s="155"/>
      <c r="BB2347" s="162"/>
      <c r="BC2347" s="162"/>
      <c r="BD2347" s="162"/>
      <c r="BE2347" s="162"/>
      <c r="BF2347" s="156"/>
      <c r="BG2347" s="156"/>
      <c r="BH2347" s="156"/>
      <c r="BJ2347" s="146">
        <v>1567</v>
      </c>
      <c r="BK2347" s="146">
        <f t="shared" si="438"/>
        <v>10.022399999999941</v>
      </c>
      <c r="BL2347" s="146">
        <f t="shared" si="439"/>
        <v>0.1873076297351616</v>
      </c>
      <c r="BM2347" s="146">
        <f t="shared" si="440"/>
        <v>3.6036562975366726E-4</v>
      </c>
      <c r="BN2347" s="146" t="str">
        <f t="shared" si="441"/>
        <v/>
      </c>
      <c r="BO2347" s="146" t="str">
        <f t="shared" si="437"/>
        <v/>
      </c>
    </row>
    <row r="2348" spans="3:67" ht="20.100000000000001" customHeight="1" x14ac:dyDescent="0.25">
      <c r="C2348" s="12"/>
      <c r="E2348" s="130"/>
      <c r="F2348" s="130"/>
      <c r="R2348" s="12"/>
      <c r="T2348" s="130"/>
      <c r="U2348" s="130"/>
      <c r="AE2348" s="146">
        <v>1591</v>
      </c>
      <c r="AF2348" s="146">
        <f t="shared" si="428"/>
        <v>2.3639999999999999</v>
      </c>
      <c r="AJ2348" s="146">
        <f t="shared" si="429"/>
        <v>2.4399648971395776E-2</v>
      </c>
      <c r="AK2348" s="146">
        <f t="shared" si="430"/>
        <v>0.9909605937072824</v>
      </c>
      <c r="AL2348" s="146">
        <f t="shared" si="435"/>
        <v>2.4399648971395776E-2</v>
      </c>
      <c r="AM2348" s="146" t="str">
        <f t="shared" si="436"/>
        <v/>
      </c>
      <c r="AN2348" s="146" t="str">
        <f t="shared" si="431"/>
        <v/>
      </c>
      <c r="AO2348" s="146">
        <f t="shared" si="432"/>
        <v>0</v>
      </c>
      <c r="AP2348" s="146" t="str">
        <f t="shared" si="433"/>
        <v/>
      </c>
      <c r="AQ2348" s="146" t="str">
        <f t="shared" si="434"/>
        <v/>
      </c>
      <c r="AY2348" s="155"/>
      <c r="AZ2348" s="150"/>
      <c r="BA2348" s="155"/>
      <c r="BB2348" s="162"/>
      <c r="BC2348" s="162"/>
      <c r="BD2348" s="162"/>
      <c r="BE2348" s="162"/>
      <c r="BF2348" s="156"/>
      <c r="BG2348" s="156"/>
      <c r="BH2348" s="156"/>
      <c r="BJ2348" s="146">
        <v>1568</v>
      </c>
      <c r="BK2348" s="146">
        <f t="shared" si="438"/>
        <v>10.02879999999994</v>
      </c>
      <c r="BL2348" s="146">
        <f t="shared" si="439"/>
        <v>0.18694726410540793</v>
      </c>
      <c r="BM2348" s="146">
        <f t="shared" si="440"/>
        <v>3.5978785271087443E-4</v>
      </c>
      <c r="BN2348" s="146" t="str">
        <f t="shared" si="441"/>
        <v/>
      </c>
      <c r="BO2348" s="146" t="str">
        <f t="shared" si="437"/>
        <v/>
      </c>
    </row>
    <row r="2349" spans="3:67" ht="20.100000000000001" customHeight="1" x14ac:dyDescent="0.25">
      <c r="C2349" s="12"/>
      <c r="E2349" s="130"/>
      <c r="F2349" s="130"/>
      <c r="R2349" s="12"/>
      <c r="T2349" s="130"/>
      <c r="U2349" s="130"/>
      <c r="AE2349" s="146">
        <v>1592</v>
      </c>
      <c r="AF2349" s="146">
        <f t="shared" si="428"/>
        <v>2.3680000000000003</v>
      </c>
      <c r="AJ2349" s="146">
        <f t="shared" si="429"/>
        <v>2.416981995984083E-2</v>
      </c>
      <c r="AK2349" s="146">
        <f t="shared" si="430"/>
        <v>0.99105773204962955</v>
      </c>
      <c r="AL2349" s="146">
        <f t="shared" si="435"/>
        <v>2.416981995984083E-2</v>
      </c>
      <c r="AM2349" s="146" t="str">
        <f t="shared" si="436"/>
        <v/>
      </c>
      <c r="AN2349" s="146" t="str">
        <f t="shared" si="431"/>
        <v/>
      </c>
      <c r="AO2349" s="146">
        <f t="shared" si="432"/>
        <v>0</v>
      </c>
      <c r="AP2349" s="146" t="str">
        <f t="shared" si="433"/>
        <v/>
      </c>
      <c r="AQ2349" s="146" t="str">
        <f t="shared" si="434"/>
        <v/>
      </c>
      <c r="AY2349" s="155"/>
      <c r="AZ2349" s="150"/>
      <c r="BA2349" s="155"/>
      <c r="BB2349" s="162"/>
      <c r="BC2349" s="162"/>
      <c r="BD2349" s="162"/>
      <c r="BE2349" s="162"/>
      <c r="BF2349" s="156"/>
      <c r="BG2349" s="156"/>
      <c r="BH2349" s="156"/>
      <c r="BJ2349" s="146">
        <v>1569</v>
      </c>
      <c r="BK2349" s="146">
        <f t="shared" si="438"/>
        <v>10.035199999999939</v>
      </c>
      <c r="BL2349" s="146">
        <f t="shared" si="439"/>
        <v>0.18658747625269706</v>
      </c>
      <c r="BM2349" s="146">
        <f t="shared" si="440"/>
        <v>3.592106365336023E-4</v>
      </c>
      <c r="BN2349" s="146" t="str">
        <f t="shared" si="441"/>
        <v/>
      </c>
      <c r="BO2349" s="146" t="str">
        <f t="shared" si="437"/>
        <v/>
      </c>
    </row>
    <row r="2350" spans="3:67" ht="20.100000000000001" customHeight="1" x14ac:dyDescent="0.25">
      <c r="C2350" s="12"/>
      <c r="E2350" s="130"/>
      <c r="F2350" s="130"/>
      <c r="R2350" s="12"/>
      <c r="T2350" s="130"/>
      <c r="U2350" s="130"/>
      <c r="AE2350" s="146">
        <v>1593</v>
      </c>
      <c r="AF2350" s="146">
        <f t="shared" si="428"/>
        <v>2.3719999999999999</v>
      </c>
      <c r="AJ2350" s="146">
        <f t="shared" si="429"/>
        <v>2.3941772718434669E-2</v>
      </c>
      <c r="AK2350" s="146">
        <f t="shared" si="430"/>
        <v>0.99115395464265443</v>
      </c>
      <c r="AL2350" s="146">
        <f t="shared" si="435"/>
        <v>2.3941772718434669E-2</v>
      </c>
      <c r="AM2350" s="146" t="str">
        <f t="shared" si="436"/>
        <v/>
      </c>
      <c r="AN2350" s="146" t="str">
        <f t="shared" si="431"/>
        <v/>
      </c>
      <c r="AO2350" s="146">
        <f t="shared" si="432"/>
        <v>0</v>
      </c>
      <c r="AP2350" s="146" t="str">
        <f t="shared" si="433"/>
        <v/>
      </c>
      <c r="AQ2350" s="146" t="str">
        <f t="shared" si="434"/>
        <v/>
      </c>
      <c r="AY2350" s="155"/>
      <c r="AZ2350" s="150"/>
      <c r="BA2350" s="155"/>
      <c r="BB2350" s="162"/>
      <c r="BC2350" s="162"/>
      <c r="BD2350" s="162"/>
      <c r="BE2350" s="162"/>
      <c r="BF2350" s="156"/>
      <c r="BG2350" s="156"/>
      <c r="BH2350" s="156"/>
      <c r="BJ2350" s="146">
        <v>1570</v>
      </c>
      <c r="BK2350" s="146">
        <f t="shared" si="438"/>
        <v>10.041599999999939</v>
      </c>
      <c r="BL2350" s="146">
        <f t="shared" si="439"/>
        <v>0.18622826561616346</v>
      </c>
      <c r="BM2350" s="146">
        <f t="shared" si="440"/>
        <v>3.5863398196020468E-4</v>
      </c>
      <c r="BN2350" s="146" t="str">
        <f t="shared" si="441"/>
        <v/>
      </c>
      <c r="BO2350" s="146" t="str">
        <f t="shared" si="437"/>
        <v/>
      </c>
    </row>
    <row r="2351" spans="3:67" ht="20.100000000000001" customHeight="1" x14ac:dyDescent="0.25">
      <c r="C2351" s="12"/>
      <c r="E2351" s="130"/>
      <c r="F2351" s="130"/>
      <c r="R2351" s="12"/>
      <c r="T2351" s="130"/>
      <c r="U2351" s="130"/>
      <c r="AE2351" s="146">
        <v>1594</v>
      </c>
      <c r="AF2351" s="146">
        <f t="shared" si="428"/>
        <v>2.3760000000000003</v>
      </c>
      <c r="AJ2351" s="146">
        <f t="shared" si="429"/>
        <v>2.3715497698834836E-2</v>
      </c>
      <c r="AK2351" s="146">
        <f t="shared" si="430"/>
        <v>0.99124926859433915</v>
      </c>
      <c r="AL2351" s="146">
        <f t="shared" si="435"/>
        <v>2.3715497698834836E-2</v>
      </c>
      <c r="AM2351" s="146" t="str">
        <f t="shared" si="436"/>
        <v/>
      </c>
      <c r="AN2351" s="146" t="str">
        <f t="shared" si="431"/>
        <v/>
      </c>
      <c r="AO2351" s="146">
        <f t="shared" si="432"/>
        <v>0</v>
      </c>
      <c r="AP2351" s="146" t="str">
        <f t="shared" si="433"/>
        <v/>
      </c>
      <c r="AQ2351" s="146" t="str">
        <f t="shared" si="434"/>
        <v/>
      </c>
      <c r="AY2351" s="155"/>
      <c r="AZ2351" s="150"/>
      <c r="BA2351" s="155"/>
      <c r="BB2351" s="162"/>
      <c r="BC2351" s="162"/>
      <c r="BD2351" s="162"/>
      <c r="BE2351" s="162"/>
      <c r="BF2351" s="156"/>
      <c r="BG2351" s="156"/>
      <c r="BH2351" s="156"/>
      <c r="BJ2351" s="146">
        <v>1571</v>
      </c>
      <c r="BK2351" s="146">
        <f t="shared" si="438"/>
        <v>10.047999999999938</v>
      </c>
      <c r="BL2351" s="146">
        <f t="shared" si="439"/>
        <v>0.18586963163420325</v>
      </c>
      <c r="BM2351" s="146">
        <f t="shared" si="440"/>
        <v>3.5805788972462227E-4</v>
      </c>
      <c r="BN2351" s="146" t="str">
        <f t="shared" si="441"/>
        <v/>
      </c>
      <c r="BO2351" s="146" t="str">
        <f t="shared" si="437"/>
        <v/>
      </c>
    </row>
    <row r="2352" spans="3:67" ht="20.100000000000001" customHeight="1" x14ac:dyDescent="0.25">
      <c r="C2352" s="12"/>
      <c r="E2352" s="130"/>
      <c r="F2352" s="130"/>
      <c r="R2352" s="12"/>
      <c r="T2352" s="130"/>
      <c r="U2352" s="130"/>
      <c r="AE2352" s="146">
        <v>1595</v>
      </c>
      <c r="AF2352" s="146">
        <f t="shared" si="428"/>
        <v>2.38</v>
      </c>
      <c r="AJ2352" s="146">
        <f t="shared" si="429"/>
        <v>2.3490985358201363E-2</v>
      </c>
      <c r="AK2352" s="146">
        <f t="shared" si="430"/>
        <v>0.99134368097448344</v>
      </c>
      <c r="AL2352" s="146">
        <f t="shared" si="435"/>
        <v>2.3490985358201363E-2</v>
      </c>
      <c r="AM2352" s="146" t="str">
        <f t="shared" si="436"/>
        <v/>
      </c>
      <c r="AN2352" s="146" t="str">
        <f t="shared" si="431"/>
        <v/>
      </c>
      <c r="AO2352" s="146">
        <f t="shared" si="432"/>
        <v>0</v>
      </c>
      <c r="AP2352" s="146" t="str">
        <f t="shared" si="433"/>
        <v/>
      </c>
      <c r="AQ2352" s="146" t="str">
        <f t="shared" si="434"/>
        <v/>
      </c>
      <c r="AY2352" s="155"/>
      <c r="AZ2352" s="150"/>
      <c r="BA2352" s="155"/>
      <c r="BB2352" s="162"/>
      <c r="BC2352" s="162"/>
      <c r="BD2352" s="162"/>
      <c r="BE2352" s="162"/>
      <c r="BF2352" s="156"/>
      <c r="BG2352" s="156"/>
      <c r="BH2352" s="156"/>
      <c r="BJ2352" s="146">
        <v>1572</v>
      </c>
      <c r="BK2352" s="146">
        <f t="shared" si="438"/>
        <v>10.054399999999937</v>
      </c>
      <c r="BL2352" s="146">
        <f t="shared" si="439"/>
        <v>0.18551157374447863</v>
      </c>
      <c r="BM2352" s="146">
        <f t="shared" si="440"/>
        <v>3.5748236055291316E-4</v>
      </c>
      <c r="BN2352" s="146" t="str">
        <f t="shared" si="441"/>
        <v/>
      </c>
      <c r="BO2352" s="146" t="str">
        <f t="shared" si="437"/>
        <v/>
      </c>
    </row>
    <row r="2353" spans="3:67" ht="20.100000000000001" customHeight="1" x14ac:dyDescent="0.25">
      <c r="C2353" s="12"/>
      <c r="E2353" s="130"/>
      <c r="F2353" s="130"/>
      <c r="R2353" s="12"/>
      <c r="T2353" s="130"/>
      <c r="U2353" s="130"/>
      <c r="AE2353" s="146">
        <v>1596</v>
      </c>
      <c r="AF2353" s="146">
        <f t="shared" si="428"/>
        <v>2.3840000000000003</v>
      </c>
      <c r="AJ2353" s="146">
        <f t="shared" si="429"/>
        <v>2.326822615975228E-2</v>
      </c>
      <c r="AK2353" s="146">
        <f t="shared" si="430"/>
        <v>0.99143719881472747</v>
      </c>
      <c r="AL2353" s="146">
        <f t="shared" si="435"/>
        <v>2.326822615975228E-2</v>
      </c>
      <c r="AM2353" s="146" t="str">
        <f t="shared" si="436"/>
        <v/>
      </c>
      <c r="AN2353" s="146" t="str">
        <f t="shared" si="431"/>
        <v/>
      </c>
      <c r="AO2353" s="146">
        <f t="shared" si="432"/>
        <v>0</v>
      </c>
      <c r="AP2353" s="146" t="str">
        <f t="shared" si="433"/>
        <v/>
      </c>
      <c r="AQ2353" s="146" t="str">
        <f t="shared" si="434"/>
        <v/>
      </c>
      <c r="AY2353" s="155"/>
      <c r="AZ2353" s="150"/>
      <c r="BA2353" s="155"/>
      <c r="BB2353" s="162"/>
      <c r="BC2353" s="162"/>
      <c r="BD2353" s="162"/>
      <c r="BE2353" s="162"/>
      <c r="BF2353" s="156"/>
      <c r="BG2353" s="156"/>
      <c r="BH2353" s="156"/>
      <c r="BJ2353" s="146">
        <v>1573</v>
      </c>
      <c r="BK2353" s="146">
        <f t="shared" si="438"/>
        <v>10.060799999999936</v>
      </c>
      <c r="BL2353" s="146">
        <f t="shared" si="439"/>
        <v>0.18515409138392572</v>
      </c>
      <c r="BM2353" s="146">
        <f t="shared" si="440"/>
        <v>3.5690739516666681E-4</v>
      </c>
      <c r="BN2353" s="146" t="str">
        <f t="shared" si="441"/>
        <v/>
      </c>
      <c r="BO2353" s="146" t="str">
        <f t="shared" si="437"/>
        <v/>
      </c>
    </row>
    <row r="2354" spans="3:67" ht="20.100000000000001" customHeight="1" x14ac:dyDescent="0.25">
      <c r="C2354" s="12"/>
      <c r="E2354" s="130"/>
      <c r="F2354" s="130"/>
      <c r="R2354" s="12"/>
      <c r="T2354" s="130"/>
      <c r="U2354" s="130"/>
      <c r="AE2354" s="146">
        <v>1597</v>
      </c>
      <c r="AF2354" s="146">
        <f t="shared" si="428"/>
        <v>2.3879999999999999</v>
      </c>
      <c r="AJ2354" s="146">
        <f t="shared" si="429"/>
        <v>2.3047210573314027E-2</v>
      </c>
      <c r="AK2354" s="146">
        <f t="shared" si="430"/>
        <v>0.99152982910857712</v>
      </c>
      <c r="AL2354" s="146">
        <f t="shared" si="435"/>
        <v>2.3047210573314027E-2</v>
      </c>
      <c r="AM2354" s="146" t="str">
        <f t="shared" si="436"/>
        <v/>
      </c>
      <c r="AN2354" s="146" t="str">
        <f t="shared" si="431"/>
        <v/>
      </c>
      <c r="AO2354" s="146">
        <f t="shared" si="432"/>
        <v>0</v>
      </c>
      <c r="AP2354" s="146" t="str">
        <f t="shared" si="433"/>
        <v/>
      </c>
      <c r="AQ2354" s="146" t="str">
        <f t="shared" si="434"/>
        <v/>
      </c>
      <c r="AY2354" s="155"/>
      <c r="AZ2354" s="150"/>
      <c r="BA2354" s="155"/>
      <c r="BB2354" s="162"/>
      <c r="BC2354" s="162"/>
      <c r="BD2354" s="162"/>
      <c r="BE2354" s="162"/>
      <c r="BF2354" s="156"/>
      <c r="BG2354" s="156"/>
      <c r="BH2354" s="156"/>
      <c r="BJ2354" s="146">
        <v>1574</v>
      </c>
      <c r="BK2354" s="146">
        <f t="shared" si="438"/>
        <v>10.067199999999936</v>
      </c>
      <c r="BL2354" s="146">
        <f t="shared" si="439"/>
        <v>0.18479718398875905</v>
      </c>
      <c r="BM2354" s="146">
        <f t="shared" si="440"/>
        <v>3.5633299428042275E-4</v>
      </c>
      <c r="BN2354" s="146" t="str">
        <f t="shared" si="441"/>
        <v/>
      </c>
      <c r="BO2354" s="146" t="str">
        <f t="shared" si="437"/>
        <v/>
      </c>
    </row>
    <row r="2355" spans="3:67" ht="20.100000000000001" customHeight="1" x14ac:dyDescent="0.25">
      <c r="C2355" s="12"/>
      <c r="E2355" s="130"/>
      <c r="F2355" s="130"/>
      <c r="R2355" s="12"/>
      <c r="T2355" s="130"/>
      <c r="U2355" s="130"/>
      <c r="AE2355" s="146">
        <v>1598</v>
      </c>
      <c r="AF2355" s="146">
        <f t="shared" si="428"/>
        <v>2.3920000000000003</v>
      </c>
      <c r="AJ2355" s="146">
        <f t="shared" si="429"/>
        <v>2.2827929075865509E-2</v>
      </c>
      <c r="AK2355" s="146">
        <f t="shared" si="430"/>
        <v>0.9916215788114322</v>
      </c>
      <c r="AL2355" s="146">
        <f t="shared" si="435"/>
        <v>2.2827929075865509E-2</v>
      </c>
      <c r="AM2355" s="146" t="str">
        <f t="shared" si="436"/>
        <v/>
      </c>
      <c r="AN2355" s="146" t="str">
        <f t="shared" si="431"/>
        <v/>
      </c>
      <c r="AO2355" s="146">
        <f t="shared" si="432"/>
        <v>0</v>
      </c>
      <c r="AP2355" s="146" t="str">
        <f t="shared" si="433"/>
        <v/>
      </c>
      <c r="AQ2355" s="146" t="str">
        <f t="shared" si="434"/>
        <v/>
      </c>
      <c r="AY2355" s="155"/>
      <c r="AZ2355" s="150"/>
      <c r="BA2355" s="155"/>
      <c r="BB2355" s="162"/>
      <c r="BC2355" s="162"/>
      <c r="BD2355" s="162"/>
      <c r="BE2355" s="162"/>
      <c r="BF2355" s="156"/>
      <c r="BG2355" s="156"/>
      <c r="BH2355" s="156"/>
      <c r="BJ2355" s="146">
        <v>1575</v>
      </c>
      <c r="BK2355" s="146">
        <f t="shared" si="438"/>
        <v>10.073599999999935</v>
      </c>
      <c r="BL2355" s="146">
        <f t="shared" si="439"/>
        <v>0.18444085099447863</v>
      </c>
      <c r="BM2355" s="146">
        <f t="shared" si="440"/>
        <v>3.5575915860353025E-4</v>
      </c>
      <c r="BN2355" s="146" t="str">
        <f t="shared" si="441"/>
        <v/>
      </c>
      <c r="BO2355" s="146" t="str">
        <f t="shared" si="437"/>
        <v/>
      </c>
    </row>
    <row r="2356" spans="3:67" ht="20.100000000000001" customHeight="1" x14ac:dyDescent="0.25">
      <c r="C2356" s="12"/>
      <c r="E2356" s="130"/>
      <c r="F2356" s="130"/>
      <c r="R2356" s="12"/>
      <c r="T2356" s="130"/>
      <c r="U2356" s="130"/>
      <c r="AE2356" s="146">
        <v>1599</v>
      </c>
      <c r="AF2356" s="146">
        <f t="shared" si="428"/>
        <v>2.3959999999999999</v>
      </c>
      <c r="AJ2356" s="146">
        <f t="shared" si="429"/>
        <v>2.2610372152077028E-2</v>
      </c>
      <c r="AK2356" s="146">
        <f t="shared" si="430"/>
        <v>0.99171245484061532</v>
      </c>
      <c r="AL2356" s="146">
        <f t="shared" si="435"/>
        <v>2.2610372152077028E-2</v>
      </c>
      <c r="AM2356" s="146" t="str">
        <f t="shared" si="436"/>
        <v/>
      </c>
      <c r="AN2356" s="146" t="str">
        <f t="shared" si="431"/>
        <v/>
      </c>
      <c r="AO2356" s="146">
        <f t="shared" si="432"/>
        <v>0</v>
      </c>
      <c r="AP2356" s="146" t="str">
        <f t="shared" si="433"/>
        <v/>
      </c>
      <c r="AQ2356" s="146" t="str">
        <f t="shared" si="434"/>
        <v/>
      </c>
      <c r="AY2356" s="155"/>
      <c r="AZ2356" s="150"/>
      <c r="BA2356" s="155"/>
      <c r="BB2356" s="162"/>
      <c r="BC2356" s="162"/>
      <c r="BD2356" s="162"/>
      <c r="BE2356" s="162"/>
      <c r="BF2356" s="156"/>
      <c r="BG2356" s="156"/>
      <c r="BH2356" s="156"/>
      <c r="BJ2356" s="146">
        <v>1576</v>
      </c>
      <c r="BK2356" s="146">
        <f t="shared" si="438"/>
        <v>10.079999999999934</v>
      </c>
      <c r="BL2356" s="146">
        <f t="shared" si="439"/>
        <v>0.1840850918358751</v>
      </c>
      <c r="BM2356" s="146">
        <f t="shared" si="440"/>
        <v>3.5518588883917679E-4</v>
      </c>
      <c r="BN2356" s="146" t="str">
        <f t="shared" si="441"/>
        <v/>
      </c>
      <c r="BO2356" s="146" t="str">
        <f t="shared" si="437"/>
        <v/>
      </c>
    </row>
    <row r="2357" spans="3:67" ht="20.100000000000001" customHeight="1" x14ac:dyDescent="0.25">
      <c r="C2357" s="12"/>
      <c r="E2357" s="130"/>
      <c r="F2357" s="130"/>
      <c r="R2357" s="12"/>
      <c r="T2357" s="130"/>
      <c r="U2357" s="130"/>
      <c r="AE2357" s="146">
        <v>1600</v>
      </c>
      <c r="AF2357" s="146">
        <f t="shared" ref="AF2357:AF2420" si="442">AF$751+(AE2357*AF$754)</f>
        <v>2.4000000000000004</v>
      </c>
      <c r="AJ2357" s="146">
        <f t="shared" ref="AJ2357:AJ2420" si="443">_xlfn.NORM.DIST(AF2357,AF$748,AF$749,0)</f>
        <v>2.2394530294842882E-2</v>
      </c>
      <c r="AK2357" s="146">
        <f t="shared" ref="AK2357:AK2420" si="444">_xlfn.NORM.DIST(AF2357,AF$748,AF$749,1)</f>
        <v>0.99180246407540384</v>
      </c>
      <c r="AL2357" s="146">
        <f t="shared" si="435"/>
        <v>2.2394530294842882E-2</v>
      </c>
      <c r="AM2357" s="146" t="str">
        <f t="shared" si="436"/>
        <v/>
      </c>
      <c r="AN2357" s="146" t="str">
        <f t="shared" ref="AN2357:AN2420" si="445">IF(AJ2357=MAX(AJ$757:AJ$2757),AJ2357,"")</f>
        <v/>
      </c>
      <c r="AO2357" s="146">
        <f t="shared" ref="AO2357:AO2420" si="446">_xlfn.NORM.DIST(AE2357,AM$749,AM$750,0)</f>
        <v>0</v>
      </c>
      <c r="AP2357" s="146" t="str">
        <f t="shared" ref="AP2357:AP2420" si="447">IF(AO2357=MAX(AO$757:AO$2757),AJ2357,"")</f>
        <v/>
      </c>
      <c r="AQ2357" s="146" t="str">
        <f t="shared" ref="AQ2357:AQ2420" si="448">IF(AP2357=MIN(AP$757:AP$2757),AP2357,"")</f>
        <v/>
      </c>
      <c r="AY2357" s="155"/>
      <c r="AZ2357" s="150"/>
      <c r="BA2357" s="155"/>
      <c r="BB2357" s="162"/>
      <c r="BC2357" s="162"/>
      <c r="BD2357" s="162"/>
      <c r="BE2357" s="162"/>
      <c r="BF2357" s="156"/>
      <c r="BG2357" s="156"/>
      <c r="BH2357" s="156"/>
      <c r="BJ2357" s="146">
        <v>1577</v>
      </c>
      <c r="BK2357" s="146">
        <f t="shared" si="438"/>
        <v>10.086399999999934</v>
      </c>
      <c r="BL2357" s="146">
        <f t="shared" si="439"/>
        <v>0.18372990594703592</v>
      </c>
      <c r="BM2357" s="146">
        <f t="shared" si="440"/>
        <v>3.5461318568419387E-4</v>
      </c>
      <c r="BN2357" s="146" t="str">
        <f t="shared" si="441"/>
        <v/>
      </c>
      <c r="BO2357" s="146" t="str">
        <f t="shared" si="437"/>
        <v/>
      </c>
    </row>
    <row r="2358" spans="3:67" ht="20.100000000000001" customHeight="1" x14ac:dyDescent="0.25">
      <c r="C2358" s="12"/>
      <c r="E2358" s="130"/>
      <c r="F2358" s="130"/>
      <c r="R2358" s="12"/>
      <c r="T2358" s="130"/>
      <c r="U2358" s="130"/>
      <c r="AE2358" s="146">
        <v>1601</v>
      </c>
      <c r="AF2358" s="146">
        <f t="shared" si="442"/>
        <v>2.4039999999999999</v>
      </c>
      <c r="AJ2358" s="146">
        <f t="shared" si="443"/>
        <v>2.2180394005808821E-2</v>
      </c>
      <c r="AK2358" s="146">
        <f t="shared" si="444"/>
        <v>0.99189161335706455</v>
      </c>
      <c r="AL2358" s="146">
        <f t="shared" ref="AL2358:AL2421" si="449">IF(OR(AK2358&lt;$AM$753,AK2358&gt;$AM$754),AJ2358,"")</f>
        <v>2.2180394005808821E-2</v>
      </c>
      <c r="AM2358" s="146" t="str">
        <f t="shared" ref="AM2358:AM2421" si="450">IF(AND(AK2358&gt;$AM$753,AK2358&lt;$AM$754),AJ2358,"")</f>
        <v/>
      </c>
      <c r="AN2358" s="146" t="str">
        <f t="shared" si="445"/>
        <v/>
      </c>
      <c r="AO2358" s="146">
        <f t="shared" si="446"/>
        <v>0</v>
      </c>
      <c r="AP2358" s="146" t="str">
        <f t="shared" si="447"/>
        <v/>
      </c>
      <c r="AQ2358" s="146" t="str">
        <f t="shared" si="448"/>
        <v/>
      </c>
      <c r="AY2358" s="155"/>
      <c r="AZ2358" s="150"/>
      <c r="BA2358" s="155"/>
      <c r="BB2358" s="162"/>
      <c r="BC2358" s="162"/>
      <c r="BD2358" s="162"/>
      <c r="BE2358" s="162"/>
      <c r="BF2358" s="156"/>
      <c r="BG2358" s="156"/>
      <c r="BH2358" s="156"/>
      <c r="BJ2358" s="146">
        <v>1578</v>
      </c>
      <c r="BK2358" s="146">
        <f t="shared" si="438"/>
        <v>10.092799999999933</v>
      </c>
      <c r="BL2358" s="146">
        <f t="shared" si="439"/>
        <v>0.18337529276135173</v>
      </c>
      <c r="BM2358" s="146">
        <f t="shared" si="440"/>
        <v>3.540410498303892E-4</v>
      </c>
      <c r="BN2358" s="146" t="str">
        <f t="shared" si="441"/>
        <v/>
      </c>
      <c r="BO2358" s="146" t="str">
        <f t="shared" si="437"/>
        <v/>
      </c>
    </row>
    <row r="2359" spans="3:67" ht="20.100000000000001" customHeight="1" x14ac:dyDescent="0.25">
      <c r="C2359" s="12"/>
      <c r="E2359" s="130"/>
      <c r="F2359" s="130"/>
      <c r="R2359" s="12"/>
      <c r="T2359" s="130"/>
      <c r="U2359" s="130"/>
      <c r="AE2359" s="146">
        <v>1602</v>
      </c>
      <c r="AF2359" s="146">
        <f t="shared" si="442"/>
        <v>2.4080000000000004</v>
      </c>
      <c r="AJ2359" s="146">
        <f t="shared" si="443"/>
        <v>2.1967953795893193E-2</v>
      </c>
      <c r="AK2359" s="146">
        <f t="shared" si="444"/>
        <v>0.9919799094888887</v>
      </c>
      <c r="AL2359" s="146">
        <f t="shared" si="449"/>
        <v>2.1967953795893193E-2</v>
      </c>
      <c r="AM2359" s="146" t="str">
        <f t="shared" si="450"/>
        <v/>
      </c>
      <c r="AN2359" s="146" t="str">
        <f t="shared" si="445"/>
        <v/>
      </c>
      <c r="AO2359" s="146">
        <f t="shared" si="446"/>
        <v>0</v>
      </c>
      <c r="AP2359" s="146" t="str">
        <f t="shared" si="447"/>
        <v/>
      </c>
      <c r="AQ2359" s="146" t="str">
        <f t="shared" si="448"/>
        <v/>
      </c>
      <c r="AY2359" s="155"/>
      <c r="AZ2359" s="150"/>
      <c r="BA2359" s="155"/>
      <c r="BB2359" s="162"/>
      <c r="BC2359" s="162"/>
      <c r="BD2359" s="162"/>
      <c r="BE2359" s="162"/>
      <c r="BF2359" s="156"/>
      <c r="BG2359" s="156"/>
      <c r="BH2359" s="156"/>
      <c r="BJ2359" s="146">
        <v>1579</v>
      </c>
      <c r="BK2359" s="146">
        <f t="shared" si="438"/>
        <v>10.099199999999932</v>
      </c>
      <c r="BL2359" s="146">
        <f t="shared" si="439"/>
        <v>0.18302125171152134</v>
      </c>
      <c r="BM2359" s="146">
        <f t="shared" si="440"/>
        <v>3.5346948196285366E-4</v>
      </c>
      <c r="BN2359" s="146" t="str">
        <f t="shared" si="441"/>
        <v/>
      </c>
      <c r="BO2359" s="146" t="str">
        <f t="shared" si="437"/>
        <v/>
      </c>
    </row>
    <row r="2360" spans="3:67" ht="20.100000000000001" customHeight="1" x14ac:dyDescent="0.25">
      <c r="C2360" s="12"/>
      <c r="E2360" s="130"/>
      <c r="F2360" s="130"/>
      <c r="R2360" s="12"/>
      <c r="T2360" s="130"/>
      <c r="U2360" s="130"/>
      <c r="AE2360" s="146">
        <v>1603</v>
      </c>
      <c r="AF2360" s="146">
        <f t="shared" si="442"/>
        <v>2.4119999999999999</v>
      </c>
      <c r="AJ2360" s="146">
        <f t="shared" si="443"/>
        <v>2.1757200185802975E-2</v>
      </c>
      <c r="AK2360" s="146">
        <f t="shared" si="444"/>
        <v>0.99206735923623102</v>
      </c>
      <c r="AL2360" s="146">
        <f t="shared" si="449"/>
        <v>2.1757200185802975E-2</v>
      </c>
      <c r="AM2360" s="146" t="str">
        <f t="shared" si="450"/>
        <v/>
      </c>
      <c r="AN2360" s="146" t="str">
        <f t="shared" si="445"/>
        <v/>
      </c>
      <c r="AO2360" s="146">
        <f t="shared" si="446"/>
        <v>0</v>
      </c>
      <c r="AP2360" s="146" t="str">
        <f t="shared" si="447"/>
        <v/>
      </c>
      <c r="AQ2360" s="146" t="str">
        <f t="shared" si="448"/>
        <v/>
      </c>
      <c r="AY2360" s="155"/>
      <c r="AZ2360" s="150"/>
      <c r="BA2360" s="155"/>
      <c r="BB2360" s="162"/>
      <c r="BC2360" s="162"/>
      <c r="BD2360" s="162"/>
      <c r="BE2360" s="162"/>
      <c r="BF2360" s="156"/>
      <c r="BG2360" s="156"/>
      <c r="BH2360" s="156"/>
      <c r="BJ2360" s="146">
        <v>1580</v>
      </c>
      <c r="BK2360" s="146">
        <f t="shared" si="438"/>
        <v>10.105599999999932</v>
      </c>
      <c r="BL2360" s="146">
        <f t="shared" si="439"/>
        <v>0.18266778222955848</v>
      </c>
      <c r="BM2360" s="146">
        <f t="shared" si="440"/>
        <v>3.5289848276096047E-4</v>
      </c>
      <c r="BN2360" s="146" t="str">
        <f t="shared" si="441"/>
        <v/>
      </c>
      <c r="BO2360" s="146" t="str">
        <f t="shared" si="437"/>
        <v/>
      </c>
    </row>
    <row r="2361" spans="3:67" ht="20.100000000000001" customHeight="1" x14ac:dyDescent="0.25">
      <c r="C2361" s="12"/>
      <c r="E2361" s="130"/>
      <c r="F2361" s="130"/>
      <c r="R2361" s="12"/>
      <c r="T2361" s="130"/>
      <c r="U2361" s="130"/>
      <c r="AE2361" s="146">
        <v>1604</v>
      </c>
      <c r="AF2361" s="146">
        <f t="shared" si="442"/>
        <v>2.4160000000000004</v>
      </c>
      <c r="AJ2361" s="146">
        <f t="shared" si="443"/>
        <v>2.154812370654343E-2</v>
      </c>
      <c r="AK2361" s="146">
        <f t="shared" si="444"/>
        <v>0.99215396932654909</v>
      </c>
      <c r="AL2361" s="146">
        <f t="shared" si="449"/>
        <v>2.154812370654343E-2</v>
      </c>
      <c r="AM2361" s="146" t="str">
        <f t="shared" si="450"/>
        <v/>
      </c>
      <c r="AN2361" s="146" t="str">
        <f t="shared" si="445"/>
        <v/>
      </c>
      <c r="AO2361" s="146">
        <f t="shared" si="446"/>
        <v>0</v>
      </c>
      <c r="AP2361" s="146" t="str">
        <f t="shared" si="447"/>
        <v/>
      </c>
      <c r="AQ2361" s="146" t="str">
        <f t="shared" si="448"/>
        <v/>
      </c>
      <c r="AY2361" s="155"/>
      <c r="AZ2361" s="150"/>
      <c r="BA2361" s="155"/>
      <c r="BB2361" s="162"/>
      <c r="BC2361" s="162"/>
      <c r="BD2361" s="162"/>
      <c r="BE2361" s="162"/>
      <c r="BF2361" s="156"/>
      <c r="BG2361" s="156"/>
      <c r="BH2361" s="156"/>
      <c r="BJ2361" s="146">
        <v>1581</v>
      </c>
      <c r="BK2361" s="146">
        <f t="shared" si="438"/>
        <v>10.111999999999931</v>
      </c>
      <c r="BL2361" s="146">
        <f t="shared" si="439"/>
        <v>0.18231488374679752</v>
      </c>
      <c r="BM2361" s="146">
        <f t="shared" si="440"/>
        <v>3.5232805289917013E-4</v>
      </c>
      <c r="BN2361" s="146" t="str">
        <f t="shared" si="441"/>
        <v/>
      </c>
      <c r="BO2361" s="146" t="str">
        <f t="shared" si="437"/>
        <v/>
      </c>
    </row>
    <row r="2362" spans="3:67" ht="20.100000000000001" customHeight="1" x14ac:dyDescent="0.25">
      <c r="C2362" s="12"/>
      <c r="E2362" s="130"/>
      <c r="F2362" s="130"/>
      <c r="R2362" s="12"/>
      <c r="T2362" s="130"/>
      <c r="U2362" s="130"/>
      <c r="AE2362" s="146">
        <v>1605</v>
      </c>
      <c r="AF2362" s="146">
        <f t="shared" si="442"/>
        <v>2.42</v>
      </c>
      <c r="AJ2362" s="146">
        <f t="shared" si="443"/>
        <v>2.1340714899922782E-2</v>
      </c>
      <c r="AK2362" s="146">
        <f t="shared" si="444"/>
        <v>0.99223974644944635</v>
      </c>
      <c r="AL2362" s="146">
        <f t="shared" si="449"/>
        <v>2.1340714899922782E-2</v>
      </c>
      <c r="AM2362" s="146" t="str">
        <f t="shared" si="450"/>
        <v/>
      </c>
      <c r="AN2362" s="146" t="str">
        <f t="shared" si="445"/>
        <v/>
      </c>
      <c r="AO2362" s="146">
        <f t="shared" si="446"/>
        <v>0</v>
      </c>
      <c r="AP2362" s="146" t="str">
        <f t="shared" si="447"/>
        <v/>
      </c>
      <c r="AQ2362" s="146" t="str">
        <f t="shared" si="448"/>
        <v/>
      </c>
      <c r="AY2362" s="155"/>
      <c r="AZ2362" s="150"/>
      <c r="BA2362" s="155"/>
      <c r="BB2362" s="162"/>
      <c r="BC2362" s="162"/>
      <c r="BD2362" s="162"/>
      <c r="BE2362" s="162"/>
      <c r="BF2362" s="156"/>
      <c r="BG2362" s="156"/>
      <c r="BH2362" s="156"/>
      <c r="BJ2362" s="146">
        <v>1582</v>
      </c>
      <c r="BK2362" s="146">
        <f t="shared" si="438"/>
        <v>10.11839999999993</v>
      </c>
      <c r="BL2362" s="146">
        <f t="shared" si="439"/>
        <v>0.18196255569389835</v>
      </c>
      <c r="BM2362" s="146">
        <f t="shared" si="440"/>
        <v>3.517581930446434E-4</v>
      </c>
      <c r="BN2362" s="146" t="str">
        <f t="shared" si="441"/>
        <v/>
      </c>
      <c r="BO2362" s="146" t="str">
        <f t="shared" si="437"/>
        <v/>
      </c>
    </row>
    <row r="2363" spans="3:67" ht="20.100000000000001" customHeight="1" x14ac:dyDescent="0.25">
      <c r="C2363" s="12"/>
      <c r="E2363" s="130"/>
      <c r="F2363" s="130"/>
      <c r="R2363" s="12"/>
      <c r="T2363" s="130"/>
      <c r="U2363" s="130"/>
      <c r="AE2363" s="146">
        <v>1606</v>
      </c>
      <c r="AF2363" s="146">
        <f t="shared" si="442"/>
        <v>2.4240000000000004</v>
      </c>
      <c r="AJ2363" s="146">
        <f t="shared" si="443"/>
        <v>2.1134964319050459E-2</v>
      </c>
      <c r="AK2363" s="146">
        <f t="shared" si="444"/>
        <v>0.99232469725671568</v>
      </c>
      <c r="AL2363" s="146">
        <f t="shared" si="449"/>
        <v>2.1134964319050459E-2</v>
      </c>
      <c r="AM2363" s="146" t="str">
        <f t="shared" si="450"/>
        <v/>
      </c>
      <c r="AN2363" s="146" t="str">
        <f t="shared" si="445"/>
        <v/>
      </c>
      <c r="AO2363" s="146">
        <f t="shared" si="446"/>
        <v>0</v>
      </c>
      <c r="AP2363" s="146" t="str">
        <f t="shared" si="447"/>
        <v/>
      </c>
      <c r="AQ2363" s="146" t="str">
        <f t="shared" si="448"/>
        <v/>
      </c>
      <c r="AY2363" s="155"/>
      <c r="AZ2363" s="150"/>
      <c r="BA2363" s="155"/>
      <c r="BB2363" s="162"/>
      <c r="BC2363" s="162"/>
      <c r="BD2363" s="162"/>
      <c r="BE2363" s="162"/>
      <c r="BF2363" s="156"/>
      <c r="BG2363" s="156"/>
      <c r="BH2363" s="156"/>
      <c r="BJ2363" s="146">
        <v>1583</v>
      </c>
      <c r="BK2363" s="146">
        <f t="shared" si="438"/>
        <v>10.124799999999929</v>
      </c>
      <c r="BL2363" s="146">
        <f t="shared" si="439"/>
        <v>0.18161079750085371</v>
      </c>
      <c r="BM2363" s="146">
        <f t="shared" si="440"/>
        <v>3.5118890385998913E-4</v>
      </c>
      <c r="BN2363" s="146" t="str">
        <f t="shared" si="441"/>
        <v/>
      </c>
      <c r="BO2363" s="146" t="str">
        <f t="shared" si="437"/>
        <v/>
      </c>
    </row>
    <row r="2364" spans="3:67" ht="20.100000000000001" customHeight="1" x14ac:dyDescent="0.25">
      <c r="C2364" s="12"/>
      <c r="E2364" s="130"/>
      <c r="F2364" s="130"/>
      <c r="R2364" s="12"/>
      <c r="T2364" s="130"/>
      <c r="U2364" s="130"/>
      <c r="AE2364" s="146">
        <v>1607</v>
      </c>
      <c r="AF2364" s="146">
        <f t="shared" si="442"/>
        <v>2.4279999999999999</v>
      </c>
      <c r="AJ2364" s="146">
        <f t="shared" si="443"/>
        <v>2.0930862528830304E-2</v>
      </c>
      <c r="AK2364" s="146">
        <f t="shared" si="444"/>
        <v>0.99240882836238575</v>
      </c>
      <c r="AL2364" s="146">
        <f t="shared" si="449"/>
        <v>2.0930862528830304E-2</v>
      </c>
      <c r="AM2364" s="146" t="str">
        <f t="shared" si="450"/>
        <v/>
      </c>
      <c r="AN2364" s="146" t="str">
        <f t="shared" si="445"/>
        <v/>
      </c>
      <c r="AO2364" s="146">
        <f t="shared" si="446"/>
        <v>0</v>
      </c>
      <c r="AP2364" s="146" t="str">
        <f t="shared" si="447"/>
        <v/>
      </c>
      <c r="AQ2364" s="146" t="str">
        <f t="shared" si="448"/>
        <v/>
      </c>
      <c r="AY2364" s="155"/>
      <c r="AZ2364" s="150"/>
      <c r="BA2364" s="155"/>
      <c r="BB2364" s="162"/>
      <c r="BC2364" s="162"/>
      <c r="BD2364" s="162"/>
      <c r="BE2364" s="162"/>
      <c r="BF2364" s="156"/>
      <c r="BG2364" s="156"/>
      <c r="BH2364" s="156"/>
      <c r="BJ2364" s="146">
        <v>1584</v>
      </c>
      <c r="BK2364" s="146">
        <f t="shared" si="438"/>
        <v>10.131199999999929</v>
      </c>
      <c r="BL2364" s="146">
        <f t="shared" si="439"/>
        <v>0.18125960859699372</v>
      </c>
      <c r="BM2364" s="146">
        <f t="shared" si="440"/>
        <v>3.5062018600143241E-4</v>
      </c>
      <c r="BN2364" s="146" t="str">
        <f t="shared" si="441"/>
        <v/>
      </c>
      <c r="BO2364" s="146" t="str">
        <f t="shared" si="437"/>
        <v/>
      </c>
    </row>
    <row r="2365" spans="3:67" ht="20.100000000000001" customHeight="1" x14ac:dyDescent="0.25">
      <c r="C2365" s="12"/>
      <c r="E2365" s="130"/>
      <c r="F2365" s="130"/>
      <c r="R2365" s="12"/>
      <c r="T2365" s="130"/>
      <c r="U2365" s="130"/>
      <c r="AE2365" s="146">
        <v>1608</v>
      </c>
      <c r="AF2365" s="146">
        <f t="shared" si="442"/>
        <v>2.4320000000000004</v>
      </c>
      <c r="AJ2365" s="146">
        <f t="shared" si="443"/>
        <v>2.0728400106447466E-2</v>
      </c>
      <c r="AK2365" s="146">
        <f t="shared" si="444"/>
        <v>0.9924921463427695</v>
      </c>
      <c r="AL2365" s="146">
        <f t="shared" si="449"/>
        <v>2.0728400106447466E-2</v>
      </c>
      <c r="AM2365" s="146" t="str">
        <f t="shared" si="450"/>
        <v/>
      </c>
      <c r="AN2365" s="146" t="str">
        <f t="shared" si="445"/>
        <v/>
      </c>
      <c r="AO2365" s="146">
        <f t="shared" si="446"/>
        <v>0</v>
      </c>
      <c r="AP2365" s="146" t="str">
        <f t="shared" si="447"/>
        <v/>
      </c>
      <c r="AQ2365" s="146" t="str">
        <f t="shared" si="448"/>
        <v/>
      </c>
      <c r="AY2365" s="155"/>
      <c r="AZ2365" s="150"/>
      <c r="BA2365" s="155"/>
      <c r="BB2365" s="162"/>
      <c r="BC2365" s="162"/>
      <c r="BD2365" s="162"/>
      <c r="BE2365" s="162"/>
      <c r="BF2365" s="156"/>
      <c r="BG2365" s="156"/>
      <c r="BH2365" s="156"/>
      <c r="BJ2365" s="146">
        <v>1585</v>
      </c>
      <c r="BK2365" s="146">
        <f t="shared" si="438"/>
        <v>10.137599999999928</v>
      </c>
      <c r="BL2365" s="146">
        <f t="shared" si="439"/>
        <v>0.18090898841099229</v>
      </c>
      <c r="BM2365" s="146">
        <f t="shared" si="440"/>
        <v>3.5005204011934188E-4</v>
      </c>
      <c r="BN2365" s="146" t="str">
        <f t="shared" si="441"/>
        <v/>
      </c>
      <c r="BO2365" s="146" t="str">
        <f t="shared" si="437"/>
        <v/>
      </c>
    </row>
    <row r="2366" spans="3:67" ht="20.100000000000001" customHeight="1" x14ac:dyDescent="0.25">
      <c r="C2366" s="12"/>
      <c r="E2366" s="130"/>
      <c r="F2366" s="130"/>
      <c r="R2366" s="12"/>
      <c r="T2366" s="130"/>
      <c r="U2366" s="130"/>
      <c r="AE2366" s="146">
        <v>1609</v>
      </c>
      <c r="AF2366" s="146">
        <f t="shared" si="442"/>
        <v>2.4359999999999999</v>
      </c>
      <c r="AJ2366" s="146">
        <f t="shared" si="443"/>
        <v>2.0527567641850292E-2</v>
      </c>
      <c r="AK2366" s="146">
        <f t="shared" si="444"/>
        <v>0.99257465773651377</v>
      </c>
      <c r="AL2366" s="146">
        <f t="shared" si="449"/>
        <v>2.0527567641850292E-2</v>
      </c>
      <c r="AM2366" s="146" t="str">
        <f t="shared" si="450"/>
        <v/>
      </c>
      <c r="AN2366" s="146" t="str">
        <f t="shared" si="445"/>
        <v/>
      </c>
      <c r="AO2366" s="146">
        <f t="shared" si="446"/>
        <v>0</v>
      </c>
      <c r="AP2366" s="146" t="str">
        <f t="shared" si="447"/>
        <v/>
      </c>
      <c r="AQ2366" s="146" t="str">
        <f t="shared" si="448"/>
        <v/>
      </c>
      <c r="AY2366" s="155"/>
      <c r="AZ2366" s="150"/>
      <c r="BA2366" s="155"/>
      <c r="BB2366" s="162"/>
      <c r="BC2366" s="162"/>
      <c r="BD2366" s="162"/>
      <c r="BE2366" s="162"/>
      <c r="BF2366" s="156"/>
      <c r="BG2366" s="156"/>
      <c r="BH2366" s="156"/>
      <c r="BJ2366" s="146">
        <v>1586</v>
      </c>
      <c r="BK2366" s="146">
        <f t="shared" si="438"/>
        <v>10.143999999999927</v>
      </c>
      <c r="BL2366" s="146">
        <f t="shared" si="439"/>
        <v>0.18055893637087295</v>
      </c>
      <c r="BM2366" s="146">
        <f t="shared" si="440"/>
        <v>3.4948446685881263E-4</v>
      </c>
      <c r="BN2366" s="146" t="str">
        <f t="shared" si="441"/>
        <v/>
      </c>
      <c r="BO2366" s="146" t="str">
        <f t="shared" si="437"/>
        <v/>
      </c>
    </row>
    <row r="2367" spans="3:67" ht="20.100000000000001" customHeight="1" x14ac:dyDescent="0.25">
      <c r="C2367" s="12"/>
      <c r="E2367" s="130"/>
      <c r="F2367" s="130"/>
      <c r="R2367" s="12"/>
      <c r="T2367" s="130"/>
      <c r="U2367" s="130"/>
      <c r="AE2367" s="146">
        <v>1610</v>
      </c>
      <c r="AF2367" s="146">
        <f t="shared" si="442"/>
        <v>2.4400000000000004</v>
      </c>
      <c r="AJ2367" s="146">
        <f t="shared" si="443"/>
        <v>2.032835573822582E-2</v>
      </c>
      <c r="AK2367" s="146">
        <f t="shared" si="444"/>
        <v>0.99265636904465171</v>
      </c>
      <c r="AL2367" s="146">
        <f t="shared" si="449"/>
        <v>2.032835573822582E-2</v>
      </c>
      <c r="AM2367" s="146" t="str">
        <f t="shared" si="450"/>
        <v/>
      </c>
      <c r="AN2367" s="146" t="str">
        <f t="shared" si="445"/>
        <v/>
      </c>
      <c r="AO2367" s="146">
        <f t="shared" si="446"/>
        <v>0</v>
      </c>
      <c r="AP2367" s="146" t="str">
        <f t="shared" si="447"/>
        <v/>
      </c>
      <c r="AQ2367" s="146" t="str">
        <f t="shared" si="448"/>
        <v/>
      </c>
      <c r="AY2367" s="155"/>
      <c r="AZ2367" s="150"/>
      <c r="BA2367" s="155"/>
      <c r="BB2367" s="162"/>
      <c r="BC2367" s="162"/>
      <c r="BD2367" s="162"/>
      <c r="BE2367" s="162"/>
      <c r="BF2367" s="156"/>
      <c r="BG2367" s="156"/>
      <c r="BH2367" s="156"/>
      <c r="BJ2367" s="146">
        <v>1587</v>
      </c>
      <c r="BK2367" s="146">
        <f t="shared" si="438"/>
        <v>10.150399999999927</v>
      </c>
      <c r="BL2367" s="146">
        <f t="shared" si="439"/>
        <v>0.18020945190401413</v>
      </c>
      <c r="BM2367" s="146">
        <f t="shared" si="440"/>
        <v>3.48917466858778E-4</v>
      </c>
      <c r="BN2367" s="146" t="str">
        <f t="shared" si="441"/>
        <v/>
      </c>
      <c r="BO2367" s="146" t="str">
        <f t="shared" si="437"/>
        <v/>
      </c>
    </row>
    <row r="2368" spans="3:67" ht="20.100000000000001" customHeight="1" x14ac:dyDescent="0.25">
      <c r="C2368" s="12"/>
      <c r="E2368" s="130"/>
      <c r="F2368" s="130"/>
      <c r="R2368" s="12"/>
      <c r="T2368" s="130"/>
      <c r="U2368" s="130"/>
      <c r="AE2368" s="146">
        <v>1611</v>
      </c>
      <c r="AF2368" s="146">
        <f t="shared" si="442"/>
        <v>2.444</v>
      </c>
      <c r="AJ2368" s="146">
        <f t="shared" si="443"/>
        <v>2.0130755012470348E-2</v>
      </c>
      <c r="AK2368" s="146">
        <f t="shared" si="444"/>
        <v>0.99273728673065609</v>
      </c>
      <c r="AL2368" s="146">
        <f t="shared" si="449"/>
        <v>2.0130755012470348E-2</v>
      </c>
      <c r="AM2368" s="146" t="str">
        <f t="shared" si="450"/>
        <v/>
      </c>
      <c r="AN2368" s="146" t="str">
        <f t="shared" si="445"/>
        <v/>
      </c>
      <c r="AO2368" s="146">
        <f t="shared" si="446"/>
        <v>0</v>
      </c>
      <c r="AP2368" s="146" t="str">
        <f t="shared" si="447"/>
        <v/>
      </c>
      <c r="AQ2368" s="146" t="str">
        <f t="shared" si="448"/>
        <v/>
      </c>
      <c r="AY2368" s="155"/>
      <c r="AZ2368" s="150"/>
      <c r="BA2368" s="155"/>
      <c r="BB2368" s="162"/>
      <c r="BC2368" s="162"/>
      <c r="BD2368" s="162"/>
      <c r="BE2368" s="162"/>
      <c r="BF2368" s="156"/>
      <c r="BG2368" s="156"/>
      <c r="BH2368" s="156"/>
      <c r="BJ2368" s="146">
        <v>1588</v>
      </c>
      <c r="BK2368" s="146">
        <f t="shared" si="438"/>
        <v>10.156799999999926</v>
      </c>
      <c r="BL2368" s="146">
        <f t="shared" si="439"/>
        <v>0.17986053443715536</v>
      </c>
      <c r="BM2368" s="146">
        <f t="shared" si="440"/>
        <v>3.4835104075295331E-4</v>
      </c>
      <c r="BN2368" s="146" t="str">
        <f t="shared" si="441"/>
        <v/>
      </c>
      <c r="BO2368" s="146" t="str">
        <f t="shared" si="437"/>
        <v/>
      </c>
    </row>
    <row r="2369" spans="3:67" ht="20.100000000000001" customHeight="1" x14ac:dyDescent="0.25">
      <c r="C2369" s="12"/>
      <c r="E2369" s="130"/>
      <c r="F2369" s="130"/>
      <c r="R2369" s="12"/>
      <c r="T2369" s="130"/>
      <c r="U2369" s="130"/>
      <c r="AE2369" s="146">
        <v>1612</v>
      </c>
      <c r="AF2369" s="146">
        <f t="shared" si="442"/>
        <v>2.4480000000000004</v>
      </c>
      <c r="AJ2369" s="146">
        <f t="shared" si="443"/>
        <v>1.9934756095653629E-2</v>
      </c>
      <c r="AK2369" s="146">
        <f t="shared" si="444"/>
        <v>0.99281741722049599</v>
      </c>
      <c r="AL2369" s="146">
        <f t="shared" si="449"/>
        <v>1.9934756095653629E-2</v>
      </c>
      <c r="AM2369" s="146" t="str">
        <f t="shared" si="450"/>
        <v/>
      </c>
      <c r="AN2369" s="146" t="str">
        <f t="shared" si="445"/>
        <v/>
      </c>
      <c r="AO2369" s="146">
        <f t="shared" si="446"/>
        <v>0</v>
      </c>
      <c r="AP2369" s="146" t="str">
        <f t="shared" si="447"/>
        <v/>
      </c>
      <c r="AQ2369" s="146" t="str">
        <f t="shared" si="448"/>
        <v/>
      </c>
      <c r="AY2369" s="155"/>
      <c r="AZ2369" s="150"/>
      <c r="BA2369" s="155"/>
      <c r="BB2369" s="162"/>
      <c r="BC2369" s="162"/>
      <c r="BD2369" s="162"/>
      <c r="BE2369" s="162"/>
      <c r="BF2369" s="156"/>
      <c r="BG2369" s="156"/>
      <c r="BH2369" s="156"/>
      <c r="BJ2369" s="146">
        <v>1589</v>
      </c>
      <c r="BK2369" s="146">
        <f t="shared" si="438"/>
        <v>10.163199999999925</v>
      </c>
      <c r="BL2369" s="146">
        <f t="shared" si="439"/>
        <v>0.1795121833964024</v>
      </c>
      <c r="BM2369" s="146">
        <f t="shared" si="440"/>
        <v>3.4778518916836476E-4</v>
      </c>
      <c r="BN2369" s="146" t="str">
        <f t="shared" si="441"/>
        <v/>
      </c>
      <c r="BO2369" s="146" t="str">
        <f t="shared" si="437"/>
        <v/>
      </c>
    </row>
    <row r="2370" spans="3:67" ht="20.100000000000001" customHeight="1" x14ac:dyDescent="0.25">
      <c r="C2370" s="12"/>
      <c r="E2370" s="130"/>
      <c r="F2370" s="130"/>
      <c r="R2370" s="12"/>
      <c r="T2370" s="130"/>
      <c r="U2370" s="130"/>
      <c r="AE2370" s="146">
        <v>1613</v>
      </c>
      <c r="AF2370" s="146">
        <f t="shared" si="442"/>
        <v>2.452</v>
      </c>
      <c r="AJ2370" s="146">
        <f t="shared" si="443"/>
        <v>1.9740349633478135E-2</v>
      </c>
      <c r="AK2370" s="146">
        <f t="shared" si="444"/>
        <v>0.99289676690269357</v>
      </c>
      <c r="AL2370" s="146">
        <f t="shared" si="449"/>
        <v>1.9740349633478135E-2</v>
      </c>
      <c r="AM2370" s="146" t="str">
        <f t="shared" si="450"/>
        <v/>
      </c>
      <c r="AN2370" s="146" t="str">
        <f t="shared" si="445"/>
        <v/>
      </c>
      <c r="AO2370" s="146">
        <f t="shared" si="446"/>
        <v>0</v>
      </c>
      <c r="AP2370" s="146" t="str">
        <f t="shared" si="447"/>
        <v/>
      </c>
      <c r="AQ2370" s="146" t="str">
        <f t="shared" si="448"/>
        <v/>
      </c>
      <c r="AY2370" s="155"/>
      <c r="AZ2370" s="150"/>
      <c r="BA2370" s="155"/>
      <c r="BB2370" s="162"/>
      <c r="BC2370" s="162"/>
      <c r="BD2370" s="162"/>
      <c r="BE2370" s="162"/>
      <c r="BF2370" s="156"/>
      <c r="BG2370" s="156"/>
      <c r="BH2370" s="156"/>
      <c r="BJ2370" s="146">
        <v>1590</v>
      </c>
      <c r="BK2370" s="146">
        <f t="shared" si="438"/>
        <v>10.169599999999924</v>
      </c>
      <c r="BL2370" s="146">
        <f t="shared" si="439"/>
        <v>0.17916439820723404</v>
      </c>
      <c r="BM2370" s="146">
        <f t="shared" si="440"/>
        <v>3.4721991272784747E-4</v>
      </c>
      <c r="BN2370" s="146" t="str">
        <f t="shared" si="441"/>
        <v/>
      </c>
      <c r="BO2370" s="146" t="str">
        <f t="shared" si="437"/>
        <v/>
      </c>
    </row>
    <row r="2371" spans="3:67" ht="20.100000000000001" customHeight="1" x14ac:dyDescent="0.25">
      <c r="C2371" s="12"/>
      <c r="E2371" s="130"/>
      <c r="F2371" s="130"/>
      <c r="R2371" s="12"/>
      <c r="T2371" s="130"/>
      <c r="U2371" s="130"/>
      <c r="AE2371" s="146">
        <v>1614</v>
      </c>
      <c r="AF2371" s="146">
        <f t="shared" si="442"/>
        <v>2.4560000000000004</v>
      </c>
      <c r="AJ2371" s="146">
        <f t="shared" si="443"/>
        <v>1.9547526286731981E-2</v>
      </c>
      <c r="AK2371" s="146">
        <f t="shared" si="444"/>
        <v>0.99297534212838379</v>
      </c>
      <c r="AL2371" s="146">
        <f t="shared" si="449"/>
        <v>1.9547526286731981E-2</v>
      </c>
      <c r="AM2371" s="146" t="str">
        <f t="shared" si="450"/>
        <v/>
      </c>
      <c r="AN2371" s="146" t="str">
        <f t="shared" si="445"/>
        <v/>
      </c>
      <c r="AO2371" s="146">
        <f t="shared" si="446"/>
        <v>0</v>
      </c>
      <c r="AP2371" s="146" t="str">
        <f t="shared" si="447"/>
        <v/>
      </c>
      <c r="AQ2371" s="146" t="str">
        <f t="shared" si="448"/>
        <v/>
      </c>
      <c r="AY2371" s="155"/>
      <c r="AZ2371" s="150"/>
      <c r="BA2371" s="155"/>
      <c r="BB2371" s="162"/>
      <c r="BC2371" s="162"/>
      <c r="BD2371" s="162"/>
      <c r="BE2371" s="162"/>
      <c r="BF2371" s="156"/>
      <c r="BG2371" s="156"/>
      <c r="BH2371" s="156"/>
      <c r="BJ2371" s="146">
        <v>1591</v>
      </c>
      <c r="BK2371" s="146">
        <f t="shared" si="438"/>
        <v>10.175999999999924</v>
      </c>
      <c r="BL2371" s="146">
        <f t="shared" si="439"/>
        <v>0.17881717829450619</v>
      </c>
      <c r="BM2371" s="146">
        <f t="shared" si="440"/>
        <v>3.4665521204749195E-4</v>
      </c>
      <c r="BN2371" s="146" t="str">
        <f t="shared" si="441"/>
        <v/>
      </c>
      <c r="BO2371" s="146" t="str">
        <f t="shared" si="437"/>
        <v/>
      </c>
    </row>
    <row r="2372" spans="3:67" ht="20.100000000000001" customHeight="1" x14ac:dyDescent="0.25">
      <c r="C2372" s="12"/>
      <c r="E2372" s="130"/>
      <c r="F2372" s="130"/>
      <c r="R2372" s="12"/>
      <c r="T2372" s="130"/>
      <c r="U2372" s="130"/>
      <c r="AE2372" s="146">
        <v>1615</v>
      </c>
      <c r="AF2372" s="146">
        <f t="shared" si="442"/>
        <v>2.46</v>
      </c>
      <c r="AJ2372" s="146">
        <f t="shared" si="443"/>
        <v>1.9356276731736961E-2</v>
      </c>
      <c r="AK2372" s="146">
        <f t="shared" si="444"/>
        <v>0.99305314921137566</v>
      </c>
      <c r="AL2372" s="146">
        <f t="shared" si="449"/>
        <v>1.9356276731736961E-2</v>
      </c>
      <c r="AM2372" s="146" t="str">
        <f t="shared" si="450"/>
        <v/>
      </c>
      <c r="AN2372" s="146" t="str">
        <f t="shared" si="445"/>
        <v/>
      </c>
      <c r="AO2372" s="146">
        <f t="shared" si="446"/>
        <v>0</v>
      </c>
      <c r="AP2372" s="146" t="str">
        <f t="shared" si="447"/>
        <v/>
      </c>
      <c r="AQ2372" s="146" t="str">
        <f t="shared" si="448"/>
        <v/>
      </c>
      <c r="AY2372" s="155"/>
      <c r="AZ2372" s="150"/>
      <c r="BA2372" s="155"/>
      <c r="BB2372" s="162"/>
      <c r="BC2372" s="162"/>
      <c r="BD2372" s="162"/>
      <c r="BE2372" s="162"/>
      <c r="BF2372" s="156"/>
      <c r="BG2372" s="156"/>
      <c r="BH2372" s="156"/>
      <c r="BJ2372" s="146">
        <v>1592</v>
      </c>
      <c r="BK2372" s="146">
        <f t="shared" si="438"/>
        <v>10.182399999999923</v>
      </c>
      <c r="BL2372" s="146">
        <f t="shared" si="439"/>
        <v>0.1784705230824587</v>
      </c>
      <c r="BM2372" s="146">
        <f t="shared" si="440"/>
        <v>3.4609108773756003E-4</v>
      </c>
      <c r="BN2372" s="146" t="str">
        <f t="shared" si="441"/>
        <v/>
      </c>
      <c r="BO2372" s="146" t="str">
        <f t="shared" si="437"/>
        <v/>
      </c>
    </row>
    <row r="2373" spans="3:67" ht="20.100000000000001" customHeight="1" x14ac:dyDescent="0.25">
      <c r="C2373" s="12"/>
      <c r="E2373" s="130"/>
      <c r="F2373" s="130"/>
      <c r="R2373" s="12"/>
      <c r="T2373" s="130"/>
      <c r="U2373" s="130"/>
      <c r="AE2373" s="146">
        <v>1616</v>
      </c>
      <c r="AF2373" s="146">
        <f t="shared" si="442"/>
        <v>2.4640000000000004</v>
      </c>
      <c r="AJ2373" s="146">
        <f t="shared" si="443"/>
        <v>1.9166591660790239E-2</v>
      </c>
      <c r="AK2373" s="146">
        <f t="shared" si="444"/>
        <v>0.9931301944282156</v>
      </c>
      <c r="AL2373" s="146">
        <f t="shared" si="449"/>
        <v>1.9166591660790239E-2</v>
      </c>
      <c r="AM2373" s="146" t="str">
        <f t="shared" si="450"/>
        <v/>
      </c>
      <c r="AN2373" s="146" t="str">
        <f t="shared" si="445"/>
        <v/>
      </c>
      <c r="AO2373" s="146">
        <f t="shared" si="446"/>
        <v>0</v>
      </c>
      <c r="AP2373" s="146" t="str">
        <f t="shared" si="447"/>
        <v/>
      </c>
      <c r="AQ2373" s="146" t="str">
        <f t="shared" si="448"/>
        <v/>
      </c>
      <c r="AY2373" s="155"/>
      <c r="AZ2373" s="150"/>
      <c r="BA2373" s="155"/>
      <c r="BB2373" s="162"/>
      <c r="BC2373" s="162"/>
      <c r="BD2373" s="162"/>
      <c r="BE2373" s="162"/>
      <c r="BF2373" s="156"/>
      <c r="BG2373" s="156"/>
      <c r="BH2373" s="156"/>
      <c r="BJ2373" s="146">
        <v>1593</v>
      </c>
      <c r="BK2373" s="146">
        <f t="shared" si="438"/>
        <v>10.188799999999922</v>
      </c>
      <c r="BL2373" s="146">
        <f t="shared" si="439"/>
        <v>0.17812443199472114</v>
      </c>
      <c r="BM2373" s="146">
        <f t="shared" si="440"/>
        <v>3.4552754040387268E-4</v>
      </c>
      <c r="BN2373" s="146" t="str">
        <f t="shared" si="441"/>
        <v/>
      </c>
      <c r="BO2373" s="146" t="str">
        <f t="shared" si="437"/>
        <v/>
      </c>
    </row>
    <row r="2374" spans="3:67" ht="20.100000000000001" customHeight="1" x14ac:dyDescent="0.25">
      <c r="C2374" s="12"/>
      <c r="E2374" s="130"/>
      <c r="F2374" s="130"/>
      <c r="R2374" s="12"/>
      <c r="T2374" s="130"/>
      <c r="U2374" s="130"/>
      <c r="AE2374" s="146">
        <v>1617</v>
      </c>
      <c r="AF2374" s="146">
        <f t="shared" si="442"/>
        <v>2.468</v>
      </c>
      <c r="AJ2374" s="146">
        <f t="shared" si="443"/>
        <v>1.897846178260116E-2</v>
      </c>
      <c r="AK2374" s="146">
        <f t="shared" si="444"/>
        <v>0.99320648401825162</v>
      </c>
      <c r="AL2374" s="146">
        <f t="shared" si="449"/>
        <v>1.897846178260116E-2</v>
      </c>
      <c r="AM2374" s="146" t="str">
        <f t="shared" si="450"/>
        <v/>
      </c>
      <c r="AN2374" s="146" t="str">
        <f t="shared" si="445"/>
        <v/>
      </c>
      <c r="AO2374" s="146">
        <f t="shared" si="446"/>
        <v>0</v>
      </c>
      <c r="AP2374" s="146" t="str">
        <f t="shared" si="447"/>
        <v/>
      </c>
      <c r="AQ2374" s="146" t="str">
        <f t="shared" si="448"/>
        <v/>
      </c>
      <c r="AY2374" s="155"/>
      <c r="AZ2374" s="150"/>
      <c r="BA2374" s="155"/>
      <c r="BB2374" s="162"/>
      <c r="BC2374" s="162"/>
      <c r="BD2374" s="162"/>
      <c r="BE2374" s="162"/>
      <c r="BF2374" s="156"/>
      <c r="BG2374" s="156"/>
      <c r="BH2374" s="156"/>
      <c r="BJ2374" s="146">
        <v>1594</v>
      </c>
      <c r="BK2374" s="146">
        <f t="shared" si="438"/>
        <v>10.195199999999922</v>
      </c>
      <c r="BL2374" s="146">
        <f t="shared" si="439"/>
        <v>0.17777890445431727</v>
      </c>
      <c r="BM2374" s="146">
        <f t="shared" si="440"/>
        <v>3.4496457064578379E-4</v>
      </c>
      <c r="BN2374" s="146" t="str">
        <f t="shared" si="441"/>
        <v/>
      </c>
      <c r="BO2374" s="146" t="str">
        <f t="shared" si="437"/>
        <v/>
      </c>
    </row>
    <row r="2375" spans="3:67" ht="20.100000000000001" customHeight="1" x14ac:dyDescent="0.25">
      <c r="C2375" s="12"/>
      <c r="E2375" s="130"/>
      <c r="F2375" s="130"/>
      <c r="R2375" s="12"/>
      <c r="T2375" s="130"/>
      <c r="U2375" s="130"/>
      <c r="AE2375" s="146">
        <v>1618</v>
      </c>
      <c r="AF2375" s="146">
        <f t="shared" si="442"/>
        <v>2.4720000000000004</v>
      </c>
      <c r="AJ2375" s="146">
        <f t="shared" si="443"/>
        <v>1.8791877822721813E-2</v>
      </c>
      <c r="AK2375" s="146">
        <f t="shared" si="444"/>
        <v>0.99328202418370004</v>
      </c>
      <c r="AL2375" s="146">
        <f t="shared" si="449"/>
        <v>1.8791877822721813E-2</v>
      </c>
      <c r="AM2375" s="146" t="str">
        <f t="shared" si="450"/>
        <v/>
      </c>
      <c r="AN2375" s="146" t="str">
        <f t="shared" si="445"/>
        <v/>
      </c>
      <c r="AO2375" s="146">
        <f t="shared" si="446"/>
        <v>0</v>
      </c>
      <c r="AP2375" s="146" t="str">
        <f t="shared" si="447"/>
        <v/>
      </c>
      <c r="AQ2375" s="146" t="str">
        <f t="shared" si="448"/>
        <v/>
      </c>
      <c r="AY2375" s="155"/>
      <c r="AZ2375" s="150"/>
      <c r="BA2375" s="155"/>
      <c r="BB2375" s="162"/>
      <c r="BC2375" s="162"/>
      <c r="BD2375" s="162"/>
      <c r="BE2375" s="162"/>
      <c r="BF2375" s="156"/>
      <c r="BG2375" s="156"/>
      <c r="BH2375" s="156"/>
      <c r="BJ2375" s="146">
        <v>1595</v>
      </c>
      <c r="BK2375" s="146">
        <f t="shared" si="438"/>
        <v>10.201599999999921</v>
      </c>
      <c r="BL2375" s="146">
        <f t="shared" si="439"/>
        <v>0.17743393988367148</v>
      </c>
      <c r="BM2375" s="146">
        <f t="shared" si="440"/>
        <v>3.4440217905698511E-4</v>
      </c>
      <c r="BN2375" s="146" t="str">
        <f t="shared" si="441"/>
        <v/>
      </c>
      <c r="BO2375" s="146" t="str">
        <f t="shared" si="437"/>
        <v/>
      </c>
    </row>
    <row r="2376" spans="3:67" ht="20.100000000000001" customHeight="1" x14ac:dyDescent="0.25">
      <c r="C2376" s="12"/>
      <c r="E2376" s="130"/>
      <c r="F2376" s="130"/>
      <c r="R2376" s="12"/>
      <c r="T2376" s="130"/>
      <c r="U2376" s="130"/>
      <c r="AE2376" s="146">
        <v>1619</v>
      </c>
      <c r="AF2376" s="146">
        <f t="shared" si="442"/>
        <v>2.476</v>
      </c>
      <c r="AJ2376" s="146">
        <f t="shared" si="443"/>
        <v>1.8606830523972679E-2</v>
      </c>
      <c r="AK2376" s="146">
        <f t="shared" si="444"/>
        <v>0.99335682108971413</v>
      </c>
      <c r="AL2376" s="146">
        <f t="shared" si="449"/>
        <v>1.8606830523972679E-2</v>
      </c>
      <c r="AM2376" s="146" t="str">
        <f t="shared" si="450"/>
        <v/>
      </c>
      <c r="AN2376" s="146" t="str">
        <f t="shared" si="445"/>
        <v/>
      </c>
      <c r="AO2376" s="146">
        <f t="shared" si="446"/>
        <v>0</v>
      </c>
      <c r="AP2376" s="146" t="str">
        <f t="shared" si="447"/>
        <v/>
      </c>
      <c r="AQ2376" s="146" t="str">
        <f t="shared" si="448"/>
        <v/>
      </c>
      <c r="AY2376" s="155"/>
      <c r="AZ2376" s="150"/>
      <c r="BA2376" s="155"/>
      <c r="BB2376" s="162"/>
      <c r="BC2376" s="162"/>
      <c r="BD2376" s="162"/>
      <c r="BE2376" s="162"/>
      <c r="BF2376" s="156"/>
      <c r="BG2376" s="156"/>
      <c r="BH2376" s="156"/>
      <c r="BJ2376" s="146">
        <v>1596</v>
      </c>
      <c r="BK2376" s="146">
        <f t="shared" si="438"/>
        <v>10.20799999999992</v>
      </c>
      <c r="BL2376" s="146">
        <f t="shared" si="439"/>
        <v>0.1770895377046145</v>
      </c>
      <c r="BM2376" s="146">
        <f t="shared" si="440"/>
        <v>3.4384036622617242E-4</v>
      </c>
      <c r="BN2376" s="146" t="str">
        <f t="shared" si="441"/>
        <v/>
      </c>
      <c r="BO2376" s="146" t="str">
        <f t="shared" si="437"/>
        <v/>
      </c>
    </row>
    <row r="2377" spans="3:67" ht="20.100000000000001" customHeight="1" x14ac:dyDescent="0.25">
      <c r="C2377" s="12"/>
      <c r="E2377" s="130"/>
      <c r="F2377" s="130"/>
      <c r="R2377" s="12"/>
      <c r="T2377" s="130"/>
      <c r="U2377" s="130"/>
      <c r="AE2377" s="146">
        <v>1620</v>
      </c>
      <c r="AF2377" s="146">
        <f t="shared" si="442"/>
        <v>2.4800000000000004</v>
      </c>
      <c r="AJ2377" s="146">
        <f t="shared" si="443"/>
        <v>1.8423310646862031E-2</v>
      </c>
      <c r="AK2377" s="146">
        <f t="shared" si="444"/>
        <v>0.9934308808644533</v>
      </c>
      <c r="AL2377" s="146">
        <f t="shared" si="449"/>
        <v>1.8423310646862031E-2</v>
      </c>
      <c r="AM2377" s="146" t="str">
        <f t="shared" si="450"/>
        <v/>
      </c>
      <c r="AN2377" s="146" t="str">
        <f t="shared" si="445"/>
        <v/>
      </c>
      <c r="AO2377" s="146">
        <f t="shared" si="446"/>
        <v>0</v>
      </c>
      <c r="AP2377" s="146" t="str">
        <f t="shared" si="447"/>
        <v/>
      </c>
      <c r="AQ2377" s="146" t="str">
        <f t="shared" si="448"/>
        <v/>
      </c>
      <c r="AY2377" s="155"/>
      <c r="AZ2377" s="150"/>
      <c r="BA2377" s="155"/>
      <c r="BB2377" s="162"/>
      <c r="BC2377" s="162"/>
      <c r="BD2377" s="162"/>
      <c r="BE2377" s="162"/>
      <c r="BF2377" s="156"/>
      <c r="BG2377" s="156"/>
      <c r="BH2377" s="156"/>
      <c r="BJ2377" s="146">
        <v>1597</v>
      </c>
      <c r="BK2377" s="146">
        <f t="shared" si="438"/>
        <v>10.21439999999992</v>
      </c>
      <c r="BL2377" s="146">
        <f t="shared" si="439"/>
        <v>0.17674569733838832</v>
      </c>
      <c r="BM2377" s="146">
        <f t="shared" si="440"/>
        <v>3.4327913273612953E-4</v>
      </c>
      <c r="BN2377" s="146" t="str">
        <f t="shared" si="441"/>
        <v/>
      </c>
      <c r="BO2377" s="146" t="str">
        <f t="shared" si="437"/>
        <v/>
      </c>
    </row>
    <row r="2378" spans="3:67" ht="20.100000000000001" customHeight="1" x14ac:dyDescent="0.25">
      <c r="C2378" s="12"/>
      <c r="E2378" s="130"/>
      <c r="F2378" s="130"/>
      <c r="R2378" s="12"/>
      <c r="T2378" s="130"/>
      <c r="U2378" s="130"/>
      <c r="AE2378" s="146">
        <v>1621</v>
      </c>
      <c r="AF2378" s="146">
        <f t="shared" si="442"/>
        <v>2.484</v>
      </c>
      <c r="AJ2378" s="146">
        <f t="shared" si="443"/>
        <v>1.824130897000055E-2</v>
      </c>
      <c r="AK2378" s="146">
        <f t="shared" si="444"/>
        <v>0.9935042095991552</v>
      </c>
      <c r="AL2378" s="146">
        <f t="shared" si="449"/>
        <v>1.824130897000055E-2</v>
      </c>
      <c r="AM2378" s="146" t="str">
        <f t="shared" si="450"/>
        <v/>
      </c>
      <c r="AN2378" s="146" t="str">
        <f t="shared" si="445"/>
        <v/>
      </c>
      <c r="AO2378" s="146">
        <f t="shared" si="446"/>
        <v>0</v>
      </c>
      <c r="AP2378" s="146" t="str">
        <f t="shared" si="447"/>
        <v/>
      </c>
      <c r="AQ2378" s="146" t="str">
        <f t="shared" si="448"/>
        <v/>
      </c>
      <c r="AY2378" s="155"/>
      <c r="AZ2378" s="150"/>
      <c r="BA2378" s="155"/>
      <c r="BB2378" s="162"/>
      <c r="BC2378" s="162"/>
      <c r="BD2378" s="162"/>
      <c r="BE2378" s="162"/>
      <c r="BF2378" s="156"/>
      <c r="BG2378" s="156"/>
      <c r="BH2378" s="156"/>
      <c r="BJ2378" s="146">
        <v>1598</v>
      </c>
      <c r="BK2378" s="146">
        <f t="shared" si="438"/>
        <v>10.220799999999919</v>
      </c>
      <c r="BL2378" s="146">
        <f t="shared" si="439"/>
        <v>0.17640241820565219</v>
      </c>
      <c r="BM2378" s="146">
        <f t="shared" si="440"/>
        <v>3.427184791640614E-4</v>
      </c>
      <c r="BN2378" s="146" t="str">
        <f t="shared" si="441"/>
        <v/>
      </c>
      <c r="BO2378" s="146" t="str">
        <f t="shared" si="437"/>
        <v/>
      </c>
    </row>
    <row r="2379" spans="3:67" ht="20.100000000000001" customHeight="1" x14ac:dyDescent="0.25">
      <c r="C2379" s="12"/>
      <c r="E2379" s="130"/>
      <c r="F2379" s="130"/>
      <c r="R2379" s="12"/>
      <c r="T2379" s="130"/>
      <c r="U2379" s="130"/>
      <c r="AE2379" s="146">
        <v>1622</v>
      </c>
      <c r="AF2379" s="146">
        <f t="shared" si="442"/>
        <v>2.4880000000000004</v>
      </c>
      <c r="AJ2379" s="146">
        <f t="shared" si="443"/>
        <v>1.8060816290509676E-2</v>
      </c>
      <c r="AK2379" s="146">
        <f t="shared" si="444"/>
        <v>0.99357681334820891</v>
      </c>
      <c r="AL2379" s="146">
        <f t="shared" si="449"/>
        <v>1.8060816290509676E-2</v>
      </c>
      <c r="AM2379" s="146" t="str">
        <f t="shared" si="450"/>
        <v/>
      </c>
      <c r="AN2379" s="146" t="str">
        <f t="shared" si="445"/>
        <v/>
      </c>
      <c r="AO2379" s="146">
        <f t="shared" si="446"/>
        <v>0</v>
      </c>
      <c r="AP2379" s="146" t="str">
        <f t="shared" si="447"/>
        <v/>
      </c>
      <c r="AQ2379" s="146" t="str">
        <f t="shared" si="448"/>
        <v/>
      </c>
      <c r="AY2379" s="155"/>
      <c r="AZ2379" s="150"/>
      <c r="BA2379" s="155"/>
      <c r="BB2379" s="162"/>
      <c r="BC2379" s="162"/>
      <c r="BD2379" s="162"/>
      <c r="BE2379" s="162"/>
      <c r="BF2379" s="156"/>
      <c r="BG2379" s="156"/>
      <c r="BH2379" s="156"/>
      <c r="BJ2379" s="146">
        <v>1599</v>
      </c>
      <c r="BK2379" s="146">
        <f t="shared" si="438"/>
        <v>10.227199999999918</v>
      </c>
      <c r="BL2379" s="146">
        <f t="shared" si="439"/>
        <v>0.17605969972648813</v>
      </c>
      <c r="BM2379" s="146">
        <f t="shared" si="440"/>
        <v>3.4215840608184389E-4</v>
      </c>
      <c r="BN2379" s="146" t="str">
        <f t="shared" si="441"/>
        <v/>
      </c>
      <c r="BO2379" s="146" t="str">
        <f t="shared" si="437"/>
        <v/>
      </c>
    </row>
    <row r="2380" spans="3:67" ht="20.100000000000001" customHeight="1" x14ac:dyDescent="0.25">
      <c r="C2380" s="12"/>
      <c r="E2380" s="130"/>
      <c r="F2380" s="130"/>
      <c r="R2380" s="12"/>
      <c r="T2380" s="130"/>
      <c r="U2380" s="130"/>
      <c r="AE2380" s="146">
        <v>1623</v>
      </c>
      <c r="AF2380" s="146">
        <f t="shared" si="442"/>
        <v>2.492</v>
      </c>
      <c r="AJ2380" s="146">
        <f t="shared" si="443"/>
        <v>1.7881823424425094E-2</v>
      </c>
      <c r="AK2380" s="146">
        <f t="shared" si="444"/>
        <v>0.99364869812922962</v>
      </c>
      <c r="AL2380" s="146">
        <f t="shared" si="449"/>
        <v>1.7881823424425094E-2</v>
      </c>
      <c r="AM2380" s="146" t="str">
        <f t="shared" si="450"/>
        <v/>
      </c>
      <c r="AN2380" s="146" t="str">
        <f t="shared" si="445"/>
        <v/>
      </c>
      <c r="AO2380" s="146">
        <f t="shared" si="446"/>
        <v>0</v>
      </c>
      <c r="AP2380" s="146" t="str">
        <f t="shared" si="447"/>
        <v/>
      </c>
      <c r="AQ2380" s="146" t="str">
        <f t="shared" si="448"/>
        <v/>
      </c>
      <c r="AY2380" s="155"/>
      <c r="AZ2380" s="150"/>
      <c r="BA2380" s="155"/>
      <c r="BB2380" s="162"/>
      <c r="BC2380" s="162"/>
      <c r="BD2380" s="162"/>
      <c r="BE2380" s="162"/>
      <c r="BF2380" s="156"/>
      <c r="BG2380" s="156"/>
      <c r="BH2380" s="156"/>
      <c r="BJ2380" s="146">
        <v>1600</v>
      </c>
      <c r="BK2380" s="146">
        <f t="shared" si="438"/>
        <v>10.233599999999917</v>
      </c>
      <c r="BL2380" s="146">
        <f t="shared" si="439"/>
        <v>0.17571754132040629</v>
      </c>
      <c r="BM2380" s="146">
        <f t="shared" si="440"/>
        <v>3.4159891405599607E-4</v>
      </c>
      <c r="BN2380" s="146" t="str">
        <f t="shared" si="441"/>
        <v/>
      </c>
      <c r="BO2380" s="146" t="str">
        <f t="shared" si="437"/>
        <v/>
      </c>
    </row>
    <row r="2381" spans="3:67" ht="20.100000000000001" customHeight="1" x14ac:dyDescent="0.25">
      <c r="C2381" s="12"/>
      <c r="E2381" s="130"/>
      <c r="F2381" s="130"/>
      <c r="R2381" s="12"/>
      <c r="T2381" s="130"/>
      <c r="U2381" s="130"/>
      <c r="AE2381" s="146">
        <v>1624</v>
      </c>
      <c r="AF2381" s="146">
        <f t="shared" si="442"/>
        <v>2.4960000000000004</v>
      </c>
      <c r="AJ2381" s="146">
        <f t="shared" si="443"/>
        <v>1.7704321207094198E-2</v>
      </c>
      <c r="AK2381" s="146">
        <f t="shared" si="444"/>
        <v>0.9937198699231351</v>
      </c>
      <c r="AL2381" s="146">
        <f t="shared" si="449"/>
        <v>1.7704321207094198E-2</v>
      </c>
      <c r="AM2381" s="146" t="str">
        <f t="shared" si="450"/>
        <v/>
      </c>
      <c r="AN2381" s="146" t="str">
        <f t="shared" si="445"/>
        <v/>
      </c>
      <c r="AO2381" s="146">
        <f t="shared" si="446"/>
        <v>0</v>
      </c>
      <c r="AP2381" s="146" t="str">
        <f t="shared" si="447"/>
        <v/>
      </c>
      <c r="AQ2381" s="146" t="str">
        <f t="shared" si="448"/>
        <v/>
      </c>
      <c r="AY2381" s="155"/>
      <c r="AZ2381" s="150"/>
      <c r="BA2381" s="155"/>
      <c r="BB2381" s="162"/>
      <c r="BC2381" s="162"/>
      <c r="BD2381" s="162"/>
      <c r="BE2381" s="162"/>
      <c r="BF2381" s="156"/>
      <c r="BG2381" s="156"/>
      <c r="BH2381" s="156"/>
      <c r="BJ2381" s="146">
        <v>1601</v>
      </c>
      <c r="BK2381" s="146">
        <f t="shared" si="438"/>
        <v>10.239999999999917</v>
      </c>
      <c r="BL2381" s="146">
        <f t="shared" si="439"/>
        <v>0.17537594240635029</v>
      </c>
      <c r="BM2381" s="146">
        <f t="shared" si="440"/>
        <v>3.4104000364729159E-4</v>
      </c>
      <c r="BN2381" s="146" t="str">
        <f t="shared" si="441"/>
        <v/>
      </c>
      <c r="BO2381" s="146" t="str">
        <f t="shared" ref="BO2381:BO2444" si="451">IF($BL2381&lt;(1-$BH$793),$BM2381,"")</f>
        <v/>
      </c>
    </row>
    <row r="2382" spans="3:67" ht="20.100000000000001" customHeight="1" x14ac:dyDescent="0.25">
      <c r="C2382" s="12"/>
      <c r="E2382" s="130"/>
      <c r="F2382" s="130"/>
      <c r="R2382" s="12"/>
      <c r="T2382" s="130"/>
      <c r="U2382" s="130"/>
      <c r="AE2382" s="146">
        <v>1625</v>
      </c>
      <c r="AF2382" s="146">
        <f t="shared" si="442"/>
        <v>2.5</v>
      </c>
      <c r="AJ2382" s="146">
        <f t="shared" si="443"/>
        <v>1.752830049356854E-2</v>
      </c>
      <c r="AK2382" s="146">
        <f t="shared" si="444"/>
        <v>0.99379033467422384</v>
      </c>
      <c r="AL2382" s="146">
        <f t="shared" si="449"/>
        <v>1.752830049356854E-2</v>
      </c>
      <c r="AM2382" s="146" t="str">
        <f t="shared" si="450"/>
        <v/>
      </c>
      <c r="AN2382" s="146" t="str">
        <f t="shared" si="445"/>
        <v/>
      </c>
      <c r="AO2382" s="146">
        <f t="shared" si="446"/>
        <v>0</v>
      </c>
      <c r="AP2382" s="146" t="str">
        <f t="shared" si="447"/>
        <v/>
      </c>
      <c r="AQ2382" s="146" t="str">
        <f t="shared" si="448"/>
        <v/>
      </c>
      <c r="AY2382" s="155"/>
      <c r="AZ2382" s="150"/>
      <c r="BA2382" s="155"/>
      <c r="BB2382" s="162"/>
      <c r="BC2382" s="162"/>
      <c r="BD2382" s="162"/>
      <c r="BE2382" s="162"/>
      <c r="BF2382" s="156"/>
      <c r="BG2382" s="156"/>
      <c r="BH2382" s="156"/>
      <c r="BJ2382" s="146">
        <v>1602</v>
      </c>
      <c r="BK2382" s="146">
        <f t="shared" ref="BK2382:BK2445" si="452">BK2381+$BN$778</f>
        <v>10.246399999999916</v>
      </c>
      <c r="BL2382" s="146">
        <f t="shared" ref="BL2382:BL2445" si="453">_xlfn.CHISQ.DIST.RT(BK2382,7)</f>
        <v>0.175034902402703</v>
      </c>
      <c r="BM2382" s="146">
        <f t="shared" ref="BM2382:BM2445" si="454">BL2382-BL2383</f>
        <v>3.4048167541100849E-4</v>
      </c>
      <c r="BN2382" s="146" t="str">
        <f t="shared" ref="BN2382:BN2445" si="455">IF(BL2382&lt;(1-$BH$785),BM2382,"")</f>
        <v/>
      </c>
      <c r="BO2382" s="146" t="str">
        <f t="shared" si="451"/>
        <v/>
      </c>
    </row>
    <row r="2383" spans="3:67" ht="20.100000000000001" customHeight="1" x14ac:dyDescent="0.25">
      <c r="C2383" s="12"/>
      <c r="E2383" s="130"/>
      <c r="F2383" s="130"/>
      <c r="R2383" s="12"/>
      <c r="T2383" s="130"/>
      <c r="U2383" s="130"/>
      <c r="AE2383" s="146">
        <v>1626</v>
      </c>
      <c r="AF2383" s="146">
        <f t="shared" si="442"/>
        <v>2.5040000000000004</v>
      </c>
      <c r="AJ2383" s="146">
        <f t="shared" si="443"/>
        <v>1.7353752158990383E-2</v>
      </c>
      <c r="AK2383" s="146">
        <f t="shared" si="444"/>
        <v>0.99386009829025468</v>
      </c>
      <c r="AL2383" s="146">
        <f t="shared" si="449"/>
        <v>1.7353752158990383E-2</v>
      </c>
      <c r="AM2383" s="146" t="str">
        <f t="shared" si="450"/>
        <v/>
      </c>
      <c r="AN2383" s="146" t="str">
        <f t="shared" si="445"/>
        <v/>
      </c>
      <c r="AO2383" s="146">
        <f t="shared" si="446"/>
        <v>0</v>
      </c>
      <c r="AP2383" s="146" t="str">
        <f t="shared" si="447"/>
        <v/>
      </c>
      <c r="AQ2383" s="146" t="str">
        <f t="shared" si="448"/>
        <v/>
      </c>
      <c r="AY2383" s="155"/>
      <c r="AZ2383" s="150"/>
      <c r="BA2383" s="155"/>
      <c r="BB2383" s="162"/>
      <c r="BC2383" s="162"/>
      <c r="BD2383" s="162"/>
      <c r="BE2383" s="162"/>
      <c r="BF2383" s="156"/>
      <c r="BG2383" s="156"/>
      <c r="BH2383" s="156"/>
      <c r="BJ2383" s="146">
        <v>1603</v>
      </c>
      <c r="BK2383" s="146">
        <f t="shared" si="452"/>
        <v>10.252799999999915</v>
      </c>
      <c r="BL2383" s="146">
        <f t="shared" si="453"/>
        <v>0.17469442072729199</v>
      </c>
      <c r="BM2383" s="146">
        <f t="shared" si="454"/>
        <v>3.399239298973733E-4</v>
      </c>
      <c r="BN2383" s="146" t="str">
        <f t="shared" si="455"/>
        <v/>
      </c>
      <c r="BO2383" s="146" t="str">
        <f t="shared" si="451"/>
        <v/>
      </c>
    </row>
    <row r="2384" spans="3:67" ht="20.100000000000001" customHeight="1" x14ac:dyDescent="0.25">
      <c r="C2384" s="12"/>
      <c r="E2384" s="130"/>
      <c r="F2384" s="130"/>
      <c r="R2384" s="12"/>
      <c r="T2384" s="130"/>
      <c r="U2384" s="130"/>
      <c r="AE2384" s="146">
        <v>1627</v>
      </c>
      <c r="AF2384" s="146">
        <f t="shared" si="442"/>
        <v>2.508</v>
      </c>
      <c r="AJ2384" s="146">
        <f t="shared" si="443"/>
        <v>1.7180667098974263E-2</v>
      </c>
      <c r="AK2384" s="146">
        <f t="shared" si="444"/>
        <v>0.99392916664252762</v>
      </c>
      <c r="AL2384" s="146">
        <f t="shared" si="449"/>
        <v>1.7180667098974263E-2</v>
      </c>
      <c r="AM2384" s="146" t="str">
        <f t="shared" si="450"/>
        <v/>
      </c>
      <c r="AN2384" s="146" t="str">
        <f t="shared" si="445"/>
        <v/>
      </c>
      <c r="AO2384" s="146">
        <f t="shared" si="446"/>
        <v>0</v>
      </c>
      <c r="AP2384" s="146" t="str">
        <f t="shared" si="447"/>
        <v/>
      </c>
      <c r="AQ2384" s="146" t="str">
        <f t="shared" si="448"/>
        <v/>
      </c>
      <c r="AY2384" s="155"/>
      <c r="AZ2384" s="150"/>
      <c r="BA2384" s="155"/>
      <c r="BB2384" s="162"/>
      <c r="BC2384" s="162"/>
      <c r="BD2384" s="162"/>
      <c r="BE2384" s="162"/>
      <c r="BF2384" s="156"/>
      <c r="BG2384" s="156"/>
      <c r="BH2384" s="156"/>
      <c r="BJ2384" s="146">
        <v>1604</v>
      </c>
      <c r="BK2384" s="146">
        <f t="shared" si="452"/>
        <v>10.259199999999915</v>
      </c>
      <c r="BL2384" s="146">
        <f t="shared" si="453"/>
        <v>0.17435449679739462</v>
      </c>
      <c r="BM2384" s="146">
        <f t="shared" si="454"/>
        <v>3.3936676765050633E-4</v>
      </c>
      <c r="BN2384" s="146" t="str">
        <f t="shared" si="455"/>
        <v/>
      </c>
      <c r="BO2384" s="146" t="str">
        <f t="shared" si="451"/>
        <v/>
      </c>
    </row>
    <row r="2385" spans="3:67" ht="20.100000000000001" customHeight="1" x14ac:dyDescent="0.25">
      <c r="C2385" s="12"/>
      <c r="E2385" s="130"/>
      <c r="F2385" s="130"/>
      <c r="R2385" s="12"/>
      <c r="T2385" s="130"/>
      <c r="U2385" s="130"/>
      <c r="AE2385" s="146">
        <v>1628</v>
      </c>
      <c r="AF2385" s="146">
        <f t="shared" si="442"/>
        <v>2.5120000000000005</v>
      </c>
      <c r="AJ2385" s="146">
        <f t="shared" si="443"/>
        <v>1.7009036229982642E-2</v>
      </c>
      <c r="AK2385" s="146">
        <f t="shared" si="444"/>
        <v>0.99399754556596687</v>
      </c>
      <c r="AL2385" s="146">
        <f t="shared" si="449"/>
        <v>1.7009036229982642E-2</v>
      </c>
      <c r="AM2385" s="146" t="str">
        <f t="shared" si="450"/>
        <v/>
      </c>
      <c r="AN2385" s="146" t="str">
        <f t="shared" si="445"/>
        <v/>
      </c>
      <c r="AO2385" s="146">
        <f t="shared" si="446"/>
        <v>0</v>
      </c>
      <c r="AP2385" s="146" t="str">
        <f t="shared" si="447"/>
        <v/>
      </c>
      <c r="AQ2385" s="146" t="str">
        <f t="shared" si="448"/>
        <v/>
      </c>
      <c r="AY2385" s="155"/>
      <c r="AZ2385" s="150"/>
      <c r="BA2385" s="155"/>
      <c r="BB2385" s="162"/>
      <c r="BC2385" s="162"/>
      <c r="BD2385" s="162"/>
      <c r="BE2385" s="162"/>
      <c r="BF2385" s="156"/>
      <c r="BG2385" s="156"/>
      <c r="BH2385" s="156"/>
      <c r="BJ2385" s="146">
        <v>1605</v>
      </c>
      <c r="BK2385" s="146">
        <f t="shared" si="452"/>
        <v>10.265599999999914</v>
      </c>
      <c r="BL2385" s="146">
        <f t="shared" si="453"/>
        <v>0.17401513002974411</v>
      </c>
      <c r="BM2385" s="146">
        <f t="shared" si="454"/>
        <v>3.3881018921036454E-4</v>
      </c>
      <c r="BN2385" s="146" t="str">
        <f t="shared" si="455"/>
        <v/>
      </c>
      <c r="BO2385" s="146" t="str">
        <f t="shared" si="451"/>
        <v/>
      </c>
    </row>
    <row r="2386" spans="3:67" ht="20.100000000000001" customHeight="1" x14ac:dyDescent="0.25">
      <c r="C2386" s="12"/>
      <c r="E2386" s="130"/>
      <c r="F2386" s="130"/>
      <c r="R2386" s="12"/>
      <c r="T2386" s="130"/>
      <c r="U2386" s="130"/>
      <c r="AE2386" s="146">
        <v>1629</v>
      </c>
      <c r="AF2386" s="146">
        <f t="shared" si="442"/>
        <v>2.516</v>
      </c>
      <c r="AJ2386" s="146">
        <f t="shared" si="443"/>
        <v>1.6838850489696671E-2</v>
      </c>
      <c r="AK2386" s="146">
        <f t="shared" si="444"/>
        <v>0.99406524085920478</v>
      </c>
      <c r="AL2386" s="146">
        <f t="shared" si="449"/>
        <v>1.6838850489696671E-2</v>
      </c>
      <c r="AM2386" s="146" t="str">
        <f t="shared" si="450"/>
        <v/>
      </c>
      <c r="AN2386" s="146" t="str">
        <f t="shared" si="445"/>
        <v/>
      </c>
      <c r="AO2386" s="146">
        <f t="shared" si="446"/>
        <v>0</v>
      </c>
      <c r="AP2386" s="146" t="str">
        <f t="shared" si="447"/>
        <v/>
      </c>
      <c r="AQ2386" s="146" t="str">
        <f t="shared" si="448"/>
        <v/>
      </c>
      <c r="AY2386" s="155"/>
      <c r="AZ2386" s="150"/>
      <c r="BA2386" s="155"/>
      <c r="BB2386" s="162"/>
      <c r="BC2386" s="162"/>
      <c r="BD2386" s="162"/>
      <c r="BE2386" s="162"/>
      <c r="BF2386" s="156"/>
      <c r="BG2386" s="156"/>
      <c r="BH2386" s="156"/>
      <c r="BJ2386" s="146">
        <v>1606</v>
      </c>
      <c r="BK2386" s="146">
        <f t="shared" si="452"/>
        <v>10.271999999999913</v>
      </c>
      <c r="BL2386" s="146">
        <f t="shared" si="453"/>
        <v>0.17367631984053375</v>
      </c>
      <c r="BM2386" s="146">
        <f t="shared" si="454"/>
        <v>3.3825419510988275E-4</v>
      </c>
      <c r="BN2386" s="146" t="str">
        <f t="shared" si="455"/>
        <v/>
      </c>
      <c r="BO2386" s="146" t="str">
        <f t="shared" si="451"/>
        <v/>
      </c>
    </row>
    <row r="2387" spans="3:67" ht="20.100000000000001" customHeight="1" x14ac:dyDescent="0.25">
      <c r="C2387" s="12"/>
      <c r="E2387" s="130"/>
      <c r="F2387" s="130"/>
      <c r="R2387" s="12"/>
      <c r="T2387" s="130"/>
      <c r="U2387" s="130"/>
      <c r="AE2387" s="146">
        <v>1630</v>
      </c>
      <c r="AF2387" s="146">
        <f t="shared" si="442"/>
        <v>2.5200000000000005</v>
      </c>
      <c r="AJ2387" s="146">
        <f t="shared" si="443"/>
        <v>1.6670100837381043E-2</v>
      </c>
      <c r="AK2387" s="146">
        <f t="shared" si="444"/>
        <v>0.99413225828466745</v>
      </c>
      <c r="AL2387" s="146">
        <f t="shared" si="449"/>
        <v>1.6670100837381043E-2</v>
      </c>
      <c r="AM2387" s="146" t="str">
        <f t="shared" si="450"/>
        <v/>
      </c>
      <c r="AN2387" s="146" t="str">
        <f t="shared" si="445"/>
        <v/>
      </c>
      <c r="AO2387" s="146">
        <f t="shared" si="446"/>
        <v>0</v>
      </c>
      <c r="AP2387" s="146" t="str">
        <f t="shared" si="447"/>
        <v/>
      </c>
      <c r="AQ2387" s="146" t="str">
        <f t="shared" si="448"/>
        <v/>
      </c>
      <c r="AY2387" s="155"/>
      <c r="AZ2387" s="150"/>
      <c r="BA2387" s="155"/>
      <c r="BB2387" s="162"/>
      <c r="BC2387" s="162"/>
      <c r="BD2387" s="162"/>
      <c r="BE2387" s="162"/>
      <c r="BF2387" s="156"/>
      <c r="BG2387" s="156"/>
      <c r="BH2387" s="156"/>
      <c r="BJ2387" s="146">
        <v>1607</v>
      </c>
      <c r="BK2387" s="146">
        <f t="shared" si="452"/>
        <v>10.278399999999912</v>
      </c>
      <c r="BL2387" s="146">
        <f t="shared" si="453"/>
        <v>0.17333806564542387</v>
      </c>
      <c r="BM2387" s="146">
        <f t="shared" si="454"/>
        <v>3.3769878587824875E-4</v>
      </c>
      <c r="BN2387" s="146" t="str">
        <f t="shared" si="455"/>
        <v/>
      </c>
      <c r="BO2387" s="146" t="str">
        <f t="shared" si="451"/>
        <v/>
      </c>
    </row>
    <row r="2388" spans="3:67" ht="20.100000000000001" customHeight="1" x14ac:dyDescent="0.25">
      <c r="C2388" s="12"/>
      <c r="E2388" s="130"/>
      <c r="F2388" s="130"/>
      <c r="R2388" s="12"/>
      <c r="T2388" s="130"/>
      <c r="U2388" s="130"/>
      <c r="AE2388" s="146">
        <v>1631</v>
      </c>
      <c r="AF2388" s="146">
        <f t="shared" si="442"/>
        <v>2.524</v>
      </c>
      <c r="AJ2388" s="146">
        <f t="shared" si="443"/>
        <v>1.6502778254243983E-2</v>
      </c>
      <c r="AK2388" s="146">
        <f t="shared" si="444"/>
        <v>0.99419860356866174</v>
      </c>
      <c r="AL2388" s="146">
        <f t="shared" si="449"/>
        <v>1.6502778254243983E-2</v>
      </c>
      <c r="AM2388" s="146" t="str">
        <f t="shared" si="450"/>
        <v/>
      </c>
      <c r="AN2388" s="146" t="str">
        <f t="shared" si="445"/>
        <v/>
      </c>
      <c r="AO2388" s="146">
        <f t="shared" si="446"/>
        <v>0</v>
      </c>
      <c r="AP2388" s="146" t="str">
        <f t="shared" si="447"/>
        <v/>
      </c>
      <c r="AQ2388" s="146" t="str">
        <f t="shared" si="448"/>
        <v/>
      </c>
      <c r="AY2388" s="155"/>
      <c r="AZ2388" s="150"/>
      <c r="BA2388" s="155"/>
      <c r="BB2388" s="162"/>
      <c r="BC2388" s="162"/>
      <c r="BD2388" s="162"/>
      <c r="BE2388" s="162"/>
      <c r="BF2388" s="156"/>
      <c r="BG2388" s="156"/>
      <c r="BH2388" s="156"/>
      <c r="BJ2388" s="146">
        <v>1608</v>
      </c>
      <c r="BK2388" s="146">
        <f t="shared" si="452"/>
        <v>10.284799999999912</v>
      </c>
      <c r="BL2388" s="146">
        <f t="shared" si="453"/>
        <v>0.17300036685954562</v>
      </c>
      <c r="BM2388" s="146">
        <f t="shared" si="454"/>
        <v>3.3714396203779473E-4</v>
      </c>
      <c r="BN2388" s="146" t="str">
        <f t="shared" si="455"/>
        <v/>
      </c>
      <c r="BO2388" s="146" t="str">
        <f t="shared" si="451"/>
        <v/>
      </c>
    </row>
    <row r="2389" spans="3:67" ht="20.100000000000001" customHeight="1" x14ac:dyDescent="0.25">
      <c r="C2389" s="12"/>
      <c r="E2389" s="130"/>
      <c r="F2389" s="130"/>
      <c r="R2389" s="12"/>
      <c r="T2389" s="130"/>
      <c r="U2389" s="130"/>
      <c r="AE2389" s="146">
        <v>1632</v>
      </c>
      <c r="AF2389" s="146">
        <f t="shared" si="442"/>
        <v>2.5280000000000005</v>
      </c>
      <c r="AJ2389" s="146">
        <f t="shared" si="443"/>
        <v>1.6336873743791388E-2</v>
      </c>
      <c r="AK2389" s="146">
        <f t="shared" si="444"/>
        <v>0.99426428240146403</v>
      </c>
      <c r="AL2389" s="146">
        <f t="shared" si="449"/>
        <v>1.6336873743791388E-2</v>
      </c>
      <c r="AM2389" s="146" t="str">
        <f t="shared" si="450"/>
        <v/>
      </c>
      <c r="AN2389" s="146" t="str">
        <f t="shared" si="445"/>
        <v/>
      </c>
      <c r="AO2389" s="146">
        <f t="shared" si="446"/>
        <v>0</v>
      </c>
      <c r="AP2389" s="146" t="str">
        <f t="shared" si="447"/>
        <v/>
      </c>
      <c r="AQ2389" s="146" t="str">
        <f t="shared" si="448"/>
        <v/>
      </c>
      <c r="AY2389" s="155"/>
      <c r="AZ2389" s="150"/>
      <c r="BA2389" s="155"/>
      <c r="BB2389" s="162"/>
      <c r="BC2389" s="162"/>
      <c r="BD2389" s="162"/>
      <c r="BE2389" s="162"/>
      <c r="BF2389" s="156"/>
      <c r="BG2389" s="156"/>
      <c r="BH2389" s="156"/>
      <c r="BJ2389" s="146">
        <v>1609</v>
      </c>
      <c r="BK2389" s="146">
        <f t="shared" si="452"/>
        <v>10.291199999999911</v>
      </c>
      <c r="BL2389" s="146">
        <f t="shared" si="453"/>
        <v>0.17266322289750782</v>
      </c>
      <c r="BM2389" s="146">
        <f t="shared" si="454"/>
        <v>3.3658972410685606E-4</v>
      </c>
      <c r="BN2389" s="146" t="str">
        <f t="shared" si="455"/>
        <v/>
      </c>
      <c r="BO2389" s="146" t="str">
        <f t="shared" si="451"/>
        <v/>
      </c>
    </row>
    <row r="2390" spans="3:67" ht="20.100000000000001" customHeight="1" x14ac:dyDescent="0.25">
      <c r="C2390" s="12"/>
      <c r="E2390" s="130"/>
      <c r="F2390" s="130"/>
      <c r="R2390" s="12"/>
      <c r="T2390" s="130"/>
      <c r="U2390" s="130"/>
      <c r="AE2390" s="146">
        <v>1633</v>
      </c>
      <c r="AF2390" s="146">
        <f t="shared" si="442"/>
        <v>2.532</v>
      </c>
      <c r="AJ2390" s="146">
        <f t="shared" si="443"/>
        <v>1.6172378332176187E-2</v>
      </c>
      <c r="AK2390" s="146">
        <f t="shared" si="444"/>
        <v>0.99432930043740952</v>
      </c>
      <c r="AL2390" s="146">
        <f t="shared" si="449"/>
        <v>1.6172378332176187E-2</v>
      </c>
      <c r="AM2390" s="146" t="str">
        <f t="shared" si="450"/>
        <v/>
      </c>
      <c r="AN2390" s="146" t="str">
        <f t="shared" si="445"/>
        <v/>
      </c>
      <c r="AO2390" s="146">
        <f t="shared" si="446"/>
        <v>0</v>
      </c>
      <c r="AP2390" s="146" t="str">
        <f t="shared" si="447"/>
        <v/>
      </c>
      <c r="AQ2390" s="146" t="str">
        <f t="shared" si="448"/>
        <v/>
      </c>
      <c r="AY2390" s="155"/>
      <c r="AZ2390" s="150"/>
      <c r="BA2390" s="155"/>
      <c r="BB2390" s="162"/>
      <c r="BC2390" s="162"/>
      <c r="BD2390" s="162"/>
      <c r="BE2390" s="162"/>
      <c r="BF2390" s="156"/>
      <c r="BG2390" s="156"/>
      <c r="BH2390" s="156"/>
      <c r="BJ2390" s="146">
        <v>1610</v>
      </c>
      <c r="BK2390" s="146">
        <f t="shared" si="452"/>
        <v>10.29759999999991</v>
      </c>
      <c r="BL2390" s="146">
        <f t="shared" si="453"/>
        <v>0.17232663317340097</v>
      </c>
      <c r="BM2390" s="146">
        <f t="shared" si="454"/>
        <v>3.3603607259796719E-4</v>
      </c>
      <c r="BN2390" s="146" t="str">
        <f t="shared" si="455"/>
        <v/>
      </c>
      <c r="BO2390" s="146" t="str">
        <f t="shared" si="451"/>
        <v/>
      </c>
    </row>
    <row r="2391" spans="3:67" ht="20.100000000000001" customHeight="1" x14ac:dyDescent="0.25">
      <c r="C2391" s="12"/>
      <c r="E2391" s="130"/>
      <c r="F2391" s="130"/>
      <c r="R2391" s="12"/>
      <c r="T2391" s="130"/>
      <c r="U2391" s="130"/>
      <c r="AE2391" s="146">
        <v>1634</v>
      </c>
      <c r="AF2391" s="146">
        <f t="shared" si="442"/>
        <v>2.5360000000000005</v>
      </c>
      <c r="AJ2391" s="146">
        <f t="shared" si="443"/>
        <v>1.6009283068541783E-2</v>
      </c>
      <c r="AK2391" s="146">
        <f t="shared" si="444"/>
        <v>0.99439366329498435</v>
      </c>
      <c r="AL2391" s="146">
        <f t="shared" si="449"/>
        <v>1.6009283068541783E-2</v>
      </c>
      <c r="AM2391" s="146" t="str">
        <f t="shared" si="450"/>
        <v/>
      </c>
      <c r="AN2391" s="146" t="str">
        <f t="shared" si="445"/>
        <v/>
      </c>
      <c r="AO2391" s="146">
        <f t="shared" si="446"/>
        <v>0</v>
      </c>
      <c r="AP2391" s="146" t="str">
        <f t="shared" si="447"/>
        <v/>
      </c>
      <c r="AQ2391" s="146" t="str">
        <f t="shared" si="448"/>
        <v/>
      </c>
      <c r="AY2391" s="155"/>
      <c r="AZ2391" s="150"/>
      <c r="BA2391" s="155"/>
      <c r="BB2391" s="162"/>
      <c r="BC2391" s="162"/>
      <c r="BD2391" s="162"/>
      <c r="BE2391" s="162"/>
      <c r="BF2391" s="156"/>
      <c r="BG2391" s="156"/>
      <c r="BH2391" s="156"/>
      <c r="BJ2391" s="146">
        <v>1611</v>
      </c>
      <c r="BK2391" s="146">
        <f t="shared" si="452"/>
        <v>10.30399999999991</v>
      </c>
      <c r="BL2391" s="146">
        <f t="shared" si="453"/>
        <v>0.171990597100803</v>
      </c>
      <c r="BM2391" s="146">
        <f t="shared" si="454"/>
        <v>3.3548300801763964E-4</v>
      </c>
      <c r="BN2391" s="146" t="str">
        <f t="shared" si="455"/>
        <v/>
      </c>
      <c r="BO2391" s="146" t="str">
        <f t="shared" si="451"/>
        <v/>
      </c>
    </row>
    <row r="2392" spans="3:67" ht="20.100000000000001" customHeight="1" x14ac:dyDescent="0.25">
      <c r="C2392" s="12"/>
      <c r="E2392" s="130"/>
      <c r="F2392" s="130"/>
      <c r="R2392" s="12"/>
      <c r="T2392" s="130"/>
      <c r="U2392" s="130"/>
      <c r="AE2392" s="146">
        <v>1635</v>
      </c>
      <c r="AF2392" s="146">
        <f t="shared" si="442"/>
        <v>2.54</v>
      </c>
      <c r="AJ2392" s="146">
        <f t="shared" si="443"/>
        <v>1.5847579025360818E-2</v>
      </c>
      <c r="AK2392" s="146">
        <f t="shared" si="444"/>
        <v>0.99445737655691735</v>
      </c>
      <c r="AL2392" s="146">
        <f t="shared" si="449"/>
        <v>1.5847579025360818E-2</v>
      </c>
      <c r="AM2392" s="146" t="str">
        <f t="shared" si="450"/>
        <v/>
      </c>
      <c r="AN2392" s="146" t="str">
        <f t="shared" si="445"/>
        <v/>
      </c>
      <c r="AO2392" s="146">
        <f t="shared" si="446"/>
        <v>0</v>
      </c>
      <c r="AP2392" s="146" t="str">
        <f t="shared" si="447"/>
        <v/>
      </c>
      <c r="AQ2392" s="146" t="str">
        <f t="shared" si="448"/>
        <v/>
      </c>
      <c r="AY2392" s="155"/>
      <c r="AZ2392" s="150"/>
      <c r="BA2392" s="155"/>
      <c r="BB2392" s="162"/>
      <c r="BC2392" s="162"/>
      <c r="BD2392" s="162"/>
      <c r="BE2392" s="162"/>
      <c r="BF2392" s="156"/>
      <c r="BG2392" s="156"/>
      <c r="BH2392" s="156"/>
      <c r="BJ2392" s="146">
        <v>1612</v>
      </c>
      <c r="BK2392" s="146">
        <f t="shared" si="452"/>
        <v>10.310399999999909</v>
      </c>
      <c r="BL2392" s="146">
        <f t="shared" si="453"/>
        <v>0.17165511409278536</v>
      </c>
      <c r="BM2392" s="146">
        <f t="shared" si="454"/>
        <v>3.349305308684436E-4</v>
      </c>
      <c r="BN2392" s="146" t="str">
        <f t="shared" si="455"/>
        <v/>
      </c>
      <c r="BO2392" s="146" t="str">
        <f t="shared" si="451"/>
        <v/>
      </c>
    </row>
    <row r="2393" spans="3:67" ht="20.100000000000001" customHeight="1" x14ac:dyDescent="0.25">
      <c r="C2393" s="12"/>
      <c r="E2393" s="130"/>
      <c r="F2393" s="130"/>
      <c r="R2393" s="12"/>
      <c r="T2393" s="130"/>
      <c r="U2393" s="130"/>
      <c r="AE2393" s="146">
        <v>1636</v>
      </c>
      <c r="AF2393" s="146">
        <f t="shared" si="442"/>
        <v>2.5440000000000005</v>
      </c>
      <c r="AJ2393" s="146">
        <f t="shared" si="443"/>
        <v>1.56872572987681E-2</v>
      </c>
      <c r="AK2393" s="146">
        <f t="shared" si="444"/>
        <v>0.99452044577027487</v>
      </c>
      <c r="AL2393" s="146">
        <f t="shared" si="449"/>
        <v>1.56872572987681E-2</v>
      </c>
      <c r="AM2393" s="146" t="str">
        <f t="shared" si="450"/>
        <v/>
      </c>
      <c r="AN2393" s="146" t="str">
        <f t="shared" si="445"/>
        <v/>
      </c>
      <c r="AO2393" s="146">
        <f t="shared" si="446"/>
        <v>0</v>
      </c>
      <c r="AP2393" s="146" t="str">
        <f t="shared" si="447"/>
        <v/>
      </c>
      <c r="AQ2393" s="146" t="str">
        <f t="shared" si="448"/>
        <v/>
      </c>
      <c r="AY2393" s="155"/>
      <c r="AZ2393" s="150"/>
      <c r="BA2393" s="155"/>
      <c r="BB2393" s="162"/>
      <c r="BC2393" s="162"/>
      <c r="BD2393" s="162"/>
      <c r="BE2393" s="162"/>
      <c r="BF2393" s="156"/>
      <c r="BG2393" s="156"/>
      <c r="BH2393" s="156"/>
      <c r="BJ2393" s="146">
        <v>1613</v>
      </c>
      <c r="BK2393" s="146">
        <f t="shared" si="452"/>
        <v>10.316799999999908</v>
      </c>
      <c r="BL2393" s="146">
        <f t="shared" si="453"/>
        <v>0.17132018356191692</v>
      </c>
      <c r="BM2393" s="146">
        <f t="shared" si="454"/>
        <v>3.3437864164670428E-4</v>
      </c>
      <c r="BN2393" s="146" t="str">
        <f t="shared" si="455"/>
        <v/>
      </c>
      <c r="BO2393" s="146" t="str">
        <f t="shared" si="451"/>
        <v/>
      </c>
    </row>
    <row r="2394" spans="3:67" ht="20.100000000000001" customHeight="1" x14ac:dyDescent="0.25">
      <c r="C2394" s="12"/>
      <c r="E2394" s="130"/>
      <c r="F2394" s="130"/>
      <c r="R2394" s="12"/>
      <c r="T2394" s="130"/>
      <c r="U2394" s="130"/>
      <c r="AE2394" s="146">
        <v>1637</v>
      </c>
      <c r="AF2394" s="146">
        <f t="shared" si="442"/>
        <v>2.548</v>
      </c>
      <c r="AJ2394" s="146">
        <f t="shared" si="443"/>
        <v>1.5528309008888823E-2</v>
      </c>
      <c r="AK2394" s="146">
        <f t="shared" si="444"/>
        <v>0.99458287644655541</v>
      </c>
      <c r="AL2394" s="146">
        <f t="shared" si="449"/>
        <v>1.5528309008888823E-2</v>
      </c>
      <c r="AM2394" s="146" t="str">
        <f t="shared" si="450"/>
        <v/>
      </c>
      <c r="AN2394" s="146" t="str">
        <f t="shared" si="445"/>
        <v/>
      </c>
      <c r="AO2394" s="146">
        <f t="shared" si="446"/>
        <v>0</v>
      </c>
      <c r="AP2394" s="146" t="str">
        <f t="shared" si="447"/>
        <v/>
      </c>
      <c r="AQ2394" s="146" t="str">
        <f t="shared" si="448"/>
        <v/>
      </c>
      <c r="AY2394" s="155"/>
      <c r="AZ2394" s="150"/>
      <c r="BA2394" s="155"/>
      <c r="BB2394" s="162"/>
      <c r="BC2394" s="162"/>
      <c r="BD2394" s="162"/>
      <c r="BE2394" s="162"/>
      <c r="BF2394" s="156"/>
      <c r="BG2394" s="156"/>
      <c r="BH2394" s="156"/>
      <c r="BJ2394" s="146">
        <v>1614</v>
      </c>
      <c r="BK2394" s="146">
        <f t="shared" si="452"/>
        <v>10.323199999999908</v>
      </c>
      <c r="BL2394" s="146">
        <f t="shared" si="453"/>
        <v>0.17098580492027021</v>
      </c>
      <c r="BM2394" s="146">
        <f t="shared" si="454"/>
        <v>3.3382734084372312E-4</v>
      </c>
      <c r="BN2394" s="146" t="str">
        <f t="shared" si="455"/>
        <v/>
      </c>
      <c r="BO2394" s="146" t="str">
        <f t="shared" si="451"/>
        <v/>
      </c>
    </row>
    <row r="2395" spans="3:67" ht="20.100000000000001" customHeight="1" x14ac:dyDescent="0.25">
      <c r="C2395" s="12"/>
      <c r="E2395" s="130"/>
      <c r="F2395" s="130"/>
      <c r="R2395" s="12"/>
      <c r="T2395" s="130"/>
      <c r="U2395" s="130"/>
      <c r="AE2395" s="146">
        <v>1638</v>
      </c>
      <c r="AF2395" s="146">
        <f t="shared" si="442"/>
        <v>2.5520000000000005</v>
      </c>
      <c r="AJ2395" s="146">
        <f t="shared" si="443"/>
        <v>1.537072530016103E-2</v>
      </c>
      <c r="AK2395" s="146">
        <f t="shared" si="444"/>
        <v>0.99464467406178647</v>
      </c>
      <c r="AL2395" s="146">
        <f t="shared" si="449"/>
        <v>1.537072530016103E-2</v>
      </c>
      <c r="AM2395" s="146" t="str">
        <f t="shared" si="450"/>
        <v/>
      </c>
      <c r="AN2395" s="146" t="str">
        <f t="shared" si="445"/>
        <v/>
      </c>
      <c r="AO2395" s="146">
        <f t="shared" si="446"/>
        <v>0</v>
      </c>
      <c r="AP2395" s="146" t="str">
        <f t="shared" si="447"/>
        <v/>
      </c>
      <c r="AQ2395" s="146" t="str">
        <f t="shared" si="448"/>
        <v/>
      </c>
      <c r="AY2395" s="155"/>
      <c r="AZ2395" s="150"/>
      <c r="BA2395" s="155"/>
      <c r="BB2395" s="162"/>
      <c r="BC2395" s="162"/>
      <c r="BD2395" s="162"/>
      <c r="BE2395" s="162"/>
      <c r="BF2395" s="156"/>
      <c r="BG2395" s="156"/>
      <c r="BH2395" s="156"/>
      <c r="BJ2395" s="146">
        <v>1615</v>
      </c>
      <c r="BK2395" s="146">
        <f t="shared" si="452"/>
        <v>10.329599999999907</v>
      </c>
      <c r="BL2395" s="146">
        <f t="shared" si="453"/>
        <v>0.17065197757942649</v>
      </c>
      <c r="BM2395" s="146">
        <f t="shared" si="454"/>
        <v>3.3327662894599985E-4</v>
      </c>
      <c r="BN2395" s="146" t="str">
        <f t="shared" si="455"/>
        <v/>
      </c>
      <c r="BO2395" s="146" t="str">
        <f t="shared" si="451"/>
        <v/>
      </c>
    </row>
    <row r="2396" spans="3:67" ht="20.100000000000001" customHeight="1" x14ac:dyDescent="0.25">
      <c r="C2396" s="12"/>
      <c r="E2396" s="130"/>
      <c r="F2396" s="130"/>
      <c r="R2396" s="12"/>
      <c r="T2396" s="130"/>
      <c r="U2396" s="130"/>
      <c r="AE2396" s="146">
        <v>1639</v>
      </c>
      <c r="AF2396" s="146">
        <f t="shared" si="442"/>
        <v>2.556</v>
      </c>
      <c r="AJ2396" s="146">
        <f t="shared" si="443"/>
        <v>1.5214497341653437E-2</v>
      </c>
      <c r="AK2396" s="146">
        <f t="shared" si="444"/>
        <v>0.99470584405662255</v>
      </c>
      <c r="AL2396" s="146">
        <f t="shared" si="449"/>
        <v>1.5214497341653437E-2</v>
      </c>
      <c r="AM2396" s="146" t="str">
        <f t="shared" si="450"/>
        <v/>
      </c>
      <c r="AN2396" s="146" t="str">
        <f t="shared" si="445"/>
        <v/>
      </c>
      <c r="AO2396" s="146">
        <f t="shared" si="446"/>
        <v>0</v>
      </c>
      <c r="AP2396" s="146" t="str">
        <f t="shared" si="447"/>
        <v/>
      </c>
      <c r="AQ2396" s="146" t="str">
        <f t="shared" si="448"/>
        <v/>
      </c>
      <c r="AY2396" s="155"/>
      <c r="AZ2396" s="150"/>
      <c r="BA2396" s="155"/>
      <c r="BB2396" s="162"/>
      <c r="BC2396" s="162"/>
      <c r="BD2396" s="162"/>
      <c r="BE2396" s="162"/>
      <c r="BF2396" s="156"/>
      <c r="BG2396" s="156"/>
      <c r="BH2396" s="156"/>
      <c r="BJ2396" s="146">
        <v>1616</v>
      </c>
      <c r="BK2396" s="146">
        <f t="shared" si="452"/>
        <v>10.335999999999906</v>
      </c>
      <c r="BL2396" s="146">
        <f t="shared" si="453"/>
        <v>0.17031870095048049</v>
      </c>
      <c r="BM2396" s="146">
        <f t="shared" si="454"/>
        <v>3.3272650643431656E-4</v>
      </c>
      <c r="BN2396" s="146" t="str">
        <f t="shared" si="455"/>
        <v/>
      </c>
      <c r="BO2396" s="146" t="str">
        <f t="shared" si="451"/>
        <v/>
      </c>
    </row>
    <row r="2397" spans="3:67" ht="20.100000000000001" customHeight="1" x14ac:dyDescent="0.25">
      <c r="C2397" s="12"/>
      <c r="E2397" s="130"/>
      <c r="F2397" s="130"/>
      <c r="R2397" s="12"/>
      <c r="T2397" s="130"/>
      <c r="U2397" s="130"/>
      <c r="AE2397" s="146">
        <v>1640</v>
      </c>
      <c r="AF2397" s="146">
        <f t="shared" si="442"/>
        <v>2.5600000000000005</v>
      </c>
      <c r="AJ2397" s="146">
        <f t="shared" si="443"/>
        <v>1.505961632737743E-2</v>
      </c>
      <c r="AK2397" s="146">
        <f t="shared" si="444"/>
        <v>0.99476639183644422</v>
      </c>
      <c r="AL2397" s="146">
        <f t="shared" si="449"/>
        <v>1.505961632737743E-2</v>
      </c>
      <c r="AM2397" s="146" t="str">
        <f t="shared" si="450"/>
        <v/>
      </c>
      <c r="AN2397" s="146" t="str">
        <f t="shared" si="445"/>
        <v/>
      </c>
      <c r="AO2397" s="146">
        <f t="shared" si="446"/>
        <v>0</v>
      </c>
      <c r="AP2397" s="146" t="str">
        <f t="shared" si="447"/>
        <v/>
      </c>
      <c r="AQ2397" s="146" t="str">
        <f t="shared" si="448"/>
        <v/>
      </c>
      <c r="AY2397" s="155"/>
      <c r="AZ2397" s="150"/>
      <c r="BA2397" s="155"/>
      <c r="BB2397" s="162"/>
      <c r="BC2397" s="162"/>
      <c r="BD2397" s="162"/>
      <c r="BE2397" s="162"/>
      <c r="BF2397" s="156"/>
      <c r="BG2397" s="156"/>
      <c r="BH2397" s="156"/>
      <c r="BJ2397" s="146">
        <v>1617</v>
      </c>
      <c r="BK2397" s="146">
        <f t="shared" si="452"/>
        <v>10.342399999999905</v>
      </c>
      <c r="BL2397" s="146">
        <f t="shared" si="453"/>
        <v>0.16998597444404617</v>
      </c>
      <c r="BM2397" s="146">
        <f t="shared" si="454"/>
        <v>3.3217697378454258E-4</v>
      </c>
      <c r="BN2397" s="146" t="str">
        <f t="shared" si="455"/>
        <v/>
      </c>
      <c r="BO2397" s="146" t="str">
        <f t="shared" si="451"/>
        <v/>
      </c>
    </row>
    <row r="2398" spans="3:67" ht="20.100000000000001" customHeight="1" x14ac:dyDescent="0.25">
      <c r="C2398" s="12"/>
      <c r="E2398" s="130"/>
      <c r="F2398" s="130"/>
      <c r="R2398" s="12"/>
      <c r="T2398" s="130"/>
      <c r="U2398" s="130"/>
      <c r="AE2398" s="146">
        <v>1641</v>
      </c>
      <c r="AF2398" s="146">
        <f t="shared" si="442"/>
        <v>2.5640000000000001</v>
      </c>
      <c r="AJ2398" s="146">
        <f t="shared" si="443"/>
        <v>1.4906073476594639E-2</v>
      </c>
      <c r="AK2398" s="146">
        <f t="shared" si="444"/>
        <v>0.99482632277145844</v>
      </c>
      <c r="AL2398" s="146">
        <f t="shared" si="449"/>
        <v>1.4906073476594639E-2</v>
      </c>
      <c r="AM2398" s="146" t="str">
        <f t="shared" si="450"/>
        <v/>
      </c>
      <c r="AN2398" s="146" t="str">
        <f t="shared" si="445"/>
        <v/>
      </c>
      <c r="AO2398" s="146">
        <f t="shared" si="446"/>
        <v>0</v>
      </c>
      <c r="AP2398" s="146" t="str">
        <f t="shared" si="447"/>
        <v/>
      </c>
      <c r="AQ2398" s="146" t="str">
        <f t="shared" si="448"/>
        <v/>
      </c>
      <c r="AY2398" s="155"/>
      <c r="AZ2398" s="150"/>
      <c r="BA2398" s="155"/>
      <c r="BB2398" s="162"/>
      <c r="BC2398" s="162"/>
      <c r="BD2398" s="162"/>
      <c r="BE2398" s="162"/>
      <c r="BF2398" s="156"/>
      <c r="BG2398" s="156"/>
      <c r="BH2398" s="156"/>
      <c r="BJ2398" s="146">
        <v>1618</v>
      </c>
      <c r="BK2398" s="146">
        <f t="shared" si="452"/>
        <v>10.348799999999905</v>
      </c>
      <c r="BL2398" s="146">
        <f t="shared" si="453"/>
        <v>0.16965379747026163</v>
      </c>
      <c r="BM2398" s="146">
        <f t="shared" si="454"/>
        <v>3.3162803146727371E-4</v>
      </c>
      <c r="BN2398" s="146" t="str">
        <f t="shared" si="455"/>
        <v/>
      </c>
      <c r="BO2398" s="146" t="str">
        <f t="shared" si="451"/>
        <v/>
      </c>
    </row>
    <row r="2399" spans="3:67" ht="20.100000000000001" customHeight="1" x14ac:dyDescent="0.25">
      <c r="C2399" s="12"/>
      <c r="E2399" s="130"/>
      <c r="F2399" s="130"/>
      <c r="R2399" s="12"/>
      <c r="T2399" s="130"/>
      <c r="U2399" s="130"/>
      <c r="AE2399" s="146">
        <v>1642</v>
      </c>
      <c r="AF2399" s="146">
        <f t="shared" si="442"/>
        <v>2.5680000000000005</v>
      </c>
      <c r="AJ2399" s="146">
        <f t="shared" si="443"/>
        <v>1.4753860034118622E-2</v>
      </c>
      <c r="AK2399" s="146">
        <f t="shared" si="444"/>
        <v>0.9948856421968002</v>
      </c>
      <c r="AL2399" s="146">
        <f t="shared" si="449"/>
        <v>1.4753860034118622E-2</v>
      </c>
      <c r="AM2399" s="146" t="str">
        <f t="shared" si="450"/>
        <v/>
      </c>
      <c r="AN2399" s="146" t="str">
        <f t="shared" si="445"/>
        <v/>
      </c>
      <c r="AO2399" s="146">
        <f t="shared" si="446"/>
        <v>0</v>
      </c>
      <c r="AP2399" s="146" t="str">
        <f t="shared" si="447"/>
        <v/>
      </c>
      <c r="AQ2399" s="146" t="str">
        <f t="shared" si="448"/>
        <v/>
      </c>
      <c r="AY2399" s="155"/>
      <c r="AZ2399" s="150"/>
      <c r="BA2399" s="155"/>
      <c r="BB2399" s="162"/>
      <c r="BC2399" s="162"/>
      <c r="BD2399" s="162"/>
      <c r="BE2399" s="162"/>
      <c r="BF2399" s="156"/>
      <c r="BG2399" s="156"/>
      <c r="BH2399" s="156"/>
      <c r="BJ2399" s="146">
        <v>1619</v>
      </c>
      <c r="BK2399" s="146">
        <f t="shared" si="452"/>
        <v>10.355199999999904</v>
      </c>
      <c r="BL2399" s="146">
        <f t="shared" si="453"/>
        <v>0.16932216943879436</v>
      </c>
      <c r="BM2399" s="146">
        <f t="shared" si="454"/>
        <v>3.3107967994797094E-4</v>
      </c>
      <c r="BN2399" s="146" t="str">
        <f t="shared" si="455"/>
        <v/>
      </c>
      <c r="BO2399" s="146" t="str">
        <f t="shared" si="451"/>
        <v/>
      </c>
    </row>
    <row r="2400" spans="3:67" ht="20.100000000000001" customHeight="1" x14ac:dyDescent="0.25">
      <c r="C2400" s="12"/>
      <c r="E2400" s="130"/>
      <c r="F2400" s="130"/>
      <c r="R2400" s="12"/>
      <c r="T2400" s="130"/>
      <c r="U2400" s="130"/>
      <c r="AE2400" s="146">
        <v>1643</v>
      </c>
      <c r="AF2400" s="146">
        <f t="shared" si="442"/>
        <v>2.5720000000000001</v>
      </c>
      <c r="AJ2400" s="146">
        <f t="shared" si="443"/>
        <v>1.4602967270612131E-2</v>
      </c>
      <c r="AK2400" s="146">
        <f t="shared" si="444"/>
        <v>0.99494435541263548</v>
      </c>
      <c r="AL2400" s="146">
        <f t="shared" si="449"/>
        <v>1.4602967270612131E-2</v>
      </c>
      <c r="AM2400" s="146" t="str">
        <f t="shared" si="450"/>
        <v/>
      </c>
      <c r="AN2400" s="146" t="str">
        <f t="shared" si="445"/>
        <v/>
      </c>
      <c r="AO2400" s="146">
        <f t="shared" si="446"/>
        <v>0</v>
      </c>
      <c r="AP2400" s="146" t="str">
        <f t="shared" si="447"/>
        <v/>
      </c>
      <c r="AQ2400" s="146" t="str">
        <f t="shared" si="448"/>
        <v/>
      </c>
      <c r="AY2400" s="155"/>
      <c r="AZ2400" s="150"/>
      <c r="BA2400" s="155"/>
      <c r="BB2400" s="162"/>
      <c r="BC2400" s="162"/>
      <c r="BD2400" s="162"/>
      <c r="BE2400" s="162"/>
      <c r="BF2400" s="156"/>
      <c r="BG2400" s="156"/>
      <c r="BH2400" s="156"/>
      <c r="BJ2400" s="146">
        <v>1620</v>
      </c>
      <c r="BK2400" s="146">
        <f t="shared" si="452"/>
        <v>10.361599999999903</v>
      </c>
      <c r="BL2400" s="146">
        <f t="shared" si="453"/>
        <v>0.16899108975884639</v>
      </c>
      <c r="BM2400" s="146">
        <f t="shared" si="454"/>
        <v>3.3053191968701601E-4</v>
      </c>
      <c r="BN2400" s="146" t="str">
        <f t="shared" si="455"/>
        <v/>
      </c>
      <c r="BO2400" s="146" t="str">
        <f t="shared" si="451"/>
        <v/>
      </c>
    </row>
    <row r="2401" spans="3:67" ht="20.100000000000001" customHeight="1" x14ac:dyDescent="0.25">
      <c r="C2401" s="12"/>
      <c r="E2401" s="130"/>
      <c r="F2401" s="130"/>
      <c r="R2401" s="12"/>
      <c r="T2401" s="130"/>
      <c r="U2401" s="130"/>
      <c r="AE2401" s="146">
        <v>1644</v>
      </c>
      <c r="AF2401" s="146">
        <f t="shared" si="442"/>
        <v>2.5760000000000005</v>
      </c>
      <c r="AJ2401" s="146">
        <f t="shared" si="443"/>
        <v>1.4453386482878703E-2</v>
      </c>
      <c r="AK2401" s="146">
        <f t="shared" si="444"/>
        <v>0.99500246768426504</v>
      </c>
      <c r="AL2401" s="146">
        <f t="shared" si="449"/>
        <v>1.4453386482878703E-2</v>
      </c>
      <c r="AM2401" s="146" t="str">
        <f t="shared" si="450"/>
        <v/>
      </c>
      <c r="AN2401" s="146" t="str">
        <f t="shared" si="445"/>
        <v/>
      </c>
      <c r="AO2401" s="146">
        <f t="shared" si="446"/>
        <v>0</v>
      </c>
      <c r="AP2401" s="146" t="str">
        <f t="shared" si="447"/>
        <v/>
      </c>
      <c r="AQ2401" s="146" t="str">
        <f t="shared" si="448"/>
        <v/>
      </c>
      <c r="AY2401" s="155"/>
      <c r="AZ2401" s="150"/>
      <c r="BA2401" s="155"/>
      <c r="BB2401" s="162"/>
      <c r="BC2401" s="162"/>
      <c r="BD2401" s="162"/>
      <c r="BE2401" s="162"/>
      <c r="BF2401" s="156"/>
      <c r="BG2401" s="156"/>
      <c r="BH2401" s="156"/>
      <c r="BJ2401" s="146">
        <v>1621</v>
      </c>
      <c r="BK2401" s="146">
        <f t="shared" si="452"/>
        <v>10.367999999999903</v>
      </c>
      <c r="BL2401" s="146">
        <f t="shared" si="453"/>
        <v>0.16866055783915937</v>
      </c>
      <c r="BM2401" s="146">
        <f t="shared" si="454"/>
        <v>3.2998475113954484E-4</v>
      </c>
      <c r="BN2401" s="146" t="str">
        <f t="shared" si="455"/>
        <v/>
      </c>
      <c r="BO2401" s="146" t="str">
        <f t="shared" si="451"/>
        <v/>
      </c>
    </row>
    <row r="2402" spans="3:67" ht="20.100000000000001" customHeight="1" x14ac:dyDescent="0.25">
      <c r="C2402" s="12"/>
      <c r="E2402" s="130"/>
      <c r="F2402" s="130"/>
      <c r="R2402" s="12"/>
      <c r="T2402" s="130"/>
      <c r="U2402" s="130"/>
      <c r="AE2402" s="146">
        <v>1645</v>
      </c>
      <c r="AF2402" s="146">
        <f t="shared" si="442"/>
        <v>2.58</v>
      </c>
      <c r="AJ2402" s="146">
        <f t="shared" si="443"/>
        <v>1.430510899414969E-2</v>
      </c>
      <c r="AK2402" s="146">
        <f t="shared" si="444"/>
        <v>0.99505998424222941</v>
      </c>
      <c r="AL2402" s="146">
        <f t="shared" si="449"/>
        <v>1.430510899414969E-2</v>
      </c>
      <c r="AM2402" s="146" t="str">
        <f t="shared" si="450"/>
        <v/>
      </c>
      <c r="AN2402" s="146" t="str">
        <f t="shared" si="445"/>
        <v/>
      </c>
      <c r="AO2402" s="146">
        <f t="shared" si="446"/>
        <v>0</v>
      </c>
      <c r="AP2402" s="146" t="str">
        <f t="shared" si="447"/>
        <v/>
      </c>
      <c r="AQ2402" s="146" t="str">
        <f t="shared" si="448"/>
        <v/>
      </c>
      <c r="AY2402" s="155"/>
      <c r="AZ2402" s="150"/>
      <c r="BA2402" s="155"/>
      <c r="BB2402" s="162"/>
      <c r="BC2402" s="162"/>
      <c r="BD2402" s="162"/>
      <c r="BE2402" s="162"/>
      <c r="BF2402" s="156"/>
      <c r="BG2402" s="156"/>
      <c r="BH2402" s="156"/>
      <c r="BJ2402" s="146">
        <v>1622</v>
      </c>
      <c r="BK2402" s="146">
        <f t="shared" si="452"/>
        <v>10.374399999999902</v>
      </c>
      <c r="BL2402" s="146">
        <f t="shared" si="453"/>
        <v>0.16833057308801982</v>
      </c>
      <c r="BM2402" s="146">
        <f t="shared" si="454"/>
        <v>3.2943817475622472E-4</v>
      </c>
      <c r="BN2402" s="146" t="str">
        <f t="shared" si="455"/>
        <v/>
      </c>
      <c r="BO2402" s="146" t="str">
        <f t="shared" si="451"/>
        <v/>
      </c>
    </row>
    <row r="2403" spans="3:67" ht="20.100000000000001" customHeight="1" x14ac:dyDescent="0.25">
      <c r="C2403" s="12"/>
      <c r="E2403" s="130"/>
      <c r="F2403" s="130"/>
      <c r="R2403" s="12"/>
      <c r="T2403" s="130"/>
      <c r="U2403" s="130"/>
      <c r="AE2403" s="146">
        <v>1646</v>
      </c>
      <c r="AF2403" s="146">
        <f t="shared" si="442"/>
        <v>2.5840000000000005</v>
      </c>
      <c r="AJ2403" s="146">
        <f t="shared" si="443"/>
        <v>1.4158126154365782E-2</v>
      </c>
      <c r="AK2403" s="146">
        <f t="shared" si="444"/>
        <v>0.99511691028241556</v>
      </c>
      <c r="AL2403" s="146">
        <f t="shared" si="449"/>
        <v>1.4158126154365782E-2</v>
      </c>
      <c r="AM2403" s="146" t="str">
        <f t="shared" si="450"/>
        <v/>
      </c>
      <c r="AN2403" s="146" t="str">
        <f t="shared" si="445"/>
        <v/>
      </c>
      <c r="AO2403" s="146">
        <f t="shared" si="446"/>
        <v>0</v>
      </c>
      <c r="AP2403" s="146" t="str">
        <f t="shared" si="447"/>
        <v/>
      </c>
      <c r="AQ2403" s="146" t="str">
        <f t="shared" si="448"/>
        <v/>
      </c>
      <c r="AY2403" s="155"/>
      <c r="AZ2403" s="150"/>
      <c r="BA2403" s="155"/>
      <c r="BB2403" s="162"/>
      <c r="BC2403" s="162"/>
      <c r="BD2403" s="162"/>
      <c r="BE2403" s="162"/>
      <c r="BF2403" s="156"/>
      <c r="BG2403" s="156"/>
      <c r="BH2403" s="156"/>
      <c r="BJ2403" s="146">
        <v>1623</v>
      </c>
      <c r="BK2403" s="146">
        <f t="shared" si="452"/>
        <v>10.380799999999901</v>
      </c>
      <c r="BL2403" s="146">
        <f t="shared" si="453"/>
        <v>0.1680011349132636</v>
      </c>
      <c r="BM2403" s="146">
        <f t="shared" si="454"/>
        <v>3.2889219098125588E-4</v>
      </c>
      <c r="BN2403" s="146" t="str">
        <f t="shared" si="455"/>
        <v/>
      </c>
      <c r="BO2403" s="146" t="str">
        <f t="shared" si="451"/>
        <v/>
      </c>
    </row>
    <row r="2404" spans="3:67" ht="20.100000000000001" customHeight="1" x14ac:dyDescent="0.25">
      <c r="C2404" s="12"/>
      <c r="E2404" s="130"/>
      <c r="F2404" s="130"/>
      <c r="R2404" s="12"/>
      <c r="T2404" s="130"/>
      <c r="U2404" s="130"/>
      <c r="AE2404" s="146">
        <v>1647</v>
      </c>
      <c r="AF2404" s="146">
        <f t="shared" si="442"/>
        <v>2.5880000000000001</v>
      </c>
      <c r="AJ2404" s="146">
        <f t="shared" si="443"/>
        <v>1.4012429340453998E-2</v>
      </c>
      <c r="AK2404" s="146">
        <f t="shared" si="444"/>
        <v>0.99517325096616427</v>
      </c>
      <c r="AL2404" s="146">
        <f t="shared" si="449"/>
        <v>1.4012429340453998E-2</v>
      </c>
      <c r="AM2404" s="146" t="str">
        <f t="shared" si="450"/>
        <v/>
      </c>
      <c r="AN2404" s="146" t="str">
        <f t="shared" si="445"/>
        <v/>
      </c>
      <c r="AO2404" s="146">
        <f t="shared" si="446"/>
        <v>0</v>
      </c>
      <c r="AP2404" s="146" t="str">
        <f t="shared" si="447"/>
        <v/>
      </c>
      <c r="AQ2404" s="146" t="str">
        <f t="shared" si="448"/>
        <v/>
      </c>
      <c r="AY2404" s="155"/>
      <c r="AZ2404" s="150"/>
      <c r="BA2404" s="155"/>
      <c r="BB2404" s="162"/>
      <c r="BC2404" s="162"/>
      <c r="BD2404" s="162"/>
      <c r="BE2404" s="162"/>
      <c r="BF2404" s="156"/>
      <c r="BG2404" s="156"/>
      <c r="BH2404" s="156"/>
      <c r="BJ2404" s="146">
        <v>1624</v>
      </c>
      <c r="BK2404" s="146">
        <f t="shared" si="452"/>
        <v>10.387199999999901</v>
      </c>
      <c r="BL2404" s="146">
        <f t="shared" si="453"/>
        <v>0.16767224272228234</v>
      </c>
      <c r="BM2404" s="146">
        <f t="shared" si="454"/>
        <v>3.2834680025525809E-4</v>
      </c>
      <c r="BN2404" s="146" t="str">
        <f t="shared" si="455"/>
        <v/>
      </c>
      <c r="BO2404" s="146" t="str">
        <f t="shared" si="451"/>
        <v/>
      </c>
    </row>
    <row r="2405" spans="3:67" ht="20.100000000000001" customHeight="1" x14ac:dyDescent="0.25">
      <c r="C2405" s="12"/>
      <c r="E2405" s="130"/>
      <c r="F2405" s="130"/>
      <c r="R2405" s="12"/>
      <c r="T2405" s="130"/>
      <c r="U2405" s="130"/>
      <c r="AE2405" s="146">
        <v>1648</v>
      </c>
      <c r="AF2405" s="146">
        <f t="shared" si="442"/>
        <v>2.5920000000000005</v>
      </c>
      <c r="AJ2405" s="146">
        <f t="shared" si="443"/>
        <v>1.386800995659916E-2</v>
      </c>
      <c r="AK2405" s="146">
        <f t="shared" si="444"/>
        <v>0.99522901142037812</v>
      </c>
      <c r="AL2405" s="146">
        <f t="shared" si="449"/>
        <v>1.386800995659916E-2</v>
      </c>
      <c r="AM2405" s="146" t="str">
        <f t="shared" si="450"/>
        <v/>
      </c>
      <c r="AN2405" s="146" t="str">
        <f t="shared" si="445"/>
        <v/>
      </c>
      <c r="AO2405" s="146">
        <f t="shared" si="446"/>
        <v>0</v>
      </c>
      <c r="AP2405" s="146" t="str">
        <f t="shared" si="447"/>
        <v/>
      </c>
      <c r="AQ2405" s="146" t="str">
        <f t="shared" si="448"/>
        <v/>
      </c>
      <c r="AY2405" s="155"/>
      <c r="AZ2405" s="150"/>
      <c r="BA2405" s="155"/>
      <c r="BB2405" s="162"/>
      <c r="BC2405" s="162"/>
      <c r="BD2405" s="162"/>
      <c r="BE2405" s="162"/>
      <c r="BF2405" s="156"/>
      <c r="BG2405" s="156"/>
      <c r="BH2405" s="156"/>
      <c r="BJ2405" s="146">
        <v>1625</v>
      </c>
      <c r="BK2405" s="146">
        <f t="shared" si="452"/>
        <v>10.3935999999999</v>
      </c>
      <c r="BL2405" s="146">
        <f t="shared" si="453"/>
        <v>0.16734389592202709</v>
      </c>
      <c r="BM2405" s="146">
        <f t="shared" si="454"/>
        <v>3.278020030131612E-4</v>
      </c>
      <c r="BN2405" s="146" t="str">
        <f t="shared" si="455"/>
        <v/>
      </c>
      <c r="BO2405" s="146" t="str">
        <f t="shared" si="451"/>
        <v/>
      </c>
    </row>
    <row r="2406" spans="3:67" ht="20.100000000000001" customHeight="1" x14ac:dyDescent="0.25">
      <c r="C2406" s="12"/>
      <c r="E2406" s="130"/>
      <c r="F2406" s="130"/>
      <c r="R2406" s="12"/>
      <c r="T2406" s="130"/>
      <c r="U2406" s="130"/>
      <c r="AE2406" s="146">
        <v>1649</v>
      </c>
      <c r="AF2406" s="146">
        <f t="shared" si="442"/>
        <v>2.5960000000000001</v>
      </c>
      <c r="AJ2406" s="146">
        <f t="shared" si="443"/>
        <v>1.3724859434510971E-2</v>
      </c>
      <c r="AK2406" s="146">
        <f t="shared" si="444"/>
        <v>0.99528419673763147</v>
      </c>
      <c r="AL2406" s="146">
        <f t="shared" si="449"/>
        <v>1.3724859434510971E-2</v>
      </c>
      <c r="AM2406" s="146" t="str">
        <f t="shared" si="450"/>
        <v/>
      </c>
      <c r="AN2406" s="146" t="str">
        <f t="shared" si="445"/>
        <v/>
      </c>
      <c r="AO2406" s="146">
        <f t="shared" si="446"/>
        <v>0</v>
      </c>
      <c r="AP2406" s="146" t="str">
        <f t="shared" si="447"/>
        <v/>
      </c>
      <c r="AQ2406" s="146" t="str">
        <f t="shared" si="448"/>
        <v/>
      </c>
      <c r="AY2406" s="155"/>
      <c r="AZ2406" s="150"/>
      <c r="BA2406" s="155"/>
      <c r="BB2406" s="162"/>
      <c r="BC2406" s="162"/>
      <c r="BD2406" s="162"/>
      <c r="BE2406" s="162"/>
      <c r="BF2406" s="156"/>
      <c r="BG2406" s="156"/>
      <c r="BH2406" s="156"/>
      <c r="BJ2406" s="146">
        <v>1626</v>
      </c>
      <c r="BK2406" s="146">
        <f t="shared" si="452"/>
        <v>10.399999999999899</v>
      </c>
      <c r="BL2406" s="146">
        <f t="shared" si="453"/>
        <v>0.16701609391901392</v>
      </c>
      <c r="BM2406" s="146">
        <f t="shared" si="454"/>
        <v>3.2725779968476032E-4</v>
      </c>
      <c r="BN2406" s="146" t="str">
        <f t="shared" si="455"/>
        <v/>
      </c>
      <c r="BO2406" s="146" t="str">
        <f t="shared" si="451"/>
        <v/>
      </c>
    </row>
    <row r="2407" spans="3:67" ht="20.100000000000001" customHeight="1" x14ac:dyDescent="0.25">
      <c r="C2407" s="12"/>
      <c r="E2407" s="130"/>
      <c r="F2407" s="130"/>
      <c r="R2407" s="12"/>
      <c r="T2407" s="130"/>
      <c r="U2407" s="130"/>
      <c r="AE2407" s="146">
        <v>1650</v>
      </c>
      <c r="AF2407" s="146">
        <f t="shared" si="442"/>
        <v>2.6000000000000005</v>
      </c>
      <c r="AJ2407" s="146">
        <f t="shared" si="443"/>
        <v>1.3582969233685602E-2</v>
      </c>
      <c r="AK2407" s="146">
        <f t="shared" si="444"/>
        <v>0.99533881197628127</v>
      </c>
      <c r="AL2407" s="146">
        <f t="shared" si="449"/>
        <v>1.3582969233685602E-2</v>
      </c>
      <c r="AM2407" s="146" t="str">
        <f t="shared" si="450"/>
        <v/>
      </c>
      <c r="AN2407" s="146" t="str">
        <f t="shared" si="445"/>
        <v/>
      </c>
      <c r="AO2407" s="146">
        <f t="shared" si="446"/>
        <v>0</v>
      </c>
      <c r="AP2407" s="146" t="str">
        <f t="shared" si="447"/>
        <v/>
      </c>
      <c r="AQ2407" s="146" t="str">
        <f t="shared" si="448"/>
        <v/>
      </c>
      <c r="AY2407" s="155"/>
      <c r="AZ2407" s="150"/>
      <c r="BA2407" s="155"/>
      <c r="BB2407" s="162"/>
      <c r="BC2407" s="162"/>
      <c r="BD2407" s="162"/>
      <c r="BE2407" s="162"/>
      <c r="BF2407" s="156"/>
      <c r="BG2407" s="156"/>
      <c r="BH2407" s="156"/>
      <c r="BJ2407" s="146">
        <v>1627</v>
      </c>
      <c r="BK2407" s="146">
        <f t="shared" si="452"/>
        <v>10.406399999999898</v>
      </c>
      <c r="BL2407" s="146">
        <f t="shared" si="453"/>
        <v>0.16668883611932916</v>
      </c>
      <c r="BM2407" s="146">
        <f t="shared" si="454"/>
        <v>3.2671419069493779E-4</v>
      </c>
      <c r="BN2407" s="146" t="str">
        <f t="shared" si="455"/>
        <v/>
      </c>
      <c r="BO2407" s="146" t="str">
        <f t="shared" si="451"/>
        <v/>
      </c>
    </row>
    <row r="2408" spans="3:67" ht="20.100000000000001" customHeight="1" x14ac:dyDescent="0.25">
      <c r="C2408" s="12"/>
      <c r="E2408" s="130"/>
      <c r="F2408" s="130"/>
      <c r="R2408" s="12"/>
      <c r="T2408" s="130"/>
      <c r="U2408" s="130"/>
      <c r="AE2408" s="146">
        <v>1651</v>
      </c>
      <c r="AF2408" s="146">
        <f t="shared" si="442"/>
        <v>2.6040000000000001</v>
      </c>
      <c r="AJ2408" s="146">
        <f t="shared" si="443"/>
        <v>1.3442330841662849E-2</v>
      </c>
      <c r="AK2408" s="146">
        <f t="shared" si="444"/>
        <v>0.9953928621605781</v>
      </c>
      <c r="AL2408" s="146">
        <f t="shared" si="449"/>
        <v>1.3442330841662849E-2</v>
      </c>
      <c r="AM2408" s="146" t="str">
        <f t="shared" si="450"/>
        <v/>
      </c>
      <c r="AN2408" s="146" t="str">
        <f t="shared" si="445"/>
        <v/>
      </c>
      <c r="AO2408" s="146">
        <f t="shared" si="446"/>
        <v>0</v>
      </c>
      <c r="AP2408" s="146" t="str">
        <f t="shared" si="447"/>
        <v/>
      </c>
      <c r="AQ2408" s="146" t="str">
        <f t="shared" si="448"/>
        <v/>
      </c>
      <c r="AY2408" s="155"/>
      <c r="AZ2408" s="150"/>
      <c r="BA2408" s="155"/>
      <c r="BB2408" s="162"/>
      <c r="BC2408" s="162"/>
      <c r="BD2408" s="162"/>
      <c r="BE2408" s="162"/>
      <c r="BF2408" s="156"/>
      <c r="BG2408" s="156"/>
      <c r="BH2408" s="156"/>
      <c r="BJ2408" s="146">
        <v>1628</v>
      </c>
      <c r="BK2408" s="146">
        <f t="shared" si="452"/>
        <v>10.412799999999898</v>
      </c>
      <c r="BL2408" s="146">
        <f t="shared" si="453"/>
        <v>0.16636212192863423</v>
      </c>
      <c r="BM2408" s="146">
        <f t="shared" si="454"/>
        <v>3.2617117646366323E-4</v>
      </c>
      <c r="BN2408" s="146" t="str">
        <f t="shared" si="455"/>
        <v/>
      </c>
      <c r="BO2408" s="146" t="str">
        <f t="shared" si="451"/>
        <v/>
      </c>
    </row>
    <row r="2409" spans="3:67" ht="20.100000000000001" customHeight="1" x14ac:dyDescent="0.25">
      <c r="C2409" s="12"/>
      <c r="E2409" s="130"/>
      <c r="F2409" s="130"/>
      <c r="R2409" s="12"/>
      <c r="T2409" s="130"/>
      <c r="U2409" s="130"/>
      <c r="AE2409" s="146">
        <v>1652</v>
      </c>
      <c r="AF2409" s="146">
        <f t="shared" si="442"/>
        <v>2.6080000000000005</v>
      </c>
      <c r="AJ2409" s="146">
        <f t="shared" si="443"/>
        <v>1.3302935774278003E-2</v>
      </c>
      <c r="AK2409" s="146">
        <f t="shared" si="444"/>
        <v>0.99544635228077949</v>
      </c>
      <c r="AL2409" s="146">
        <f t="shared" si="449"/>
        <v>1.3302935774278003E-2</v>
      </c>
      <c r="AM2409" s="146" t="str">
        <f t="shared" si="450"/>
        <v/>
      </c>
      <c r="AN2409" s="146" t="str">
        <f t="shared" si="445"/>
        <v/>
      </c>
      <c r="AO2409" s="146">
        <f t="shared" si="446"/>
        <v>0</v>
      </c>
      <c r="AP2409" s="146" t="str">
        <f t="shared" si="447"/>
        <v/>
      </c>
      <c r="AQ2409" s="146" t="str">
        <f t="shared" si="448"/>
        <v/>
      </c>
      <c r="AY2409" s="155"/>
      <c r="AZ2409" s="150"/>
      <c r="BA2409" s="155"/>
      <c r="BB2409" s="162"/>
      <c r="BC2409" s="162"/>
      <c r="BD2409" s="162"/>
      <c r="BE2409" s="162"/>
      <c r="BF2409" s="156"/>
      <c r="BG2409" s="156"/>
      <c r="BH2409" s="156"/>
      <c r="BJ2409" s="146">
        <v>1629</v>
      </c>
      <c r="BK2409" s="146">
        <f t="shared" si="452"/>
        <v>10.419199999999897</v>
      </c>
      <c r="BL2409" s="146">
        <f t="shared" si="453"/>
        <v>0.16603595075217056</v>
      </c>
      <c r="BM2409" s="146">
        <f t="shared" si="454"/>
        <v>3.2562875740599351E-4</v>
      </c>
      <c r="BN2409" s="146" t="str">
        <f t="shared" si="455"/>
        <v/>
      </c>
      <c r="BO2409" s="146" t="str">
        <f t="shared" si="451"/>
        <v/>
      </c>
    </row>
    <row r="2410" spans="3:67" ht="20.100000000000001" customHeight="1" x14ac:dyDescent="0.25">
      <c r="C2410" s="12"/>
      <c r="E2410" s="130"/>
      <c r="F2410" s="130"/>
      <c r="R2410" s="12"/>
      <c r="T2410" s="130"/>
      <c r="U2410" s="130"/>
      <c r="AE2410" s="146">
        <v>1653</v>
      </c>
      <c r="AF2410" s="146">
        <f t="shared" si="442"/>
        <v>2.6120000000000001</v>
      </c>
      <c r="AJ2410" s="146">
        <f t="shared" si="443"/>
        <v>1.3164775575909208E-2</v>
      </c>
      <c r="AK2410" s="146">
        <f t="shared" si="444"/>
        <v>0.99549928729326309</v>
      </c>
      <c r="AL2410" s="146">
        <f t="shared" si="449"/>
        <v>1.3164775575909208E-2</v>
      </c>
      <c r="AM2410" s="146" t="str">
        <f t="shared" si="450"/>
        <v/>
      </c>
      <c r="AN2410" s="146" t="str">
        <f t="shared" si="445"/>
        <v/>
      </c>
      <c r="AO2410" s="146">
        <f t="shared" si="446"/>
        <v>0</v>
      </c>
      <c r="AP2410" s="146" t="str">
        <f t="shared" si="447"/>
        <v/>
      </c>
      <c r="AQ2410" s="146" t="str">
        <f t="shared" si="448"/>
        <v/>
      </c>
      <c r="AY2410" s="155"/>
      <c r="AZ2410" s="150"/>
      <c r="BA2410" s="155"/>
      <c r="BB2410" s="162"/>
      <c r="BC2410" s="162"/>
      <c r="BD2410" s="162"/>
      <c r="BE2410" s="162"/>
      <c r="BF2410" s="156"/>
      <c r="BG2410" s="156"/>
      <c r="BH2410" s="156"/>
      <c r="BJ2410" s="146">
        <v>1630</v>
      </c>
      <c r="BK2410" s="146">
        <f t="shared" si="452"/>
        <v>10.425599999999896</v>
      </c>
      <c r="BL2410" s="146">
        <f t="shared" si="453"/>
        <v>0.16571032199476457</v>
      </c>
      <c r="BM2410" s="146">
        <f t="shared" si="454"/>
        <v>3.2508693393171195E-4</v>
      </c>
      <c r="BN2410" s="146" t="str">
        <f t="shared" si="455"/>
        <v/>
      </c>
      <c r="BO2410" s="146" t="str">
        <f t="shared" si="451"/>
        <v/>
      </c>
    </row>
    <row r="2411" spans="3:67" ht="20.100000000000001" customHeight="1" x14ac:dyDescent="0.25">
      <c r="C2411" s="12"/>
      <c r="E2411" s="130"/>
      <c r="F2411" s="130"/>
      <c r="R2411" s="12"/>
      <c r="T2411" s="130"/>
      <c r="U2411" s="130"/>
      <c r="AE2411" s="146">
        <v>1654</v>
      </c>
      <c r="AF2411" s="146">
        <f t="shared" si="442"/>
        <v>2.6160000000000005</v>
      </c>
      <c r="AJ2411" s="146">
        <f t="shared" si="443"/>
        <v>1.3027841819719652E-2</v>
      </c>
      <c r="AK2411" s="146">
        <f t="shared" si="444"/>
        <v>0.99555167212064166</v>
      </c>
      <c r="AL2411" s="146">
        <f t="shared" si="449"/>
        <v>1.3027841819719652E-2</v>
      </c>
      <c r="AM2411" s="146" t="str">
        <f t="shared" si="450"/>
        <v/>
      </c>
      <c r="AN2411" s="146" t="str">
        <f t="shared" si="445"/>
        <v/>
      </c>
      <c r="AO2411" s="146">
        <f t="shared" si="446"/>
        <v>0</v>
      </c>
      <c r="AP2411" s="146" t="str">
        <f t="shared" si="447"/>
        <v/>
      </c>
      <c r="AQ2411" s="146" t="str">
        <f t="shared" si="448"/>
        <v/>
      </c>
      <c r="AY2411" s="155"/>
      <c r="AZ2411" s="150"/>
      <c r="BA2411" s="155"/>
      <c r="BB2411" s="162"/>
      <c r="BC2411" s="162"/>
      <c r="BD2411" s="162"/>
      <c r="BE2411" s="162"/>
      <c r="BF2411" s="156"/>
      <c r="BG2411" s="156"/>
      <c r="BH2411" s="156"/>
      <c r="BJ2411" s="146">
        <v>1631</v>
      </c>
      <c r="BK2411" s="146">
        <f t="shared" si="452"/>
        <v>10.431999999999896</v>
      </c>
      <c r="BL2411" s="146">
        <f t="shared" si="453"/>
        <v>0.16538523506083286</v>
      </c>
      <c r="BM2411" s="146">
        <f t="shared" si="454"/>
        <v>3.2454570644638303E-4</v>
      </c>
      <c r="BN2411" s="146" t="str">
        <f t="shared" si="455"/>
        <v/>
      </c>
      <c r="BO2411" s="146" t="str">
        <f t="shared" si="451"/>
        <v/>
      </c>
    </row>
    <row r="2412" spans="3:67" ht="20.100000000000001" customHeight="1" x14ac:dyDescent="0.25">
      <c r="C2412" s="12"/>
      <c r="E2412" s="130"/>
      <c r="F2412" s="130"/>
      <c r="R2412" s="12"/>
      <c r="T2412" s="130"/>
      <c r="U2412" s="130"/>
      <c r="AE2412" s="146">
        <v>1655</v>
      </c>
      <c r="AF2412" s="146">
        <f t="shared" si="442"/>
        <v>2.62</v>
      </c>
      <c r="AJ2412" s="146">
        <f t="shared" si="443"/>
        <v>1.2892126107895304E-2</v>
      </c>
      <c r="AK2412" s="146">
        <f t="shared" si="444"/>
        <v>0.99560351165187866</v>
      </c>
      <c r="AL2412" s="146">
        <f t="shared" si="449"/>
        <v>1.2892126107895304E-2</v>
      </c>
      <c r="AM2412" s="146" t="str">
        <f t="shared" si="450"/>
        <v/>
      </c>
      <c r="AN2412" s="146" t="str">
        <f t="shared" si="445"/>
        <v/>
      </c>
      <c r="AO2412" s="146">
        <f t="shared" si="446"/>
        <v>0</v>
      </c>
      <c r="AP2412" s="146" t="str">
        <f t="shared" si="447"/>
        <v/>
      </c>
      <c r="AQ2412" s="146" t="str">
        <f t="shared" si="448"/>
        <v/>
      </c>
      <c r="AY2412" s="155"/>
      <c r="AZ2412" s="150"/>
      <c r="BA2412" s="155"/>
      <c r="BB2412" s="162"/>
      <c r="BC2412" s="162"/>
      <c r="BD2412" s="162"/>
      <c r="BE2412" s="162"/>
      <c r="BF2412" s="156"/>
      <c r="BG2412" s="156"/>
      <c r="BH2412" s="156"/>
      <c r="BJ2412" s="146">
        <v>1632</v>
      </c>
      <c r="BK2412" s="146">
        <f t="shared" si="452"/>
        <v>10.438399999999895</v>
      </c>
      <c r="BL2412" s="146">
        <f t="shared" si="453"/>
        <v>0.16506068935438648</v>
      </c>
      <c r="BM2412" s="146">
        <f t="shared" si="454"/>
        <v>3.2400507534957601E-4</v>
      </c>
      <c r="BN2412" s="146" t="str">
        <f t="shared" si="455"/>
        <v/>
      </c>
      <c r="BO2412" s="146" t="str">
        <f t="shared" si="451"/>
        <v/>
      </c>
    </row>
    <row r="2413" spans="3:67" ht="20.100000000000001" customHeight="1" x14ac:dyDescent="0.25">
      <c r="C2413" s="12"/>
      <c r="E2413" s="130"/>
      <c r="F2413" s="130"/>
      <c r="R2413" s="12"/>
      <c r="T2413" s="130"/>
      <c r="U2413" s="130"/>
      <c r="AE2413" s="146">
        <v>1656</v>
      </c>
      <c r="AF2413" s="146">
        <f t="shared" si="442"/>
        <v>2.6240000000000006</v>
      </c>
      <c r="AJ2413" s="146">
        <f t="shared" si="443"/>
        <v>1.2757620071877498E-2</v>
      </c>
      <c r="AK2413" s="146">
        <f t="shared" si="444"/>
        <v>0.99565481074240458</v>
      </c>
      <c r="AL2413" s="146">
        <f t="shared" si="449"/>
        <v>1.2757620071877498E-2</v>
      </c>
      <c r="AM2413" s="146" t="str">
        <f t="shared" si="450"/>
        <v/>
      </c>
      <c r="AN2413" s="146" t="str">
        <f t="shared" si="445"/>
        <v/>
      </c>
      <c r="AO2413" s="146">
        <f t="shared" si="446"/>
        <v>0</v>
      </c>
      <c r="AP2413" s="146" t="str">
        <f t="shared" si="447"/>
        <v/>
      </c>
      <c r="AQ2413" s="146" t="str">
        <f t="shared" si="448"/>
        <v/>
      </c>
      <c r="AY2413" s="155"/>
      <c r="AZ2413" s="150"/>
      <c r="BA2413" s="155"/>
      <c r="BB2413" s="162"/>
      <c r="BC2413" s="162"/>
      <c r="BD2413" s="162"/>
      <c r="BE2413" s="162"/>
      <c r="BF2413" s="156"/>
      <c r="BG2413" s="156"/>
      <c r="BH2413" s="156"/>
      <c r="BJ2413" s="146">
        <v>1633</v>
      </c>
      <c r="BK2413" s="146">
        <f t="shared" si="452"/>
        <v>10.444799999999894</v>
      </c>
      <c r="BL2413" s="146">
        <f t="shared" si="453"/>
        <v>0.1647366842790369</v>
      </c>
      <c r="BM2413" s="146">
        <f t="shared" si="454"/>
        <v>3.2346504103678009E-4</v>
      </c>
      <c r="BN2413" s="146" t="str">
        <f t="shared" si="455"/>
        <v/>
      </c>
      <c r="BO2413" s="146" t="str">
        <f t="shared" si="451"/>
        <v/>
      </c>
    </row>
    <row r="2414" spans="3:67" ht="20.100000000000001" customHeight="1" x14ac:dyDescent="0.25">
      <c r="C2414" s="12"/>
      <c r="E2414" s="130"/>
      <c r="F2414" s="130"/>
      <c r="R2414" s="12"/>
      <c r="T2414" s="130"/>
      <c r="U2414" s="130"/>
      <c r="AE2414" s="146">
        <v>1657</v>
      </c>
      <c r="AF2414" s="146">
        <f t="shared" si="442"/>
        <v>2.6280000000000001</v>
      </c>
      <c r="AJ2414" s="146">
        <f t="shared" si="443"/>
        <v>1.2624315372591137E-2</v>
      </c>
      <c r="AK2414" s="146">
        <f t="shared" si="444"/>
        <v>0.99570557421423467</v>
      </c>
      <c r="AL2414" s="146">
        <f t="shared" si="449"/>
        <v>1.2624315372591137E-2</v>
      </c>
      <c r="AM2414" s="146" t="str">
        <f t="shared" si="450"/>
        <v/>
      </c>
      <c r="AN2414" s="146" t="str">
        <f t="shared" si="445"/>
        <v/>
      </c>
      <c r="AO2414" s="146">
        <f t="shared" si="446"/>
        <v>0</v>
      </c>
      <c r="AP2414" s="146" t="str">
        <f t="shared" si="447"/>
        <v/>
      </c>
      <c r="AQ2414" s="146" t="str">
        <f t="shared" si="448"/>
        <v/>
      </c>
      <c r="AY2414" s="155"/>
      <c r="AZ2414" s="150"/>
      <c r="BA2414" s="155"/>
      <c r="BB2414" s="162"/>
      <c r="BC2414" s="162"/>
      <c r="BD2414" s="162"/>
      <c r="BE2414" s="162"/>
      <c r="BF2414" s="156"/>
      <c r="BG2414" s="156"/>
      <c r="BH2414" s="156"/>
      <c r="BJ2414" s="146">
        <v>1634</v>
      </c>
      <c r="BK2414" s="146">
        <f t="shared" si="452"/>
        <v>10.451199999999893</v>
      </c>
      <c r="BL2414" s="146">
        <f t="shared" si="453"/>
        <v>0.16441321923800012</v>
      </c>
      <c r="BM2414" s="146">
        <f t="shared" si="454"/>
        <v>3.2292560389829417E-4</v>
      </c>
      <c r="BN2414" s="146" t="str">
        <f t="shared" si="455"/>
        <v/>
      </c>
      <c r="BO2414" s="146" t="str">
        <f t="shared" si="451"/>
        <v/>
      </c>
    </row>
    <row r="2415" spans="3:67" ht="20.100000000000001" customHeight="1" x14ac:dyDescent="0.25">
      <c r="C2415" s="12"/>
      <c r="E2415" s="130"/>
      <c r="F2415" s="130"/>
      <c r="R2415" s="12"/>
      <c r="T2415" s="130"/>
      <c r="U2415" s="130"/>
      <c r="AE2415" s="146">
        <v>1658</v>
      </c>
      <c r="AF2415" s="146">
        <f t="shared" si="442"/>
        <v>2.6320000000000006</v>
      </c>
      <c r="AJ2415" s="146">
        <f t="shared" si="443"/>
        <v>1.2492203700667837E-2</v>
      </c>
      <c r="AK2415" s="146">
        <f t="shared" si="444"/>
        <v>0.99575580685608722</v>
      </c>
      <c r="AL2415" s="146">
        <f t="shared" si="449"/>
        <v>1.2492203700667837E-2</v>
      </c>
      <c r="AM2415" s="146" t="str">
        <f t="shared" si="450"/>
        <v/>
      </c>
      <c r="AN2415" s="146" t="str">
        <f t="shared" si="445"/>
        <v/>
      </c>
      <c r="AO2415" s="146">
        <f t="shared" si="446"/>
        <v>0</v>
      </c>
      <c r="AP2415" s="146" t="str">
        <f t="shared" si="447"/>
        <v/>
      </c>
      <c r="AQ2415" s="146" t="str">
        <f t="shared" si="448"/>
        <v/>
      </c>
      <c r="AY2415" s="155"/>
      <c r="AZ2415" s="150"/>
      <c r="BA2415" s="155"/>
      <c r="BB2415" s="162"/>
      <c r="BC2415" s="162"/>
      <c r="BD2415" s="162"/>
      <c r="BE2415" s="162"/>
      <c r="BF2415" s="156"/>
      <c r="BG2415" s="156"/>
      <c r="BH2415" s="156"/>
      <c r="BJ2415" s="146">
        <v>1635</v>
      </c>
      <c r="BK2415" s="146">
        <f t="shared" si="452"/>
        <v>10.457599999999893</v>
      </c>
      <c r="BL2415" s="146">
        <f t="shared" si="453"/>
        <v>0.16409029363410182</v>
      </c>
      <c r="BM2415" s="146">
        <f t="shared" si="454"/>
        <v>3.2238676431958768E-4</v>
      </c>
      <c r="BN2415" s="146" t="str">
        <f t="shared" si="455"/>
        <v/>
      </c>
      <c r="BO2415" s="146" t="str">
        <f t="shared" si="451"/>
        <v/>
      </c>
    </row>
    <row r="2416" spans="3:67" ht="20.100000000000001" customHeight="1" x14ac:dyDescent="0.25">
      <c r="C2416" s="12"/>
      <c r="E2416" s="130"/>
      <c r="F2416" s="130"/>
      <c r="R2416" s="12"/>
      <c r="T2416" s="130"/>
      <c r="U2416" s="130"/>
      <c r="AE2416" s="146">
        <v>1659</v>
      </c>
      <c r="AF2416" s="146">
        <f t="shared" si="442"/>
        <v>2.6360000000000001</v>
      </c>
      <c r="AJ2416" s="146">
        <f t="shared" si="443"/>
        <v>1.2361276776664673E-2</v>
      </c>
      <c r="AK2416" s="146">
        <f t="shared" si="444"/>
        <v>0.99580551342350254</v>
      </c>
      <c r="AL2416" s="146">
        <f t="shared" si="449"/>
        <v>1.2361276776664673E-2</v>
      </c>
      <c r="AM2416" s="146" t="str">
        <f t="shared" si="450"/>
        <v/>
      </c>
      <c r="AN2416" s="146" t="str">
        <f t="shared" si="445"/>
        <v/>
      </c>
      <c r="AO2416" s="146">
        <f t="shared" si="446"/>
        <v>0</v>
      </c>
      <c r="AP2416" s="146" t="str">
        <f t="shared" si="447"/>
        <v/>
      </c>
      <c r="AQ2416" s="146" t="str">
        <f t="shared" si="448"/>
        <v/>
      </c>
      <c r="AY2416" s="155"/>
      <c r="AZ2416" s="150"/>
      <c r="BA2416" s="155"/>
      <c r="BB2416" s="162"/>
      <c r="BC2416" s="162"/>
      <c r="BD2416" s="162"/>
      <c r="BE2416" s="162"/>
      <c r="BF2416" s="156"/>
      <c r="BG2416" s="156"/>
      <c r="BH2416" s="156"/>
      <c r="BJ2416" s="146">
        <v>1636</v>
      </c>
      <c r="BK2416" s="146">
        <f t="shared" si="452"/>
        <v>10.463999999999892</v>
      </c>
      <c r="BL2416" s="146">
        <f t="shared" si="453"/>
        <v>0.16376790686978224</v>
      </c>
      <c r="BM2416" s="146">
        <f t="shared" si="454"/>
        <v>3.2184852268157815E-4</v>
      </c>
      <c r="BN2416" s="146" t="str">
        <f t="shared" si="455"/>
        <v/>
      </c>
      <c r="BO2416" s="146" t="str">
        <f t="shared" si="451"/>
        <v/>
      </c>
    </row>
    <row r="2417" spans="3:67" ht="20.100000000000001" customHeight="1" x14ac:dyDescent="0.25">
      <c r="C2417" s="12"/>
      <c r="E2417" s="130"/>
      <c r="F2417" s="130"/>
      <c r="R2417" s="12"/>
      <c r="T2417" s="130"/>
      <c r="U2417" s="130"/>
      <c r="AE2417" s="146">
        <v>1660</v>
      </c>
      <c r="AF2417" s="146">
        <f t="shared" si="442"/>
        <v>2.6400000000000006</v>
      </c>
      <c r="AJ2417" s="146">
        <f t="shared" si="443"/>
        <v>1.2231526351277954E-2</v>
      </c>
      <c r="AK2417" s="146">
        <f t="shared" si="444"/>
        <v>0.99585469863896392</v>
      </c>
      <c r="AL2417" s="146">
        <f t="shared" si="449"/>
        <v>1.2231526351277954E-2</v>
      </c>
      <c r="AM2417" s="146" t="str">
        <f t="shared" si="450"/>
        <v/>
      </c>
      <c r="AN2417" s="146" t="str">
        <f t="shared" si="445"/>
        <v/>
      </c>
      <c r="AO2417" s="146">
        <f t="shared" si="446"/>
        <v>0</v>
      </c>
      <c r="AP2417" s="146" t="str">
        <f t="shared" si="447"/>
        <v/>
      </c>
      <c r="AQ2417" s="146" t="str">
        <f t="shared" si="448"/>
        <v/>
      </c>
      <c r="AY2417" s="155"/>
      <c r="AZ2417" s="150"/>
      <c r="BA2417" s="155"/>
      <c r="BB2417" s="162"/>
      <c r="BC2417" s="162"/>
      <c r="BD2417" s="162"/>
      <c r="BE2417" s="162"/>
      <c r="BF2417" s="156"/>
      <c r="BG2417" s="156"/>
      <c r="BH2417" s="156"/>
      <c r="BJ2417" s="146">
        <v>1637</v>
      </c>
      <c r="BK2417" s="146">
        <f t="shared" si="452"/>
        <v>10.470399999999891</v>
      </c>
      <c r="BL2417" s="146">
        <f t="shared" si="453"/>
        <v>0.16344605834710066</v>
      </c>
      <c r="BM2417" s="146">
        <f t="shared" si="454"/>
        <v>3.2131087935938218E-4</v>
      </c>
      <c r="BN2417" s="146" t="str">
        <f t="shared" si="455"/>
        <v/>
      </c>
      <c r="BO2417" s="146" t="str">
        <f t="shared" si="451"/>
        <v/>
      </c>
    </row>
    <row r="2418" spans="3:67" ht="20.100000000000001" customHeight="1" x14ac:dyDescent="0.25">
      <c r="C2418" s="12"/>
      <c r="E2418" s="130"/>
      <c r="F2418" s="130"/>
      <c r="R2418" s="12"/>
      <c r="T2418" s="130"/>
      <c r="U2418" s="130"/>
      <c r="AE2418" s="146">
        <v>1661</v>
      </c>
      <c r="AF2418" s="146">
        <f t="shared" si="442"/>
        <v>2.6440000000000001</v>
      </c>
      <c r="AJ2418" s="146">
        <f t="shared" si="443"/>
        <v>1.2102944205552734E-2</v>
      </c>
      <c r="AK2418" s="146">
        <f t="shared" si="444"/>
        <v>0.99590336719201766</v>
      </c>
      <c r="AL2418" s="146">
        <f t="shared" si="449"/>
        <v>1.2102944205552734E-2</v>
      </c>
      <c r="AM2418" s="146" t="str">
        <f t="shared" si="450"/>
        <v/>
      </c>
      <c r="AN2418" s="146" t="str">
        <f t="shared" si="445"/>
        <v/>
      </c>
      <c r="AO2418" s="146">
        <f t="shared" si="446"/>
        <v>0</v>
      </c>
      <c r="AP2418" s="146" t="str">
        <f t="shared" si="447"/>
        <v/>
      </c>
      <c r="AQ2418" s="146" t="str">
        <f t="shared" si="448"/>
        <v/>
      </c>
      <c r="AY2418" s="155"/>
      <c r="AZ2418" s="150"/>
      <c r="BA2418" s="155"/>
      <c r="BB2418" s="162"/>
      <c r="BC2418" s="162"/>
      <c r="BD2418" s="162"/>
      <c r="BE2418" s="162"/>
      <c r="BF2418" s="156"/>
      <c r="BG2418" s="156"/>
      <c r="BH2418" s="156"/>
      <c r="BJ2418" s="146">
        <v>1638</v>
      </c>
      <c r="BK2418" s="146">
        <f t="shared" si="452"/>
        <v>10.476799999999891</v>
      </c>
      <c r="BL2418" s="146">
        <f t="shared" si="453"/>
        <v>0.16312474746774128</v>
      </c>
      <c r="BM2418" s="146">
        <f t="shared" si="454"/>
        <v>3.2077383472453591E-4</v>
      </c>
      <c r="BN2418" s="146" t="str">
        <f t="shared" si="455"/>
        <v/>
      </c>
      <c r="BO2418" s="146" t="str">
        <f t="shared" si="451"/>
        <v/>
      </c>
    </row>
    <row r="2419" spans="3:67" ht="20.100000000000001" customHeight="1" x14ac:dyDescent="0.25">
      <c r="C2419" s="12"/>
      <c r="E2419" s="130"/>
      <c r="F2419" s="130"/>
      <c r="R2419" s="12"/>
      <c r="T2419" s="130"/>
      <c r="U2419" s="130"/>
      <c r="AE2419" s="146">
        <v>1662</v>
      </c>
      <c r="AF2419" s="146">
        <f t="shared" si="442"/>
        <v>2.6480000000000006</v>
      </c>
      <c r="AJ2419" s="146">
        <f t="shared" si="443"/>
        <v>1.1975522151087254E-2</v>
      </c>
      <c r="AK2419" s="146">
        <f t="shared" si="444"/>
        <v>0.99595152373939533</v>
      </c>
      <c r="AL2419" s="146">
        <f t="shared" si="449"/>
        <v>1.1975522151087254E-2</v>
      </c>
      <c r="AM2419" s="146" t="str">
        <f t="shared" si="450"/>
        <v/>
      </c>
      <c r="AN2419" s="146" t="str">
        <f t="shared" si="445"/>
        <v/>
      </c>
      <c r="AO2419" s="146">
        <f t="shared" si="446"/>
        <v>0</v>
      </c>
      <c r="AP2419" s="146" t="str">
        <f t="shared" si="447"/>
        <v/>
      </c>
      <c r="AQ2419" s="146" t="str">
        <f t="shared" si="448"/>
        <v/>
      </c>
      <c r="AY2419" s="155"/>
      <c r="AZ2419" s="150"/>
      <c r="BA2419" s="155"/>
      <c r="BB2419" s="162"/>
      <c r="BC2419" s="162"/>
      <c r="BD2419" s="162"/>
      <c r="BE2419" s="162"/>
      <c r="BF2419" s="156"/>
      <c r="BG2419" s="156"/>
      <c r="BH2419" s="156"/>
      <c r="BJ2419" s="146">
        <v>1639</v>
      </c>
      <c r="BK2419" s="146">
        <f t="shared" si="452"/>
        <v>10.48319999999989</v>
      </c>
      <c r="BL2419" s="146">
        <f t="shared" si="453"/>
        <v>0.16280397363301674</v>
      </c>
      <c r="BM2419" s="146">
        <f t="shared" si="454"/>
        <v>3.2023738914305211E-4</v>
      </c>
      <c r="BN2419" s="146" t="str">
        <f t="shared" si="455"/>
        <v/>
      </c>
      <c r="BO2419" s="146" t="str">
        <f t="shared" si="451"/>
        <v/>
      </c>
    </row>
    <row r="2420" spans="3:67" ht="20.100000000000001" customHeight="1" x14ac:dyDescent="0.25">
      <c r="C2420" s="12"/>
      <c r="E2420" s="130"/>
      <c r="F2420" s="130"/>
      <c r="R2420" s="12"/>
      <c r="T2420" s="130"/>
      <c r="U2420" s="130"/>
      <c r="AE2420" s="146">
        <v>1663</v>
      </c>
      <c r="AF2420" s="146">
        <f t="shared" si="442"/>
        <v>2.6520000000000001</v>
      </c>
      <c r="AJ2420" s="146">
        <f t="shared" si="443"/>
        <v>1.1849252030233286E-2</v>
      </c>
      <c r="AK2420" s="146">
        <f t="shared" si="444"/>
        <v>0.99599917290513651</v>
      </c>
      <c r="AL2420" s="146">
        <f t="shared" si="449"/>
        <v>1.1849252030233286E-2</v>
      </c>
      <c r="AM2420" s="146" t="str">
        <f t="shared" si="450"/>
        <v/>
      </c>
      <c r="AN2420" s="146" t="str">
        <f t="shared" si="445"/>
        <v/>
      </c>
      <c r="AO2420" s="146">
        <f t="shared" si="446"/>
        <v>0</v>
      </c>
      <c r="AP2420" s="146" t="str">
        <f t="shared" si="447"/>
        <v/>
      </c>
      <c r="AQ2420" s="146" t="str">
        <f t="shared" si="448"/>
        <v/>
      </c>
      <c r="AY2420" s="155"/>
      <c r="AZ2420" s="150"/>
      <c r="BA2420" s="155"/>
      <c r="BB2420" s="162"/>
      <c r="BC2420" s="162"/>
      <c r="BD2420" s="162"/>
      <c r="BE2420" s="162"/>
      <c r="BF2420" s="156"/>
      <c r="BG2420" s="156"/>
      <c r="BH2420" s="156"/>
      <c r="BJ2420" s="146">
        <v>1640</v>
      </c>
      <c r="BK2420" s="146">
        <f t="shared" si="452"/>
        <v>10.489599999999889</v>
      </c>
      <c r="BL2420" s="146">
        <f t="shared" si="453"/>
        <v>0.16248373624387369</v>
      </c>
      <c r="BM2420" s="146">
        <f t="shared" si="454"/>
        <v>3.1970154297619735E-4</v>
      </c>
      <c r="BN2420" s="146" t="str">
        <f t="shared" si="455"/>
        <v/>
      </c>
      <c r="BO2420" s="146" t="str">
        <f t="shared" si="451"/>
        <v/>
      </c>
    </row>
    <row r="2421" spans="3:67" ht="20.100000000000001" customHeight="1" x14ac:dyDescent="0.25">
      <c r="C2421" s="12"/>
      <c r="E2421" s="130"/>
      <c r="F2421" s="130"/>
      <c r="R2421" s="12"/>
      <c r="T2421" s="130"/>
      <c r="U2421" s="130"/>
      <c r="AE2421" s="146">
        <v>1664</v>
      </c>
      <c r="AF2421" s="146">
        <f t="shared" ref="AF2421:AF2484" si="456">AF$751+(AE2421*AF$754)</f>
        <v>2.6560000000000006</v>
      </c>
      <c r="AJ2421" s="146">
        <f t="shared" ref="AJ2421:AJ2484" si="457">_xlfn.NORM.DIST(AF2421,AF$748,AF$749,0)</f>
        <v>1.1724125716291472E-2</v>
      </c>
      <c r="AK2421" s="146">
        <f t="shared" ref="AK2421:AK2484" si="458">_xlfn.NORM.DIST(AF2421,AF$748,AF$749,1)</f>
        <v>0.99604631928071174</v>
      </c>
      <c r="AL2421" s="146">
        <f t="shared" si="449"/>
        <v>1.1724125716291472E-2</v>
      </c>
      <c r="AM2421" s="146" t="str">
        <f t="shared" si="450"/>
        <v/>
      </c>
      <c r="AN2421" s="146" t="str">
        <f t="shared" ref="AN2421:AN2484" si="459">IF(AJ2421=MAX(AJ$757:AJ$2757),AJ2421,"")</f>
        <v/>
      </c>
      <c r="AO2421" s="146">
        <f t="shared" ref="AO2421:AO2484" si="460">_xlfn.NORM.DIST(AE2421,AM$749,AM$750,0)</f>
        <v>0</v>
      </c>
      <c r="AP2421" s="146" t="str">
        <f t="shared" ref="AP2421:AP2484" si="461">IF(AO2421=MAX(AO$757:AO$2757),AJ2421,"")</f>
        <v/>
      </c>
      <c r="AQ2421" s="146" t="str">
        <f t="shared" ref="AQ2421:AQ2484" si="462">IF(AP2421=MIN(AP$757:AP$2757),AP2421,"")</f>
        <v/>
      </c>
      <c r="AY2421" s="155"/>
      <c r="AZ2421" s="150"/>
      <c r="BA2421" s="155"/>
      <c r="BB2421" s="162"/>
      <c r="BC2421" s="162"/>
      <c r="BD2421" s="162"/>
      <c r="BE2421" s="162"/>
      <c r="BF2421" s="156"/>
      <c r="BG2421" s="156"/>
      <c r="BH2421" s="156"/>
      <c r="BJ2421" s="146">
        <v>1641</v>
      </c>
      <c r="BK2421" s="146">
        <f t="shared" si="452"/>
        <v>10.495999999999889</v>
      </c>
      <c r="BL2421" s="146">
        <f t="shared" si="453"/>
        <v>0.16216403470089749</v>
      </c>
      <c r="BM2421" s="146">
        <f t="shared" si="454"/>
        <v>3.1916629658065854E-4</v>
      </c>
      <c r="BN2421" s="146" t="str">
        <f t="shared" si="455"/>
        <v/>
      </c>
      <c r="BO2421" s="146" t="str">
        <f t="shared" si="451"/>
        <v/>
      </c>
    </row>
    <row r="2422" spans="3:67" ht="20.100000000000001" customHeight="1" x14ac:dyDescent="0.25">
      <c r="C2422" s="12"/>
      <c r="E2422" s="130"/>
      <c r="F2422" s="130"/>
      <c r="R2422" s="12"/>
      <c r="T2422" s="130"/>
      <c r="U2422" s="130"/>
      <c r="AE2422" s="146">
        <v>1665</v>
      </c>
      <c r="AF2422" s="146">
        <f t="shared" si="456"/>
        <v>2.66</v>
      </c>
      <c r="AJ2422" s="146">
        <f t="shared" si="457"/>
        <v>1.1600135113702561E-2</v>
      </c>
      <c r="AK2422" s="146">
        <f t="shared" si="458"/>
        <v>0.99609296742514719</v>
      </c>
      <c r="AL2422" s="146">
        <f t="shared" ref="AL2422:AL2485" si="463">IF(OR(AK2422&lt;$AM$753,AK2422&gt;$AM$754),AJ2422,"")</f>
        <v>1.1600135113702561E-2</v>
      </c>
      <c r="AM2422" s="146" t="str">
        <f t="shared" ref="AM2422:AM2485" si="464">IF(AND(AK2422&gt;$AM$753,AK2422&lt;$AM$754),AJ2422,"")</f>
        <v/>
      </c>
      <c r="AN2422" s="146" t="str">
        <f t="shared" si="459"/>
        <v/>
      </c>
      <c r="AO2422" s="146">
        <f t="shared" si="460"/>
        <v>0</v>
      </c>
      <c r="AP2422" s="146" t="str">
        <f t="shared" si="461"/>
        <v/>
      </c>
      <c r="AQ2422" s="146" t="str">
        <f t="shared" si="462"/>
        <v/>
      </c>
      <c r="AY2422" s="155"/>
      <c r="AZ2422" s="150"/>
      <c r="BA2422" s="155"/>
      <c r="BB2422" s="162"/>
      <c r="BC2422" s="162"/>
      <c r="BD2422" s="162"/>
      <c r="BE2422" s="162"/>
      <c r="BF2422" s="156"/>
      <c r="BG2422" s="156"/>
      <c r="BH2422" s="156"/>
      <c r="BJ2422" s="146">
        <v>1642</v>
      </c>
      <c r="BK2422" s="146">
        <f t="shared" si="452"/>
        <v>10.502399999999888</v>
      </c>
      <c r="BL2422" s="146">
        <f t="shared" si="453"/>
        <v>0.16184486840431683</v>
      </c>
      <c r="BM2422" s="146">
        <f t="shared" si="454"/>
        <v>3.1863165030818208E-4</v>
      </c>
      <c r="BN2422" s="146" t="str">
        <f t="shared" si="455"/>
        <v/>
      </c>
      <c r="BO2422" s="146" t="str">
        <f t="shared" si="451"/>
        <v/>
      </c>
    </row>
    <row r="2423" spans="3:67" ht="20.100000000000001" customHeight="1" x14ac:dyDescent="0.25">
      <c r="C2423" s="12"/>
      <c r="E2423" s="130"/>
      <c r="F2423" s="130"/>
      <c r="R2423" s="12"/>
      <c r="T2423" s="130"/>
      <c r="U2423" s="130"/>
      <c r="AE2423" s="146">
        <v>1666</v>
      </c>
      <c r="AF2423" s="146">
        <f t="shared" si="456"/>
        <v>2.6639999999999997</v>
      </c>
      <c r="AJ2423" s="146">
        <f t="shared" si="457"/>
        <v>1.1477272158233767E-2</v>
      </c>
      <c r="AK2423" s="146">
        <f t="shared" si="458"/>
        <v>0.99613912186514941</v>
      </c>
      <c r="AL2423" s="146">
        <f t="shared" si="463"/>
        <v>1.1477272158233767E-2</v>
      </c>
      <c r="AM2423" s="146" t="str">
        <f t="shared" si="464"/>
        <v/>
      </c>
      <c r="AN2423" s="146" t="str">
        <f t="shared" si="459"/>
        <v/>
      </c>
      <c r="AO2423" s="146">
        <f t="shared" si="460"/>
        <v>0</v>
      </c>
      <c r="AP2423" s="146" t="str">
        <f t="shared" si="461"/>
        <v/>
      </c>
      <c r="AQ2423" s="146" t="str">
        <f t="shared" si="462"/>
        <v/>
      </c>
      <c r="AY2423" s="155"/>
      <c r="AZ2423" s="150"/>
      <c r="BA2423" s="155"/>
      <c r="BB2423" s="162"/>
      <c r="BC2423" s="162"/>
      <c r="BD2423" s="162"/>
      <c r="BE2423" s="162"/>
      <c r="BF2423" s="156"/>
      <c r="BG2423" s="156"/>
      <c r="BH2423" s="156"/>
      <c r="BJ2423" s="146">
        <v>1643</v>
      </c>
      <c r="BK2423" s="146">
        <f t="shared" si="452"/>
        <v>10.508799999999887</v>
      </c>
      <c r="BL2423" s="146">
        <f t="shared" si="453"/>
        <v>0.16152623675400865</v>
      </c>
      <c r="BM2423" s="146">
        <f t="shared" si="454"/>
        <v>3.1809760450615676E-4</v>
      </c>
      <c r="BN2423" s="146" t="str">
        <f t="shared" si="455"/>
        <v/>
      </c>
      <c r="BO2423" s="146" t="str">
        <f t="shared" si="451"/>
        <v/>
      </c>
    </row>
    <row r="2424" spans="3:67" ht="20.100000000000001" customHeight="1" x14ac:dyDescent="0.25">
      <c r="C2424" s="12"/>
      <c r="E2424" s="130"/>
      <c r="F2424" s="130"/>
      <c r="R2424" s="12"/>
      <c r="T2424" s="130"/>
      <c r="U2424" s="130"/>
      <c r="AE2424" s="146">
        <v>1667</v>
      </c>
      <c r="AF2424" s="146">
        <f t="shared" si="456"/>
        <v>2.6680000000000001</v>
      </c>
      <c r="AJ2424" s="146">
        <f t="shared" si="457"/>
        <v>1.1355528817160915E-2</v>
      </c>
      <c r="AK2424" s="146">
        <f t="shared" si="458"/>
        <v>0.99618478709523084</v>
      </c>
      <c r="AL2424" s="146">
        <f t="shared" si="463"/>
        <v>1.1355528817160915E-2</v>
      </c>
      <c r="AM2424" s="146" t="str">
        <f t="shared" si="464"/>
        <v/>
      </c>
      <c r="AN2424" s="146" t="str">
        <f t="shared" si="459"/>
        <v/>
      </c>
      <c r="AO2424" s="146">
        <f t="shared" si="460"/>
        <v>0</v>
      </c>
      <c r="AP2424" s="146" t="str">
        <f t="shared" si="461"/>
        <v/>
      </c>
      <c r="AQ2424" s="146" t="str">
        <f t="shared" si="462"/>
        <v/>
      </c>
      <c r="AY2424" s="155"/>
      <c r="AZ2424" s="150"/>
      <c r="BA2424" s="155"/>
      <c r="BB2424" s="162"/>
      <c r="BC2424" s="162"/>
      <c r="BD2424" s="162"/>
      <c r="BE2424" s="162"/>
      <c r="BF2424" s="156"/>
      <c r="BG2424" s="156"/>
      <c r="BH2424" s="156"/>
      <c r="BJ2424" s="146">
        <v>1644</v>
      </c>
      <c r="BK2424" s="146">
        <f t="shared" si="452"/>
        <v>10.515199999999886</v>
      </c>
      <c r="BL2424" s="146">
        <f t="shared" si="453"/>
        <v>0.16120813914950249</v>
      </c>
      <c r="BM2424" s="146">
        <f t="shared" si="454"/>
        <v>3.1756415951661454E-4</v>
      </c>
      <c r="BN2424" s="146" t="str">
        <f t="shared" si="455"/>
        <v/>
      </c>
      <c r="BO2424" s="146" t="str">
        <f t="shared" si="451"/>
        <v/>
      </c>
    </row>
    <row r="2425" spans="3:67" ht="20.100000000000001" customHeight="1" x14ac:dyDescent="0.25">
      <c r="C2425" s="12"/>
      <c r="E2425" s="130"/>
      <c r="F2425" s="130"/>
      <c r="R2425" s="12"/>
      <c r="T2425" s="130"/>
      <c r="U2425" s="130"/>
      <c r="AE2425" s="146">
        <v>1668</v>
      </c>
      <c r="AF2425" s="146">
        <f t="shared" si="456"/>
        <v>2.6719999999999997</v>
      </c>
      <c r="AJ2425" s="146">
        <f t="shared" si="457"/>
        <v>1.1234897089446165E-2</v>
      </c>
      <c r="AK2425" s="146">
        <f t="shared" si="458"/>
        <v>0.99622996757783644</v>
      </c>
      <c r="AL2425" s="146">
        <f t="shared" si="463"/>
        <v>1.1234897089446165E-2</v>
      </c>
      <c r="AM2425" s="146" t="str">
        <f t="shared" si="464"/>
        <v/>
      </c>
      <c r="AN2425" s="146" t="str">
        <f t="shared" si="459"/>
        <v/>
      </c>
      <c r="AO2425" s="146">
        <f t="shared" si="460"/>
        <v>0</v>
      </c>
      <c r="AP2425" s="146" t="str">
        <f t="shared" si="461"/>
        <v/>
      </c>
      <c r="AQ2425" s="146" t="str">
        <f t="shared" si="462"/>
        <v/>
      </c>
      <c r="AY2425" s="155"/>
      <c r="AZ2425" s="150"/>
      <c r="BA2425" s="155"/>
      <c r="BB2425" s="162"/>
      <c r="BC2425" s="162"/>
      <c r="BD2425" s="162"/>
      <c r="BE2425" s="162"/>
      <c r="BF2425" s="156"/>
      <c r="BG2425" s="156"/>
      <c r="BH2425" s="156"/>
      <c r="BJ2425" s="146">
        <v>1645</v>
      </c>
      <c r="BK2425" s="146">
        <f t="shared" si="452"/>
        <v>10.521599999999886</v>
      </c>
      <c r="BL2425" s="146">
        <f t="shared" si="453"/>
        <v>0.16089057498998588</v>
      </c>
      <c r="BM2425" s="146">
        <f t="shared" si="454"/>
        <v>3.1703131567736853E-4</v>
      </c>
      <c r="BN2425" s="146" t="str">
        <f t="shared" si="455"/>
        <v/>
      </c>
      <c r="BO2425" s="146" t="str">
        <f t="shared" si="451"/>
        <v/>
      </c>
    </row>
    <row r="2426" spans="3:67" ht="20.100000000000001" customHeight="1" x14ac:dyDescent="0.25">
      <c r="C2426" s="12"/>
      <c r="E2426" s="130"/>
      <c r="F2426" s="130"/>
      <c r="R2426" s="12"/>
      <c r="T2426" s="130"/>
      <c r="U2426" s="130"/>
      <c r="AE2426" s="146">
        <v>1669</v>
      </c>
      <c r="AF2426" s="146">
        <f t="shared" si="456"/>
        <v>2.6760000000000002</v>
      </c>
      <c r="AJ2426" s="146">
        <f t="shared" si="457"/>
        <v>1.1115369005911058E-2</v>
      </c>
      <c r="AK2426" s="146">
        <f t="shared" si="458"/>
        <v>0.99627466774347062</v>
      </c>
      <c r="AL2426" s="146">
        <f t="shared" si="463"/>
        <v>1.1115369005911058E-2</v>
      </c>
      <c r="AM2426" s="146" t="str">
        <f t="shared" si="464"/>
        <v/>
      </c>
      <c r="AN2426" s="146" t="str">
        <f t="shared" si="459"/>
        <v/>
      </c>
      <c r="AO2426" s="146">
        <f t="shared" si="460"/>
        <v>0</v>
      </c>
      <c r="AP2426" s="146" t="str">
        <f t="shared" si="461"/>
        <v/>
      </c>
      <c r="AQ2426" s="146" t="str">
        <f t="shared" si="462"/>
        <v/>
      </c>
      <c r="AY2426" s="155"/>
      <c r="AZ2426" s="150"/>
      <c r="BA2426" s="155"/>
      <c r="BB2426" s="162"/>
      <c r="BC2426" s="162"/>
      <c r="BD2426" s="162"/>
      <c r="BE2426" s="162"/>
      <c r="BF2426" s="156"/>
      <c r="BG2426" s="156"/>
      <c r="BH2426" s="156"/>
      <c r="BJ2426" s="146">
        <v>1646</v>
      </c>
      <c r="BK2426" s="146">
        <f t="shared" si="452"/>
        <v>10.527999999999885</v>
      </c>
      <c r="BL2426" s="146">
        <f t="shared" si="453"/>
        <v>0.16057354367430851</v>
      </c>
      <c r="BM2426" s="146">
        <f t="shared" si="454"/>
        <v>3.1649907332148564E-4</v>
      </c>
      <c r="BN2426" s="146" t="str">
        <f t="shared" si="455"/>
        <v/>
      </c>
      <c r="BO2426" s="146" t="str">
        <f t="shared" si="451"/>
        <v/>
      </c>
    </row>
    <row r="2427" spans="3:67" ht="20.100000000000001" customHeight="1" x14ac:dyDescent="0.25">
      <c r="C2427" s="12"/>
      <c r="E2427" s="130"/>
      <c r="F2427" s="130"/>
      <c r="R2427" s="12"/>
      <c r="T2427" s="130"/>
      <c r="U2427" s="130"/>
      <c r="AE2427" s="146">
        <v>1670</v>
      </c>
      <c r="AF2427" s="146">
        <f t="shared" si="456"/>
        <v>2.6799999999999997</v>
      </c>
      <c r="AJ2427" s="146">
        <f t="shared" si="457"/>
        <v>1.0996936629405587E-2</v>
      </c>
      <c r="AK2427" s="146">
        <f t="shared" si="458"/>
        <v>0.99631889199082502</v>
      </c>
      <c r="AL2427" s="146">
        <f t="shared" si="463"/>
        <v>1.0996936629405587E-2</v>
      </c>
      <c r="AM2427" s="146" t="str">
        <f t="shared" si="464"/>
        <v/>
      </c>
      <c r="AN2427" s="146" t="str">
        <f t="shared" si="459"/>
        <v/>
      </c>
      <c r="AO2427" s="146">
        <f t="shared" si="460"/>
        <v>0</v>
      </c>
      <c r="AP2427" s="146" t="str">
        <f t="shared" si="461"/>
        <v/>
      </c>
      <c r="AQ2427" s="146" t="str">
        <f t="shared" si="462"/>
        <v/>
      </c>
      <c r="AY2427" s="155"/>
      <c r="AZ2427" s="150"/>
      <c r="BA2427" s="155"/>
      <c r="BB2427" s="162"/>
      <c r="BC2427" s="162"/>
      <c r="BD2427" s="162"/>
      <c r="BE2427" s="162"/>
      <c r="BF2427" s="156"/>
      <c r="BG2427" s="156"/>
      <c r="BH2427" s="156"/>
      <c r="BJ2427" s="146">
        <v>1647</v>
      </c>
      <c r="BK2427" s="146">
        <f t="shared" si="452"/>
        <v>10.534399999999884</v>
      </c>
      <c r="BL2427" s="146">
        <f t="shared" si="453"/>
        <v>0.16025704460098703</v>
      </c>
      <c r="BM2427" s="146">
        <f t="shared" si="454"/>
        <v>3.1596743277717554E-4</v>
      </c>
      <c r="BN2427" s="146" t="str">
        <f t="shared" si="455"/>
        <v/>
      </c>
      <c r="BO2427" s="146" t="str">
        <f t="shared" si="451"/>
        <v/>
      </c>
    </row>
    <row r="2428" spans="3:67" ht="20.100000000000001" customHeight="1" x14ac:dyDescent="0.25">
      <c r="C2428" s="12"/>
      <c r="E2428" s="130"/>
      <c r="F2428" s="130"/>
      <c r="R2428" s="12"/>
      <c r="T2428" s="130"/>
      <c r="U2428" s="130"/>
      <c r="AE2428" s="146">
        <v>1671</v>
      </c>
      <c r="AF2428" s="146">
        <f t="shared" si="456"/>
        <v>2.6840000000000002</v>
      </c>
      <c r="AJ2428" s="146">
        <f t="shared" si="457"/>
        <v>1.0879592054972511E-2</v>
      </c>
      <c r="AK2428" s="146">
        <f t="shared" si="458"/>
        <v>0.99636264468690716</v>
      </c>
      <c r="AL2428" s="146">
        <f t="shared" si="463"/>
        <v>1.0879592054972511E-2</v>
      </c>
      <c r="AM2428" s="146" t="str">
        <f t="shared" si="464"/>
        <v/>
      </c>
      <c r="AN2428" s="146" t="str">
        <f t="shared" si="459"/>
        <v/>
      </c>
      <c r="AO2428" s="146">
        <f t="shared" si="460"/>
        <v>0</v>
      </c>
      <c r="AP2428" s="146" t="str">
        <f t="shared" si="461"/>
        <v/>
      </c>
      <c r="AQ2428" s="146" t="str">
        <f t="shared" si="462"/>
        <v/>
      </c>
      <c r="AY2428" s="155"/>
      <c r="AZ2428" s="150"/>
      <c r="BA2428" s="155"/>
      <c r="BB2428" s="162"/>
      <c r="BC2428" s="162"/>
      <c r="BD2428" s="162"/>
      <c r="BE2428" s="162"/>
      <c r="BF2428" s="156"/>
      <c r="BG2428" s="156"/>
      <c r="BH2428" s="156"/>
      <c r="BJ2428" s="146">
        <v>1648</v>
      </c>
      <c r="BK2428" s="146">
        <f t="shared" si="452"/>
        <v>10.540799999999884</v>
      </c>
      <c r="BL2428" s="146">
        <f t="shared" si="453"/>
        <v>0.15994107716820985</v>
      </c>
      <c r="BM2428" s="146">
        <f t="shared" si="454"/>
        <v>3.1543639436845683E-4</v>
      </c>
      <c r="BN2428" s="146" t="str">
        <f t="shared" si="455"/>
        <v/>
      </c>
      <c r="BO2428" s="146" t="str">
        <f t="shared" si="451"/>
        <v/>
      </c>
    </row>
    <row r="2429" spans="3:67" ht="20.100000000000001" customHeight="1" x14ac:dyDescent="0.25">
      <c r="C2429" s="12"/>
      <c r="E2429" s="130"/>
      <c r="F2429" s="130"/>
      <c r="R2429" s="12"/>
      <c r="T2429" s="130"/>
      <c r="U2429" s="130"/>
      <c r="AE2429" s="146">
        <v>1672</v>
      </c>
      <c r="AF2429" s="146">
        <f t="shared" si="456"/>
        <v>2.6879999999999997</v>
      </c>
      <c r="AJ2429" s="146">
        <f t="shared" si="457"/>
        <v>1.0763327410007753E-2</v>
      </c>
      <c r="AK2429" s="146">
        <f t="shared" si="458"/>
        <v>0.99640593016716927</v>
      </c>
      <c r="AL2429" s="146">
        <f t="shared" si="463"/>
        <v>1.0763327410007753E-2</v>
      </c>
      <c r="AM2429" s="146" t="str">
        <f t="shared" si="464"/>
        <v/>
      </c>
      <c r="AN2429" s="146" t="str">
        <f t="shared" si="459"/>
        <v/>
      </c>
      <c r="AO2429" s="146">
        <f t="shared" si="460"/>
        <v>0</v>
      </c>
      <c r="AP2429" s="146" t="str">
        <f t="shared" si="461"/>
        <v/>
      </c>
      <c r="AQ2429" s="146" t="str">
        <f t="shared" si="462"/>
        <v/>
      </c>
      <c r="AY2429" s="155"/>
      <c r="AZ2429" s="150"/>
      <c r="BA2429" s="155"/>
      <c r="BB2429" s="162"/>
      <c r="BC2429" s="162"/>
      <c r="BD2429" s="162"/>
      <c r="BE2429" s="162"/>
      <c r="BF2429" s="156"/>
      <c r="BG2429" s="156"/>
      <c r="BH2429" s="156"/>
      <c r="BJ2429" s="146">
        <v>1649</v>
      </c>
      <c r="BK2429" s="146">
        <f t="shared" si="452"/>
        <v>10.547199999999883</v>
      </c>
      <c r="BL2429" s="146">
        <f t="shared" si="453"/>
        <v>0.15962564077384139</v>
      </c>
      <c r="BM2429" s="146">
        <f t="shared" si="454"/>
        <v>3.1490595841368596E-4</v>
      </c>
      <c r="BN2429" s="146" t="str">
        <f t="shared" si="455"/>
        <v/>
      </c>
      <c r="BO2429" s="146" t="str">
        <f t="shared" si="451"/>
        <v/>
      </c>
    </row>
    <row r="2430" spans="3:67" ht="20.100000000000001" customHeight="1" x14ac:dyDescent="0.25">
      <c r="C2430" s="12"/>
      <c r="E2430" s="130"/>
      <c r="F2430" s="130"/>
      <c r="R2430" s="12"/>
      <c r="T2430" s="130"/>
      <c r="U2430" s="130"/>
      <c r="AE2430" s="146">
        <v>1673</v>
      </c>
      <c r="AF2430" s="146">
        <f t="shared" si="456"/>
        <v>2.6920000000000002</v>
      </c>
      <c r="AJ2430" s="146">
        <f t="shared" si="457"/>
        <v>1.064813485441613E-2</v>
      </c>
      <c r="AK2430" s="146">
        <f t="shared" si="458"/>
        <v>0.99644875273563827</v>
      </c>
      <c r="AL2430" s="146">
        <f t="shared" si="463"/>
        <v>1.064813485441613E-2</v>
      </c>
      <c r="AM2430" s="146" t="str">
        <f t="shared" si="464"/>
        <v/>
      </c>
      <c r="AN2430" s="146" t="str">
        <f t="shared" si="459"/>
        <v/>
      </c>
      <c r="AO2430" s="146">
        <f t="shared" si="460"/>
        <v>0</v>
      </c>
      <c r="AP2430" s="146" t="str">
        <f t="shared" si="461"/>
        <v/>
      </c>
      <c r="AQ2430" s="146" t="str">
        <f t="shared" si="462"/>
        <v/>
      </c>
      <c r="AY2430" s="155"/>
      <c r="AZ2430" s="150"/>
      <c r="BA2430" s="155"/>
      <c r="BB2430" s="162"/>
      <c r="BC2430" s="162"/>
      <c r="BD2430" s="162"/>
      <c r="BE2430" s="162"/>
      <c r="BF2430" s="156"/>
      <c r="BG2430" s="156"/>
      <c r="BH2430" s="156"/>
      <c r="BJ2430" s="146">
        <v>1650</v>
      </c>
      <c r="BK2430" s="146">
        <f t="shared" si="452"/>
        <v>10.553599999999882</v>
      </c>
      <c r="BL2430" s="146">
        <f t="shared" si="453"/>
        <v>0.15931073481542771</v>
      </c>
      <c r="BM2430" s="146">
        <f t="shared" si="454"/>
        <v>3.14376125228083E-4</v>
      </c>
      <c r="BN2430" s="146" t="str">
        <f t="shared" si="455"/>
        <v/>
      </c>
      <c r="BO2430" s="146" t="str">
        <f t="shared" si="451"/>
        <v/>
      </c>
    </row>
    <row r="2431" spans="3:67" ht="20.100000000000001" customHeight="1" x14ac:dyDescent="0.25">
      <c r="C2431" s="12"/>
      <c r="E2431" s="130"/>
      <c r="F2431" s="130"/>
      <c r="R2431" s="12"/>
      <c r="T2431" s="130"/>
      <c r="U2431" s="130"/>
      <c r="AE2431" s="146">
        <v>1674</v>
      </c>
      <c r="AF2431" s="146">
        <f t="shared" si="456"/>
        <v>2.6959999999999997</v>
      </c>
      <c r="AJ2431" s="146">
        <f t="shared" si="457"/>
        <v>1.0534006580763219E-2</v>
      </c>
      <c r="AK2431" s="146">
        <f t="shared" si="458"/>
        <v>0.99649111666504575</v>
      </c>
      <c r="AL2431" s="146">
        <f t="shared" si="463"/>
        <v>1.0534006580763219E-2</v>
      </c>
      <c r="AM2431" s="146" t="str">
        <f t="shared" si="464"/>
        <v/>
      </c>
      <c r="AN2431" s="146" t="str">
        <f t="shared" si="459"/>
        <v/>
      </c>
      <c r="AO2431" s="146">
        <f t="shared" si="460"/>
        <v>0</v>
      </c>
      <c r="AP2431" s="146" t="str">
        <f t="shared" si="461"/>
        <v/>
      </c>
      <c r="AQ2431" s="146" t="str">
        <f t="shared" si="462"/>
        <v/>
      </c>
      <c r="AY2431" s="155"/>
      <c r="AZ2431" s="150"/>
      <c r="BA2431" s="155"/>
      <c r="BB2431" s="162"/>
      <c r="BC2431" s="162"/>
      <c r="BD2431" s="162"/>
      <c r="BE2431" s="162"/>
      <c r="BF2431" s="156"/>
      <c r="BG2431" s="156"/>
      <c r="BH2431" s="156"/>
      <c r="BJ2431" s="146">
        <v>1651</v>
      </c>
      <c r="BK2431" s="146">
        <f t="shared" si="452"/>
        <v>10.559999999999881</v>
      </c>
      <c r="BL2431" s="146">
        <f t="shared" si="453"/>
        <v>0.15899635869019962</v>
      </c>
      <c r="BM2431" s="146">
        <f t="shared" si="454"/>
        <v>3.1384689512090058E-4</v>
      </c>
      <c r="BN2431" s="146" t="str">
        <f t="shared" si="455"/>
        <v/>
      </c>
      <c r="BO2431" s="146" t="str">
        <f t="shared" si="451"/>
        <v/>
      </c>
    </row>
    <row r="2432" spans="3:67" ht="20.100000000000001" customHeight="1" x14ac:dyDescent="0.25">
      <c r="C2432" s="12"/>
      <c r="E2432" s="130"/>
      <c r="F2432" s="130"/>
      <c r="R2432" s="12"/>
      <c r="T2432" s="130"/>
      <c r="U2432" s="130"/>
      <c r="AE2432" s="146">
        <v>1675</v>
      </c>
      <c r="AF2432" s="146">
        <f t="shared" si="456"/>
        <v>2.7</v>
      </c>
      <c r="AJ2432" s="146">
        <f t="shared" si="457"/>
        <v>1.0420934814422592E-2</v>
      </c>
      <c r="AK2432" s="146">
        <f t="shared" si="458"/>
        <v>0.99653302619695938</v>
      </c>
      <c r="AL2432" s="146">
        <f t="shared" si="463"/>
        <v>1.0420934814422592E-2</v>
      </c>
      <c r="AM2432" s="146" t="str">
        <f t="shared" si="464"/>
        <v/>
      </c>
      <c r="AN2432" s="146" t="str">
        <f t="shared" si="459"/>
        <v/>
      </c>
      <c r="AO2432" s="146">
        <f t="shared" si="460"/>
        <v>0</v>
      </c>
      <c r="AP2432" s="146" t="str">
        <f t="shared" si="461"/>
        <v/>
      </c>
      <c r="AQ2432" s="146" t="str">
        <f t="shared" si="462"/>
        <v/>
      </c>
      <c r="AY2432" s="155"/>
      <c r="AZ2432" s="150"/>
      <c r="BA2432" s="155"/>
      <c r="BB2432" s="162"/>
      <c r="BC2432" s="162"/>
      <c r="BD2432" s="162"/>
      <c r="BE2432" s="162"/>
      <c r="BF2432" s="156"/>
      <c r="BG2432" s="156"/>
      <c r="BH2432" s="156"/>
      <c r="BJ2432" s="146">
        <v>1652</v>
      </c>
      <c r="BK2432" s="146">
        <f t="shared" si="452"/>
        <v>10.566399999999881</v>
      </c>
      <c r="BL2432" s="146">
        <f t="shared" si="453"/>
        <v>0.15868251179507872</v>
      </c>
      <c r="BM2432" s="146">
        <f t="shared" si="454"/>
        <v>3.1331826839756105E-4</v>
      </c>
      <c r="BN2432" s="146" t="str">
        <f t="shared" si="455"/>
        <v/>
      </c>
      <c r="BO2432" s="146" t="str">
        <f t="shared" si="451"/>
        <v/>
      </c>
    </row>
    <row r="2433" spans="3:67" ht="20.100000000000001" customHeight="1" x14ac:dyDescent="0.25">
      <c r="C2433" s="12"/>
      <c r="E2433" s="130"/>
      <c r="F2433" s="130"/>
      <c r="R2433" s="12"/>
      <c r="T2433" s="130"/>
      <c r="U2433" s="130"/>
      <c r="AE2433" s="146">
        <v>1676</v>
      </c>
      <c r="AF2433" s="146">
        <f t="shared" si="456"/>
        <v>2.7039999999999997</v>
      </c>
      <c r="AJ2433" s="146">
        <f t="shared" si="457"/>
        <v>1.0308911813719294E-2</v>
      </c>
      <c r="AK2433" s="146">
        <f t="shared" si="458"/>
        <v>0.99657448554191386</v>
      </c>
      <c r="AL2433" s="146">
        <f t="shared" si="463"/>
        <v>1.0308911813719294E-2</v>
      </c>
      <c r="AM2433" s="146" t="str">
        <f t="shared" si="464"/>
        <v/>
      </c>
      <c r="AN2433" s="146" t="str">
        <f t="shared" si="459"/>
        <v/>
      </c>
      <c r="AO2433" s="146">
        <f t="shared" si="460"/>
        <v>0</v>
      </c>
      <c r="AP2433" s="146" t="str">
        <f t="shared" si="461"/>
        <v/>
      </c>
      <c r="AQ2433" s="146" t="str">
        <f t="shared" si="462"/>
        <v/>
      </c>
      <c r="AY2433" s="155"/>
      <c r="AZ2433" s="150"/>
      <c r="BA2433" s="155"/>
      <c r="BB2433" s="162"/>
      <c r="BC2433" s="162"/>
      <c r="BD2433" s="162"/>
      <c r="BE2433" s="162"/>
      <c r="BF2433" s="156"/>
      <c r="BG2433" s="156"/>
      <c r="BH2433" s="156"/>
      <c r="BJ2433" s="146">
        <v>1653</v>
      </c>
      <c r="BK2433" s="146">
        <f t="shared" si="452"/>
        <v>10.57279999999988</v>
      </c>
      <c r="BL2433" s="146">
        <f t="shared" si="453"/>
        <v>0.15836919352668116</v>
      </c>
      <c r="BM2433" s="146">
        <f t="shared" si="454"/>
        <v>3.1279024535868505E-4</v>
      </c>
      <c r="BN2433" s="146" t="str">
        <f t="shared" si="455"/>
        <v/>
      </c>
      <c r="BO2433" s="146" t="str">
        <f t="shared" si="451"/>
        <v/>
      </c>
    </row>
    <row r="2434" spans="3:67" ht="20.100000000000001" customHeight="1" x14ac:dyDescent="0.25">
      <c r="C2434" s="12"/>
      <c r="E2434" s="130"/>
      <c r="F2434" s="130"/>
      <c r="R2434" s="12"/>
      <c r="T2434" s="130"/>
      <c r="U2434" s="130"/>
      <c r="AE2434" s="146">
        <v>1677</v>
      </c>
      <c r="AF2434" s="146">
        <f t="shared" si="456"/>
        <v>2.7080000000000002</v>
      </c>
      <c r="AJ2434" s="146">
        <f t="shared" si="457"/>
        <v>1.0197929870068748E-2</v>
      </c>
      <c r="AK2434" s="146">
        <f t="shared" si="458"/>
        <v>0.9966154988795437</v>
      </c>
      <c r="AL2434" s="146">
        <f t="shared" si="463"/>
        <v>1.0197929870068748E-2</v>
      </c>
      <c r="AM2434" s="146" t="str">
        <f t="shared" si="464"/>
        <v/>
      </c>
      <c r="AN2434" s="146" t="str">
        <f t="shared" si="459"/>
        <v/>
      </c>
      <c r="AO2434" s="146">
        <f t="shared" si="460"/>
        <v>0</v>
      </c>
      <c r="AP2434" s="146" t="str">
        <f t="shared" si="461"/>
        <v/>
      </c>
      <c r="AQ2434" s="146" t="str">
        <f t="shared" si="462"/>
        <v/>
      </c>
      <c r="AY2434" s="155"/>
      <c r="AZ2434" s="150"/>
      <c r="BA2434" s="155"/>
      <c r="BB2434" s="162"/>
      <c r="BC2434" s="162"/>
      <c r="BD2434" s="162"/>
      <c r="BE2434" s="162"/>
      <c r="BF2434" s="156"/>
      <c r="BG2434" s="156"/>
      <c r="BH2434" s="156"/>
      <c r="BJ2434" s="146">
        <v>1654</v>
      </c>
      <c r="BK2434" s="146">
        <f t="shared" si="452"/>
        <v>10.579199999999879</v>
      </c>
      <c r="BL2434" s="146">
        <f t="shared" si="453"/>
        <v>0.15805640328132248</v>
      </c>
      <c r="BM2434" s="146">
        <f t="shared" si="454"/>
        <v>3.1226282630039681E-4</v>
      </c>
      <c r="BN2434" s="146" t="str">
        <f t="shared" si="455"/>
        <v/>
      </c>
      <c r="BO2434" s="146" t="str">
        <f t="shared" si="451"/>
        <v/>
      </c>
    </row>
    <row r="2435" spans="3:67" ht="20.100000000000001" customHeight="1" x14ac:dyDescent="0.25">
      <c r="C2435" s="12"/>
      <c r="E2435" s="130"/>
      <c r="F2435" s="130"/>
      <c r="R2435" s="12"/>
      <c r="T2435" s="130"/>
      <c r="U2435" s="130"/>
      <c r="AE2435" s="146">
        <v>1678</v>
      </c>
      <c r="AF2435" s="146">
        <f t="shared" si="456"/>
        <v>2.7119999999999997</v>
      </c>
      <c r="AJ2435" s="146">
        <f t="shared" si="457"/>
        <v>1.008798130811189E-2</v>
      </c>
      <c r="AK2435" s="146">
        <f t="shared" si="458"/>
        <v>0.99665607035871517</v>
      </c>
      <c r="AL2435" s="146">
        <f t="shared" si="463"/>
        <v>1.008798130811189E-2</v>
      </c>
      <c r="AM2435" s="146" t="str">
        <f t="shared" si="464"/>
        <v/>
      </c>
      <c r="AN2435" s="146" t="str">
        <f t="shared" si="459"/>
        <v/>
      </c>
      <c r="AO2435" s="146">
        <f t="shared" si="460"/>
        <v>0</v>
      </c>
      <c r="AP2435" s="146" t="str">
        <f t="shared" si="461"/>
        <v/>
      </c>
      <c r="AQ2435" s="146" t="str">
        <f t="shared" si="462"/>
        <v/>
      </c>
      <c r="AY2435" s="155"/>
      <c r="AZ2435" s="150"/>
      <c r="BA2435" s="155"/>
      <c r="BB2435" s="162"/>
      <c r="BC2435" s="162"/>
      <c r="BD2435" s="162"/>
      <c r="BE2435" s="162"/>
      <c r="BF2435" s="156"/>
      <c r="BG2435" s="156"/>
      <c r="BH2435" s="156"/>
      <c r="BJ2435" s="146">
        <v>1655</v>
      </c>
      <c r="BK2435" s="146">
        <f t="shared" si="452"/>
        <v>10.585599999999879</v>
      </c>
      <c r="BL2435" s="146">
        <f t="shared" si="453"/>
        <v>0.15774414045502208</v>
      </c>
      <c r="BM2435" s="146">
        <f t="shared" si="454"/>
        <v>3.1173601151429642E-4</v>
      </c>
      <c r="BN2435" s="146" t="str">
        <f t="shared" si="455"/>
        <v/>
      </c>
      <c r="BO2435" s="146" t="str">
        <f t="shared" si="451"/>
        <v/>
      </c>
    </row>
    <row r="2436" spans="3:67" ht="20.100000000000001" customHeight="1" x14ac:dyDescent="0.25">
      <c r="C2436" s="12"/>
      <c r="E2436" s="130"/>
      <c r="F2436" s="130"/>
      <c r="R2436" s="12"/>
      <c r="T2436" s="130"/>
      <c r="U2436" s="130"/>
      <c r="AE2436" s="146">
        <v>1679</v>
      </c>
      <c r="AF2436" s="146">
        <f t="shared" si="456"/>
        <v>2.7160000000000002</v>
      </c>
      <c r="AJ2436" s="146">
        <f t="shared" si="457"/>
        <v>9.9790584858458903E-3</v>
      </c>
      <c r="AK2436" s="146">
        <f t="shared" si="458"/>
        <v>0.99669620409766002</v>
      </c>
      <c r="AL2436" s="146">
        <f t="shared" si="463"/>
        <v>9.9790584858458903E-3</v>
      </c>
      <c r="AM2436" s="146" t="str">
        <f t="shared" si="464"/>
        <v/>
      </c>
      <c r="AN2436" s="146" t="str">
        <f t="shared" si="459"/>
        <v/>
      </c>
      <c r="AO2436" s="146">
        <f t="shared" si="460"/>
        <v>0</v>
      </c>
      <c r="AP2436" s="146" t="str">
        <f t="shared" si="461"/>
        <v/>
      </c>
      <c r="AQ2436" s="146" t="str">
        <f t="shared" si="462"/>
        <v/>
      </c>
      <c r="AY2436" s="155"/>
      <c r="AZ2436" s="150"/>
      <c r="BA2436" s="155"/>
      <c r="BB2436" s="162"/>
      <c r="BC2436" s="162"/>
      <c r="BD2436" s="162"/>
      <c r="BE2436" s="162"/>
      <c r="BF2436" s="156"/>
      <c r="BG2436" s="156"/>
      <c r="BH2436" s="156"/>
      <c r="BJ2436" s="146">
        <v>1656</v>
      </c>
      <c r="BK2436" s="146">
        <f t="shared" si="452"/>
        <v>10.591999999999878</v>
      </c>
      <c r="BL2436" s="146">
        <f t="shared" si="453"/>
        <v>0.15743240444350778</v>
      </c>
      <c r="BM2436" s="146">
        <f t="shared" si="454"/>
        <v>3.1120980128740428E-4</v>
      </c>
      <c r="BN2436" s="146" t="str">
        <f t="shared" si="455"/>
        <v/>
      </c>
      <c r="BO2436" s="146" t="str">
        <f t="shared" si="451"/>
        <v/>
      </c>
    </row>
    <row r="2437" spans="3:67" ht="20.100000000000001" customHeight="1" x14ac:dyDescent="0.25">
      <c r="C2437" s="12"/>
      <c r="E2437" s="130"/>
      <c r="F2437" s="130"/>
      <c r="R2437" s="12"/>
      <c r="T2437" s="130"/>
      <c r="U2437" s="130"/>
      <c r="AE2437" s="146">
        <v>1680</v>
      </c>
      <c r="AF2437" s="146">
        <f t="shared" si="456"/>
        <v>2.7199999999999998</v>
      </c>
      <c r="AJ2437" s="146">
        <f t="shared" si="457"/>
        <v>9.8711537947511439E-3</v>
      </c>
      <c r="AK2437" s="146">
        <f t="shared" si="458"/>
        <v>0.99673590418410873</v>
      </c>
      <c r="AL2437" s="146">
        <f t="shared" si="463"/>
        <v>9.8711537947511439E-3</v>
      </c>
      <c r="AM2437" s="146" t="str">
        <f t="shared" si="464"/>
        <v/>
      </c>
      <c r="AN2437" s="146" t="str">
        <f t="shared" si="459"/>
        <v/>
      </c>
      <c r="AO2437" s="146">
        <f t="shared" si="460"/>
        <v>0</v>
      </c>
      <c r="AP2437" s="146" t="str">
        <f t="shared" si="461"/>
        <v/>
      </c>
      <c r="AQ2437" s="146" t="str">
        <f t="shared" si="462"/>
        <v/>
      </c>
      <c r="AY2437" s="155"/>
      <c r="AZ2437" s="150"/>
      <c r="BA2437" s="155"/>
      <c r="BB2437" s="162"/>
      <c r="BC2437" s="162"/>
      <c r="BD2437" s="162"/>
      <c r="BE2437" s="162"/>
      <c r="BF2437" s="156"/>
      <c r="BG2437" s="156"/>
      <c r="BH2437" s="156"/>
      <c r="BJ2437" s="146">
        <v>1657</v>
      </c>
      <c r="BK2437" s="146">
        <f t="shared" si="452"/>
        <v>10.598399999999877</v>
      </c>
      <c r="BL2437" s="146">
        <f t="shared" si="453"/>
        <v>0.15712119464222038</v>
      </c>
      <c r="BM2437" s="146">
        <f t="shared" si="454"/>
        <v>3.1068419590227214E-4</v>
      </c>
      <c r="BN2437" s="146" t="str">
        <f t="shared" si="455"/>
        <v/>
      </c>
      <c r="BO2437" s="146" t="str">
        <f t="shared" si="451"/>
        <v/>
      </c>
    </row>
    <row r="2438" spans="3:67" ht="20.100000000000001" customHeight="1" x14ac:dyDescent="0.25">
      <c r="C2438" s="12"/>
      <c r="E2438" s="130"/>
      <c r="F2438" s="130"/>
      <c r="R2438" s="12"/>
      <c r="T2438" s="130"/>
      <c r="U2438" s="130"/>
      <c r="AE2438" s="146">
        <v>1681</v>
      </c>
      <c r="AF2438" s="146">
        <f t="shared" si="456"/>
        <v>2.7240000000000002</v>
      </c>
      <c r="AJ2438" s="146">
        <f t="shared" si="457"/>
        <v>9.7642596599138518E-3</v>
      </c>
      <c r="AK2438" s="146">
        <f t="shared" si="458"/>
        <v>0.99677517467542487</v>
      </c>
      <c r="AL2438" s="146">
        <f t="shared" si="463"/>
        <v>9.7642596599138518E-3</v>
      </c>
      <c r="AM2438" s="146" t="str">
        <f t="shared" si="464"/>
        <v/>
      </c>
      <c r="AN2438" s="146" t="str">
        <f t="shared" si="459"/>
        <v/>
      </c>
      <c r="AO2438" s="146">
        <f t="shared" si="460"/>
        <v>0</v>
      </c>
      <c r="AP2438" s="146" t="str">
        <f t="shared" si="461"/>
        <v/>
      </c>
      <c r="AQ2438" s="146" t="str">
        <f t="shared" si="462"/>
        <v/>
      </c>
      <c r="AY2438" s="155"/>
      <c r="AZ2438" s="150"/>
      <c r="BA2438" s="155"/>
      <c r="BB2438" s="162"/>
      <c r="BC2438" s="162"/>
      <c r="BD2438" s="162"/>
      <c r="BE2438" s="162"/>
      <c r="BF2438" s="156"/>
      <c r="BG2438" s="156"/>
      <c r="BH2438" s="156"/>
      <c r="BJ2438" s="146">
        <v>1658</v>
      </c>
      <c r="BK2438" s="146">
        <f t="shared" si="452"/>
        <v>10.604799999999877</v>
      </c>
      <c r="BL2438" s="146">
        <f t="shared" si="453"/>
        <v>0.15681051044631811</v>
      </c>
      <c r="BM2438" s="146">
        <f t="shared" si="454"/>
        <v>3.1015919563684435E-4</v>
      </c>
      <c r="BN2438" s="146" t="str">
        <f t="shared" si="455"/>
        <v/>
      </c>
      <c r="BO2438" s="146" t="str">
        <f t="shared" si="451"/>
        <v/>
      </c>
    </row>
    <row r="2439" spans="3:67" ht="20.100000000000001" customHeight="1" x14ac:dyDescent="0.25">
      <c r="C2439" s="12"/>
      <c r="E2439" s="130"/>
      <c r="F2439" s="130"/>
      <c r="R2439" s="12"/>
      <c r="T2439" s="130"/>
      <c r="U2439" s="130"/>
      <c r="AE2439" s="146">
        <v>1682</v>
      </c>
      <c r="AF2439" s="146">
        <f t="shared" si="456"/>
        <v>2.7279999999999998</v>
      </c>
      <c r="AJ2439" s="146">
        <f t="shared" si="457"/>
        <v>9.6583685401450091E-3</v>
      </c>
      <c r="AK2439" s="146">
        <f t="shared" si="458"/>
        <v>0.99681401959873994</v>
      </c>
      <c r="AL2439" s="146">
        <f t="shared" si="463"/>
        <v>9.6583685401450091E-3</v>
      </c>
      <c r="AM2439" s="146" t="str">
        <f t="shared" si="464"/>
        <v/>
      </c>
      <c r="AN2439" s="146" t="str">
        <f t="shared" si="459"/>
        <v/>
      </c>
      <c r="AO2439" s="146">
        <f t="shared" si="460"/>
        <v>0</v>
      </c>
      <c r="AP2439" s="146" t="str">
        <f t="shared" si="461"/>
        <v/>
      </c>
      <c r="AQ2439" s="146" t="str">
        <f t="shared" si="462"/>
        <v/>
      </c>
      <c r="AY2439" s="155"/>
      <c r="AZ2439" s="150"/>
      <c r="BA2439" s="155"/>
      <c r="BB2439" s="162"/>
      <c r="BC2439" s="162"/>
      <c r="BD2439" s="162"/>
      <c r="BE2439" s="162"/>
      <c r="BF2439" s="156"/>
      <c r="BG2439" s="156"/>
      <c r="BH2439" s="156"/>
      <c r="BJ2439" s="146">
        <v>1659</v>
      </c>
      <c r="BK2439" s="146">
        <f t="shared" si="452"/>
        <v>10.611199999999876</v>
      </c>
      <c r="BL2439" s="146">
        <f t="shared" si="453"/>
        <v>0.15650035125068126</v>
      </c>
      <c r="BM2439" s="146">
        <f t="shared" si="454"/>
        <v>3.0963480076470762E-4</v>
      </c>
      <c r="BN2439" s="146" t="str">
        <f t="shared" si="455"/>
        <v/>
      </c>
      <c r="BO2439" s="146" t="str">
        <f t="shared" si="451"/>
        <v/>
      </c>
    </row>
    <row r="2440" spans="3:67" ht="20.100000000000001" customHeight="1" x14ac:dyDescent="0.25">
      <c r="C2440" s="12"/>
      <c r="E2440" s="130"/>
      <c r="F2440" s="130"/>
      <c r="R2440" s="12"/>
      <c r="T2440" s="130"/>
      <c r="U2440" s="130"/>
      <c r="AE2440" s="146">
        <v>1683</v>
      </c>
      <c r="AF2440" s="146">
        <f t="shared" si="456"/>
        <v>2.7320000000000002</v>
      </c>
      <c r="AJ2440" s="146">
        <f t="shared" si="457"/>
        <v>9.5534729280950109E-3</v>
      </c>
      <c r="AK2440" s="146">
        <f t="shared" si="458"/>
        <v>0.9968524429510881</v>
      </c>
      <c r="AL2440" s="146">
        <f t="shared" si="463"/>
        <v>9.5534729280950109E-3</v>
      </c>
      <c r="AM2440" s="146" t="str">
        <f t="shared" si="464"/>
        <v/>
      </c>
      <c r="AN2440" s="146" t="str">
        <f t="shared" si="459"/>
        <v/>
      </c>
      <c r="AO2440" s="146">
        <f t="shared" si="460"/>
        <v>0</v>
      </c>
      <c r="AP2440" s="146" t="str">
        <f t="shared" si="461"/>
        <v/>
      </c>
      <c r="AQ2440" s="146" t="str">
        <f t="shared" si="462"/>
        <v/>
      </c>
      <c r="AY2440" s="155"/>
      <c r="AZ2440" s="150"/>
      <c r="BA2440" s="155"/>
      <c r="BB2440" s="162"/>
      <c r="BC2440" s="162"/>
      <c r="BD2440" s="162"/>
      <c r="BE2440" s="162"/>
      <c r="BF2440" s="156"/>
      <c r="BG2440" s="156"/>
      <c r="BH2440" s="156"/>
      <c r="BJ2440" s="146">
        <v>1660</v>
      </c>
      <c r="BK2440" s="146">
        <f t="shared" si="452"/>
        <v>10.617599999999875</v>
      </c>
      <c r="BL2440" s="146">
        <f t="shared" si="453"/>
        <v>0.15619071644991656</v>
      </c>
      <c r="BM2440" s="146">
        <f t="shared" si="454"/>
        <v>3.0911101155536858E-4</v>
      </c>
      <c r="BN2440" s="146" t="str">
        <f t="shared" si="455"/>
        <v/>
      </c>
      <c r="BO2440" s="146" t="str">
        <f t="shared" si="451"/>
        <v/>
      </c>
    </row>
    <row r="2441" spans="3:67" ht="20.100000000000001" customHeight="1" x14ac:dyDescent="0.25">
      <c r="C2441" s="12"/>
      <c r="E2441" s="130"/>
      <c r="F2441" s="130"/>
      <c r="R2441" s="12"/>
      <c r="T2441" s="130"/>
      <c r="U2441" s="130"/>
      <c r="AE2441" s="146">
        <v>1684</v>
      </c>
      <c r="AF2441" s="146">
        <f t="shared" si="456"/>
        <v>2.7359999999999998</v>
      </c>
      <c r="AJ2441" s="146">
        <f t="shared" si="457"/>
        <v>9.4495653503647269E-3</v>
      </c>
      <c r="AK2441" s="146">
        <f t="shared" si="458"/>
        <v>0.99689044869954224</v>
      </c>
      <c r="AL2441" s="146">
        <f t="shared" si="463"/>
        <v>9.4495653503647269E-3</v>
      </c>
      <c r="AM2441" s="146" t="str">
        <f t="shared" si="464"/>
        <v/>
      </c>
      <c r="AN2441" s="146" t="str">
        <f t="shared" si="459"/>
        <v/>
      </c>
      <c r="AO2441" s="146">
        <f t="shared" si="460"/>
        <v>0</v>
      </c>
      <c r="AP2441" s="146" t="str">
        <f t="shared" si="461"/>
        <v/>
      </c>
      <c r="AQ2441" s="146" t="str">
        <f t="shared" si="462"/>
        <v/>
      </c>
      <c r="AY2441" s="155"/>
      <c r="AZ2441" s="150"/>
      <c r="BA2441" s="155"/>
      <c r="BB2441" s="162"/>
      <c r="BC2441" s="162"/>
      <c r="BD2441" s="162"/>
      <c r="BE2441" s="162"/>
      <c r="BF2441" s="156"/>
      <c r="BG2441" s="156"/>
      <c r="BH2441" s="156"/>
      <c r="BJ2441" s="146">
        <v>1661</v>
      </c>
      <c r="BK2441" s="146">
        <f t="shared" si="452"/>
        <v>10.623999999999874</v>
      </c>
      <c r="BL2441" s="146">
        <f t="shared" si="453"/>
        <v>0.15588160543836119</v>
      </c>
      <c r="BM2441" s="146">
        <f t="shared" si="454"/>
        <v>3.0858782827289377E-4</v>
      </c>
      <c r="BN2441" s="146" t="str">
        <f t="shared" si="455"/>
        <v/>
      </c>
      <c r="BO2441" s="146" t="str">
        <f t="shared" si="451"/>
        <v/>
      </c>
    </row>
    <row r="2442" spans="3:67" ht="20.100000000000001" customHeight="1" x14ac:dyDescent="0.25">
      <c r="C2442" s="12"/>
      <c r="E2442" s="130"/>
      <c r="F2442" s="130"/>
      <c r="R2442" s="12"/>
      <c r="T2442" s="130"/>
      <c r="U2442" s="130"/>
      <c r="AE2442" s="146">
        <v>1685</v>
      </c>
      <c r="AF2442" s="146">
        <f t="shared" si="456"/>
        <v>2.74</v>
      </c>
      <c r="AJ2442" s="146">
        <f t="shared" si="457"/>
        <v>9.3466383676122835E-3</v>
      </c>
      <c r="AK2442" s="146">
        <f t="shared" si="458"/>
        <v>0.99692804078134956</v>
      </c>
      <c r="AL2442" s="146">
        <f t="shared" si="463"/>
        <v>9.3466383676122835E-3</v>
      </c>
      <c r="AM2442" s="146" t="str">
        <f t="shared" si="464"/>
        <v/>
      </c>
      <c r="AN2442" s="146" t="str">
        <f t="shared" si="459"/>
        <v/>
      </c>
      <c r="AO2442" s="146">
        <f t="shared" si="460"/>
        <v>0</v>
      </c>
      <c r="AP2442" s="146" t="str">
        <f t="shared" si="461"/>
        <v/>
      </c>
      <c r="AQ2442" s="146" t="str">
        <f t="shared" si="462"/>
        <v/>
      </c>
      <c r="AY2442" s="155"/>
      <c r="AZ2442" s="150"/>
      <c r="BA2442" s="155"/>
      <c r="BB2442" s="162"/>
      <c r="BC2442" s="162"/>
      <c r="BD2442" s="162"/>
      <c r="BE2442" s="162"/>
      <c r="BF2442" s="156"/>
      <c r="BG2442" s="156"/>
      <c r="BH2442" s="156"/>
      <c r="BJ2442" s="146">
        <v>1662</v>
      </c>
      <c r="BK2442" s="146">
        <f t="shared" si="452"/>
        <v>10.630399999999874</v>
      </c>
      <c r="BL2442" s="146">
        <f t="shared" si="453"/>
        <v>0.15557301761008829</v>
      </c>
      <c r="BM2442" s="146">
        <f t="shared" si="454"/>
        <v>3.0806525117785255E-4</v>
      </c>
      <c r="BN2442" s="146" t="str">
        <f t="shared" si="455"/>
        <v/>
      </c>
      <c r="BO2442" s="146" t="str">
        <f t="shared" si="451"/>
        <v/>
      </c>
    </row>
    <row r="2443" spans="3:67" ht="20.100000000000001" customHeight="1" x14ac:dyDescent="0.25">
      <c r="C2443" s="12"/>
      <c r="E2443" s="130"/>
      <c r="F2443" s="130"/>
      <c r="R2443" s="12"/>
      <c r="T2443" s="130"/>
      <c r="U2443" s="130"/>
      <c r="AE2443" s="146">
        <v>1686</v>
      </c>
      <c r="AF2443" s="146">
        <f t="shared" si="456"/>
        <v>2.7439999999999998</v>
      </c>
      <c r="AJ2443" s="146">
        <f t="shared" si="457"/>
        <v>9.2446845746563342E-3</v>
      </c>
      <c r="AK2443" s="146">
        <f t="shared" si="458"/>
        <v>0.99696522310406799</v>
      </c>
      <c r="AL2443" s="146">
        <f t="shared" si="463"/>
        <v>9.2446845746563342E-3</v>
      </c>
      <c r="AM2443" s="146" t="str">
        <f t="shared" si="464"/>
        <v/>
      </c>
      <c r="AN2443" s="146" t="str">
        <f t="shared" si="459"/>
        <v/>
      </c>
      <c r="AO2443" s="146">
        <f t="shared" si="460"/>
        <v>0</v>
      </c>
      <c r="AP2443" s="146" t="str">
        <f t="shared" si="461"/>
        <v/>
      </c>
      <c r="AQ2443" s="146" t="str">
        <f t="shared" si="462"/>
        <v/>
      </c>
      <c r="AY2443" s="155"/>
      <c r="AZ2443" s="150"/>
      <c r="BA2443" s="155"/>
      <c r="BB2443" s="162"/>
      <c r="BC2443" s="162"/>
      <c r="BD2443" s="162"/>
      <c r="BE2443" s="162"/>
      <c r="BF2443" s="156"/>
      <c r="BG2443" s="156"/>
      <c r="BH2443" s="156"/>
      <c r="BJ2443" s="146">
        <v>1663</v>
      </c>
      <c r="BK2443" s="146">
        <f t="shared" si="452"/>
        <v>10.636799999999873</v>
      </c>
      <c r="BL2443" s="146">
        <f t="shared" si="453"/>
        <v>0.15526495235891044</v>
      </c>
      <c r="BM2443" s="146">
        <f t="shared" si="454"/>
        <v>3.0754328052626234E-4</v>
      </c>
      <c r="BN2443" s="146" t="str">
        <f t="shared" si="455"/>
        <v/>
      </c>
      <c r="BO2443" s="146" t="str">
        <f t="shared" si="451"/>
        <v/>
      </c>
    </row>
    <row r="2444" spans="3:67" ht="20.100000000000001" customHeight="1" x14ac:dyDescent="0.25">
      <c r="C2444" s="12"/>
      <c r="E2444" s="130"/>
      <c r="F2444" s="130"/>
      <c r="R2444" s="12"/>
      <c r="T2444" s="130"/>
      <c r="U2444" s="130"/>
      <c r="AE2444" s="146">
        <v>1687</v>
      </c>
      <c r="AF2444" s="146">
        <f t="shared" si="456"/>
        <v>2.7480000000000002</v>
      </c>
      <c r="AJ2444" s="146">
        <f t="shared" si="457"/>
        <v>9.1436966005751536E-3</v>
      </c>
      <c r="AK2444" s="146">
        <f t="shared" si="458"/>
        <v>0.99700199954570379</v>
      </c>
      <c r="AL2444" s="146">
        <f t="shared" si="463"/>
        <v>9.1436966005751536E-3</v>
      </c>
      <c r="AM2444" s="146" t="str">
        <f t="shared" si="464"/>
        <v/>
      </c>
      <c r="AN2444" s="146" t="str">
        <f t="shared" si="459"/>
        <v/>
      </c>
      <c r="AO2444" s="146">
        <f t="shared" si="460"/>
        <v>0</v>
      </c>
      <c r="AP2444" s="146" t="str">
        <f t="shared" si="461"/>
        <v/>
      </c>
      <c r="AQ2444" s="146" t="str">
        <f t="shared" si="462"/>
        <v/>
      </c>
      <c r="AY2444" s="155"/>
      <c r="AZ2444" s="150"/>
      <c r="BA2444" s="155"/>
      <c r="BB2444" s="162"/>
      <c r="BC2444" s="162"/>
      <c r="BD2444" s="162"/>
      <c r="BE2444" s="162"/>
      <c r="BF2444" s="156"/>
      <c r="BG2444" s="156"/>
      <c r="BH2444" s="156"/>
      <c r="BJ2444" s="146">
        <v>1664</v>
      </c>
      <c r="BK2444" s="146">
        <f t="shared" si="452"/>
        <v>10.643199999999872</v>
      </c>
      <c r="BL2444" s="146">
        <f t="shared" si="453"/>
        <v>0.15495740907838418</v>
      </c>
      <c r="BM2444" s="146">
        <f t="shared" si="454"/>
        <v>3.0702191656914457E-4</v>
      </c>
      <c r="BN2444" s="146" t="str">
        <f t="shared" si="455"/>
        <v/>
      </c>
      <c r="BO2444" s="146" t="str">
        <f t="shared" si="451"/>
        <v/>
      </c>
    </row>
    <row r="2445" spans="3:67" ht="20.100000000000001" customHeight="1" x14ac:dyDescent="0.25">
      <c r="C2445" s="12"/>
      <c r="E2445" s="130"/>
      <c r="F2445" s="130"/>
      <c r="R2445" s="12"/>
      <c r="T2445" s="130"/>
      <c r="U2445" s="130"/>
      <c r="AE2445" s="146">
        <v>1688</v>
      </c>
      <c r="AF2445" s="146">
        <f t="shared" si="456"/>
        <v>2.7519999999999998</v>
      </c>
      <c r="AJ2445" s="146">
        <f t="shared" si="457"/>
        <v>9.0436671088022641E-3</v>
      </c>
      <c r="AK2445" s="146">
        <f t="shared" si="458"/>
        <v>0.99703837395484751</v>
      </c>
      <c r="AL2445" s="146">
        <f t="shared" si="463"/>
        <v>9.0436671088022641E-3</v>
      </c>
      <c r="AM2445" s="146" t="str">
        <f t="shared" si="464"/>
        <v/>
      </c>
      <c r="AN2445" s="146" t="str">
        <f t="shared" si="459"/>
        <v/>
      </c>
      <c r="AO2445" s="146">
        <f t="shared" si="460"/>
        <v>0</v>
      </c>
      <c r="AP2445" s="146" t="str">
        <f t="shared" si="461"/>
        <v/>
      </c>
      <c r="AQ2445" s="146" t="str">
        <f t="shared" si="462"/>
        <v/>
      </c>
      <c r="AY2445" s="155"/>
      <c r="AZ2445" s="150"/>
      <c r="BA2445" s="155"/>
      <c r="BB2445" s="162"/>
      <c r="BC2445" s="162"/>
      <c r="BD2445" s="162"/>
      <c r="BE2445" s="162"/>
      <c r="BF2445" s="156"/>
      <c r="BG2445" s="156"/>
      <c r="BH2445" s="156"/>
      <c r="BJ2445" s="146">
        <v>1665</v>
      </c>
      <c r="BK2445" s="146">
        <f t="shared" si="452"/>
        <v>10.649599999999872</v>
      </c>
      <c r="BL2445" s="146">
        <f t="shared" si="453"/>
        <v>0.15465038716181503</v>
      </c>
      <c r="BM2445" s="146">
        <f t="shared" si="454"/>
        <v>3.0650115955416224E-4</v>
      </c>
      <c r="BN2445" s="146" t="str">
        <f t="shared" si="455"/>
        <v/>
      </c>
      <c r="BO2445" s="146" t="str">
        <f t="shared" ref="BO2445:BO2508" si="465">IF($BL2445&lt;(1-$BH$793),$BM2445,"")</f>
        <v/>
      </c>
    </row>
    <row r="2446" spans="3:67" ht="20.100000000000001" customHeight="1" x14ac:dyDescent="0.25">
      <c r="C2446" s="12"/>
      <c r="E2446" s="130"/>
      <c r="F2446" s="130"/>
      <c r="R2446" s="12"/>
      <c r="T2446" s="130"/>
      <c r="U2446" s="130"/>
      <c r="AE2446" s="146">
        <v>1689</v>
      </c>
      <c r="AF2446" s="146">
        <f t="shared" si="456"/>
        <v>2.7560000000000002</v>
      </c>
      <c r="AJ2446" s="146">
        <f t="shared" si="457"/>
        <v>8.94458879721792E-3</v>
      </c>
      <c r="AK2446" s="146">
        <f t="shared" si="458"/>
        <v>0.99707435015081292</v>
      </c>
      <c r="AL2446" s="146">
        <f t="shared" si="463"/>
        <v>8.94458879721792E-3</v>
      </c>
      <c r="AM2446" s="146" t="str">
        <f t="shared" si="464"/>
        <v/>
      </c>
      <c r="AN2446" s="146" t="str">
        <f t="shared" si="459"/>
        <v/>
      </c>
      <c r="AO2446" s="146">
        <f t="shared" si="460"/>
        <v>0</v>
      </c>
      <c r="AP2446" s="146" t="str">
        <f t="shared" si="461"/>
        <v/>
      </c>
      <c r="AQ2446" s="146" t="str">
        <f t="shared" si="462"/>
        <v/>
      </c>
      <c r="AY2446" s="155"/>
      <c r="AZ2446" s="150"/>
      <c r="BA2446" s="155"/>
      <c r="BB2446" s="162"/>
      <c r="BC2446" s="162"/>
      <c r="BD2446" s="162"/>
      <c r="BE2446" s="162"/>
      <c r="BF2446" s="156"/>
      <c r="BG2446" s="156"/>
      <c r="BH2446" s="156"/>
      <c r="BJ2446" s="146">
        <v>1666</v>
      </c>
      <c r="BK2446" s="146">
        <f t="shared" ref="BK2446:BK2509" si="466">BK2445+$BN$778</f>
        <v>10.655999999999871</v>
      </c>
      <c r="BL2446" s="146">
        <f t="shared" ref="BL2446:BL2509" si="467">_xlfn.CHISQ.DIST.RT(BK2446,7)</f>
        <v>0.15434388600226087</v>
      </c>
      <c r="BM2446" s="146">
        <f t="shared" ref="BM2446:BM2509" si="468">BL2446-BL2447</f>
        <v>3.0598100972337172E-4</v>
      </c>
      <c r="BN2446" s="146" t="str">
        <f t="shared" ref="BN2446:BN2509" si="469">IF(BL2446&lt;(1-$BH$785),BM2446,"")</f>
        <v/>
      </c>
      <c r="BO2446" s="146" t="str">
        <f t="shared" si="465"/>
        <v/>
      </c>
    </row>
    <row r="2447" spans="3:67" ht="20.100000000000001" customHeight="1" x14ac:dyDescent="0.25">
      <c r="C2447" s="12"/>
      <c r="E2447" s="130"/>
      <c r="F2447" s="130"/>
      <c r="R2447" s="12"/>
      <c r="T2447" s="130"/>
      <c r="U2447" s="130"/>
      <c r="AE2447" s="146">
        <v>1690</v>
      </c>
      <c r="AF2447" s="146">
        <f t="shared" si="456"/>
        <v>2.76</v>
      </c>
      <c r="AJ2447" s="146">
        <f t="shared" si="457"/>
        <v>8.8464543982372315E-3</v>
      </c>
      <c r="AK2447" s="146">
        <f t="shared" si="458"/>
        <v>0.99710993192377384</v>
      </c>
      <c r="AL2447" s="146">
        <f t="shared" si="463"/>
        <v>8.8464543982372315E-3</v>
      </c>
      <c r="AM2447" s="146" t="str">
        <f t="shared" si="464"/>
        <v/>
      </c>
      <c r="AN2447" s="146" t="str">
        <f t="shared" si="459"/>
        <v/>
      </c>
      <c r="AO2447" s="146">
        <f t="shared" si="460"/>
        <v>0</v>
      </c>
      <c r="AP2447" s="146" t="str">
        <f t="shared" si="461"/>
        <v/>
      </c>
      <c r="AQ2447" s="146" t="str">
        <f t="shared" si="462"/>
        <v/>
      </c>
      <c r="AY2447" s="155"/>
      <c r="AZ2447" s="150"/>
      <c r="BA2447" s="155"/>
      <c r="BB2447" s="162"/>
      <c r="BC2447" s="162"/>
      <c r="BD2447" s="162"/>
      <c r="BE2447" s="162"/>
      <c r="BF2447" s="156"/>
      <c r="BG2447" s="156"/>
      <c r="BH2447" s="156"/>
      <c r="BJ2447" s="146">
        <v>1667</v>
      </c>
      <c r="BK2447" s="146">
        <f t="shared" si="466"/>
        <v>10.66239999999987</v>
      </c>
      <c r="BL2447" s="146">
        <f t="shared" si="467"/>
        <v>0.1540379049925375</v>
      </c>
      <c r="BM2447" s="146">
        <f t="shared" si="468"/>
        <v>3.0546146731566526E-4</v>
      </c>
      <c r="BN2447" s="146" t="str">
        <f t="shared" si="469"/>
        <v/>
      </c>
      <c r="BO2447" s="146" t="str">
        <f t="shared" si="465"/>
        <v/>
      </c>
    </row>
    <row r="2448" spans="3:67" ht="20.100000000000001" customHeight="1" x14ac:dyDescent="0.25">
      <c r="C2448" s="12"/>
      <c r="E2448" s="130"/>
      <c r="F2448" s="130"/>
      <c r="R2448" s="12"/>
      <c r="T2448" s="130"/>
      <c r="U2448" s="130"/>
      <c r="AE2448" s="146">
        <v>1691</v>
      </c>
      <c r="AF2448" s="146">
        <f t="shared" si="456"/>
        <v>2.7640000000000002</v>
      </c>
      <c r="AJ2448" s="146">
        <f t="shared" si="457"/>
        <v>8.7492566788941965E-3</v>
      </c>
      <c r="AK2448" s="146">
        <f t="shared" si="458"/>
        <v>0.99714512303490344</v>
      </c>
      <c r="AL2448" s="146">
        <f t="shared" si="463"/>
        <v>8.7492566788941965E-3</v>
      </c>
      <c r="AM2448" s="146" t="str">
        <f t="shared" si="464"/>
        <v/>
      </c>
      <c r="AN2448" s="146" t="str">
        <f t="shared" si="459"/>
        <v/>
      </c>
      <c r="AO2448" s="146">
        <f t="shared" si="460"/>
        <v>0</v>
      </c>
      <c r="AP2448" s="146" t="str">
        <f t="shared" si="461"/>
        <v/>
      </c>
      <c r="AQ2448" s="146" t="str">
        <f t="shared" si="462"/>
        <v/>
      </c>
      <c r="AY2448" s="155"/>
      <c r="AZ2448" s="150"/>
      <c r="BA2448" s="155"/>
      <c r="BB2448" s="162"/>
      <c r="BC2448" s="162"/>
      <c r="BD2448" s="162"/>
      <c r="BE2448" s="162"/>
      <c r="BF2448" s="156"/>
      <c r="BG2448" s="156"/>
      <c r="BH2448" s="156"/>
      <c r="BJ2448" s="146">
        <v>1668</v>
      </c>
      <c r="BK2448" s="146">
        <f t="shared" si="466"/>
        <v>10.668799999999869</v>
      </c>
      <c r="BL2448" s="146">
        <f t="shared" si="467"/>
        <v>0.15373244352522183</v>
      </c>
      <c r="BM2448" s="146">
        <f t="shared" si="468"/>
        <v>3.0494253256482806E-4</v>
      </c>
      <c r="BN2448" s="146" t="str">
        <f t="shared" si="469"/>
        <v/>
      </c>
      <c r="BO2448" s="146" t="str">
        <f t="shared" si="465"/>
        <v/>
      </c>
    </row>
    <row r="2449" spans="3:67" ht="20.100000000000001" customHeight="1" x14ac:dyDescent="0.25">
      <c r="C2449" s="12"/>
      <c r="E2449" s="130"/>
      <c r="F2449" s="130"/>
      <c r="R2449" s="12"/>
      <c r="T2449" s="130"/>
      <c r="U2449" s="130"/>
      <c r="AE2449" s="146">
        <v>1692</v>
      </c>
      <c r="AF2449" s="146">
        <f t="shared" si="456"/>
        <v>2.7679999999999998</v>
      </c>
      <c r="AJ2449" s="146">
        <f t="shared" si="457"/>
        <v>8.6529884409224447E-3</v>
      </c>
      <c r="AK2449" s="146">
        <f t="shared" si="458"/>
        <v>0.99717992721651194</v>
      </c>
      <c r="AL2449" s="146">
        <f t="shared" si="463"/>
        <v>8.6529884409224447E-3</v>
      </c>
      <c r="AM2449" s="146" t="str">
        <f t="shared" si="464"/>
        <v/>
      </c>
      <c r="AN2449" s="146" t="str">
        <f t="shared" si="459"/>
        <v/>
      </c>
      <c r="AO2449" s="146">
        <f t="shared" si="460"/>
        <v>0</v>
      </c>
      <c r="AP2449" s="146" t="str">
        <f t="shared" si="461"/>
        <v/>
      </c>
      <c r="AQ2449" s="146" t="str">
        <f t="shared" si="462"/>
        <v/>
      </c>
      <c r="AY2449" s="155"/>
      <c r="AZ2449" s="150"/>
      <c r="BA2449" s="155"/>
      <c r="BB2449" s="162"/>
      <c r="BC2449" s="162"/>
      <c r="BD2449" s="162"/>
      <c r="BE2449" s="162"/>
      <c r="BF2449" s="156"/>
      <c r="BG2449" s="156"/>
      <c r="BH2449" s="156"/>
      <c r="BJ2449" s="146">
        <v>1669</v>
      </c>
      <c r="BK2449" s="146">
        <f t="shared" si="466"/>
        <v>10.675199999999869</v>
      </c>
      <c r="BL2449" s="146">
        <f t="shared" si="467"/>
        <v>0.15342750099265701</v>
      </c>
      <c r="BM2449" s="146">
        <f t="shared" si="468"/>
        <v>3.0442420570062079E-4</v>
      </c>
      <c r="BN2449" s="146" t="str">
        <f t="shared" si="469"/>
        <v/>
      </c>
      <c r="BO2449" s="146" t="str">
        <f t="shared" si="465"/>
        <v/>
      </c>
    </row>
    <row r="2450" spans="3:67" ht="20.100000000000001" customHeight="1" x14ac:dyDescent="0.25">
      <c r="C2450" s="12"/>
      <c r="E2450" s="130"/>
      <c r="F2450" s="130"/>
      <c r="R2450" s="12"/>
      <c r="T2450" s="130"/>
      <c r="U2450" s="130"/>
      <c r="AE2450" s="146">
        <v>1693</v>
      </c>
      <c r="AF2450" s="146">
        <f t="shared" si="456"/>
        <v>2.7720000000000002</v>
      </c>
      <c r="AJ2450" s="146">
        <f t="shared" si="457"/>
        <v>8.5576425208319339E-3</v>
      </c>
      <c r="AK2450" s="146">
        <f t="shared" si="458"/>
        <v>0.99721434817218646</v>
      </c>
      <c r="AL2450" s="146">
        <f t="shared" si="463"/>
        <v>8.5576425208319339E-3</v>
      </c>
      <c r="AM2450" s="146" t="str">
        <f t="shared" si="464"/>
        <v/>
      </c>
      <c r="AN2450" s="146" t="str">
        <f t="shared" si="459"/>
        <v/>
      </c>
      <c r="AO2450" s="146">
        <f t="shared" si="460"/>
        <v>0</v>
      </c>
      <c r="AP2450" s="146" t="str">
        <f t="shared" si="461"/>
        <v/>
      </c>
      <c r="AQ2450" s="146" t="str">
        <f t="shared" si="462"/>
        <v/>
      </c>
      <c r="AY2450" s="155"/>
      <c r="AZ2450" s="150"/>
      <c r="BA2450" s="155"/>
      <c r="BB2450" s="162"/>
      <c r="BC2450" s="162"/>
      <c r="BD2450" s="162"/>
      <c r="BE2450" s="162"/>
      <c r="BF2450" s="156"/>
      <c r="BG2450" s="156"/>
      <c r="BH2450" s="156"/>
      <c r="BJ2450" s="146">
        <v>1670</v>
      </c>
      <c r="BK2450" s="146">
        <f t="shared" si="466"/>
        <v>10.681599999999868</v>
      </c>
      <c r="BL2450" s="146">
        <f t="shared" si="467"/>
        <v>0.15312307678695639</v>
      </c>
      <c r="BM2450" s="146">
        <f t="shared" si="468"/>
        <v>3.0390648694875178E-4</v>
      </c>
      <c r="BN2450" s="146" t="str">
        <f t="shared" si="469"/>
        <v/>
      </c>
      <c r="BO2450" s="146" t="str">
        <f t="shared" si="465"/>
        <v/>
      </c>
    </row>
    <row r="2451" spans="3:67" ht="20.100000000000001" customHeight="1" x14ac:dyDescent="0.25">
      <c r="C2451" s="12"/>
      <c r="E2451" s="130"/>
      <c r="F2451" s="130"/>
      <c r="R2451" s="12"/>
      <c r="T2451" s="130"/>
      <c r="U2451" s="130"/>
      <c r="AE2451" s="146">
        <v>1694</v>
      </c>
      <c r="AF2451" s="146">
        <f t="shared" si="456"/>
        <v>2.7759999999999998</v>
      </c>
      <c r="AJ2451" s="146">
        <f t="shared" si="457"/>
        <v>8.4632117899824232E-3</v>
      </c>
      <c r="AK2451" s="146">
        <f t="shared" si="458"/>
        <v>0.99724838957692941</v>
      </c>
      <c r="AL2451" s="146">
        <f t="shared" si="463"/>
        <v>8.4632117899824232E-3</v>
      </c>
      <c r="AM2451" s="146" t="str">
        <f t="shared" si="464"/>
        <v/>
      </c>
      <c r="AN2451" s="146" t="str">
        <f t="shared" si="459"/>
        <v/>
      </c>
      <c r="AO2451" s="146">
        <f t="shared" si="460"/>
        <v>0</v>
      </c>
      <c r="AP2451" s="146" t="str">
        <f t="shared" si="461"/>
        <v/>
      </c>
      <c r="AQ2451" s="146" t="str">
        <f t="shared" si="462"/>
        <v/>
      </c>
      <c r="AY2451" s="155"/>
      <c r="AZ2451" s="150"/>
      <c r="BA2451" s="155"/>
      <c r="BB2451" s="162"/>
      <c r="BC2451" s="162"/>
      <c r="BD2451" s="162"/>
      <c r="BE2451" s="162"/>
      <c r="BF2451" s="156"/>
      <c r="BG2451" s="156"/>
      <c r="BH2451" s="156"/>
      <c r="BJ2451" s="146">
        <v>1671</v>
      </c>
      <c r="BK2451" s="146">
        <f t="shared" si="466"/>
        <v>10.687999999999867</v>
      </c>
      <c r="BL2451" s="146">
        <f t="shared" si="467"/>
        <v>0.15281917030000763</v>
      </c>
      <c r="BM2451" s="146">
        <f t="shared" si="468"/>
        <v>3.0338937652987785E-4</v>
      </c>
      <c r="BN2451" s="146" t="str">
        <f t="shared" si="469"/>
        <v/>
      </c>
      <c r="BO2451" s="146" t="str">
        <f t="shared" si="465"/>
        <v/>
      </c>
    </row>
    <row r="2452" spans="3:67" ht="20.100000000000001" customHeight="1" x14ac:dyDescent="0.25">
      <c r="C2452" s="12"/>
      <c r="E2452" s="130"/>
      <c r="F2452" s="130"/>
      <c r="R2452" s="12"/>
      <c r="T2452" s="130"/>
      <c r="U2452" s="130"/>
      <c r="AE2452" s="146">
        <v>1695</v>
      </c>
      <c r="AF2452" s="146">
        <f t="shared" si="456"/>
        <v>2.7800000000000002</v>
      </c>
      <c r="AJ2452" s="146">
        <f t="shared" si="457"/>
        <v>8.3696891546530226E-3</v>
      </c>
      <c r="AK2452" s="146">
        <f t="shared" si="458"/>
        <v>0.99728205507729872</v>
      </c>
      <c r="AL2452" s="146">
        <f t="shared" si="463"/>
        <v>8.3696891546530226E-3</v>
      </c>
      <c r="AM2452" s="146" t="str">
        <f t="shared" si="464"/>
        <v/>
      </c>
      <c r="AN2452" s="146" t="str">
        <f t="shared" si="459"/>
        <v/>
      </c>
      <c r="AO2452" s="146">
        <f t="shared" si="460"/>
        <v>0</v>
      </c>
      <c r="AP2452" s="146" t="str">
        <f t="shared" si="461"/>
        <v/>
      </c>
      <c r="AQ2452" s="146" t="str">
        <f t="shared" si="462"/>
        <v/>
      </c>
      <c r="AY2452" s="155"/>
      <c r="AZ2452" s="150"/>
      <c r="BA2452" s="155"/>
      <c r="BB2452" s="162"/>
      <c r="BC2452" s="162"/>
      <c r="BD2452" s="162"/>
      <c r="BE2452" s="162"/>
      <c r="BF2452" s="156"/>
      <c r="BG2452" s="156"/>
      <c r="BH2452" s="156"/>
      <c r="BJ2452" s="146">
        <v>1672</v>
      </c>
      <c r="BK2452" s="146">
        <f t="shared" si="466"/>
        <v>10.694399999999867</v>
      </c>
      <c r="BL2452" s="146">
        <f t="shared" si="467"/>
        <v>0.15251578092347776</v>
      </c>
      <c r="BM2452" s="146">
        <f t="shared" si="468"/>
        <v>3.0287287466146395E-4</v>
      </c>
      <c r="BN2452" s="146" t="str">
        <f t="shared" si="469"/>
        <v/>
      </c>
      <c r="BO2452" s="146" t="str">
        <f t="shared" si="465"/>
        <v/>
      </c>
    </row>
    <row r="2453" spans="3:67" ht="20.100000000000001" customHeight="1" x14ac:dyDescent="0.25">
      <c r="C2453" s="12"/>
      <c r="E2453" s="130"/>
      <c r="F2453" s="130"/>
      <c r="R2453" s="12"/>
      <c r="T2453" s="130"/>
      <c r="U2453" s="130"/>
      <c r="AE2453" s="146">
        <v>1696</v>
      </c>
      <c r="AF2453" s="146">
        <f t="shared" si="456"/>
        <v>2.7839999999999998</v>
      </c>
      <c r="AJ2453" s="146">
        <f t="shared" si="457"/>
        <v>8.2770675561084951E-3</v>
      </c>
      <c r="AK2453" s="146">
        <f t="shared" si="458"/>
        <v>0.99731534829154744</v>
      </c>
      <c r="AL2453" s="146">
        <f t="shared" si="463"/>
        <v>8.2770675561084951E-3</v>
      </c>
      <c r="AM2453" s="146" t="str">
        <f t="shared" si="464"/>
        <v/>
      </c>
      <c r="AN2453" s="146" t="str">
        <f t="shared" si="459"/>
        <v/>
      </c>
      <c r="AO2453" s="146">
        <f t="shared" si="460"/>
        <v>0</v>
      </c>
      <c r="AP2453" s="146" t="str">
        <f t="shared" si="461"/>
        <v/>
      </c>
      <c r="AQ2453" s="146" t="str">
        <f t="shared" si="462"/>
        <v/>
      </c>
      <c r="AY2453" s="155"/>
      <c r="AZ2453" s="150"/>
      <c r="BA2453" s="155"/>
      <c r="BB2453" s="162"/>
      <c r="BC2453" s="162"/>
      <c r="BD2453" s="162"/>
      <c r="BE2453" s="162"/>
      <c r="BF2453" s="156"/>
      <c r="BG2453" s="156"/>
      <c r="BH2453" s="156"/>
      <c r="BJ2453" s="146">
        <v>1673</v>
      </c>
      <c r="BK2453" s="146">
        <f t="shared" si="466"/>
        <v>10.700799999999866</v>
      </c>
      <c r="BL2453" s="146">
        <f t="shared" si="467"/>
        <v>0.15221290804881629</v>
      </c>
      <c r="BM2453" s="146">
        <f t="shared" si="468"/>
        <v>3.0235698155572921E-4</v>
      </c>
      <c r="BN2453" s="146" t="str">
        <f t="shared" si="469"/>
        <v/>
      </c>
      <c r="BO2453" s="146" t="str">
        <f t="shared" si="465"/>
        <v/>
      </c>
    </row>
    <row r="2454" spans="3:67" ht="20.100000000000001" customHeight="1" x14ac:dyDescent="0.25">
      <c r="C2454" s="12"/>
      <c r="E2454" s="130"/>
      <c r="F2454" s="130"/>
      <c r="R2454" s="12"/>
      <c r="T2454" s="130"/>
      <c r="U2454" s="130"/>
      <c r="AE2454" s="146">
        <v>1697</v>
      </c>
      <c r="AF2454" s="146">
        <f t="shared" si="456"/>
        <v>2.7880000000000003</v>
      </c>
      <c r="AJ2454" s="146">
        <f t="shared" si="457"/>
        <v>8.1853399706617643E-3</v>
      </c>
      <c r="AK2454" s="146">
        <f t="shared" si="458"/>
        <v>0.99734827280976357</v>
      </c>
      <c r="AL2454" s="146">
        <f t="shared" si="463"/>
        <v>8.1853399706617643E-3</v>
      </c>
      <c r="AM2454" s="146" t="str">
        <f t="shared" si="464"/>
        <v/>
      </c>
      <c r="AN2454" s="146" t="str">
        <f t="shared" si="459"/>
        <v/>
      </c>
      <c r="AO2454" s="146">
        <f t="shared" si="460"/>
        <v>0</v>
      </c>
      <c r="AP2454" s="146" t="str">
        <f t="shared" si="461"/>
        <v/>
      </c>
      <c r="AQ2454" s="146" t="str">
        <f t="shared" si="462"/>
        <v/>
      </c>
      <c r="AY2454" s="155"/>
      <c r="AZ2454" s="150"/>
      <c r="BA2454" s="155"/>
      <c r="BB2454" s="162"/>
      <c r="BC2454" s="162"/>
      <c r="BD2454" s="162"/>
      <c r="BE2454" s="162"/>
      <c r="BF2454" s="156"/>
      <c r="BG2454" s="156"/>
      <c r="BH2454" s="156"/>
      <c r="BJ2454" s="146">
        <v>1674</v>
      </c>
      <c r="BK2454" s="146">
        <f t="shared" si="466"/>
        <v>10.707199999999865</v>
      </c>
      <c r="BL2454" s="146">
        <f t="shared" si="467"/>
        <v>0.15191055106726056</v>
      </c>
      <c r="BM2454" s="146">
        <f t="shared" si="468"/>
        <v>3.0184169742120126E-4</v>
      </c>
      <c r="BN2454" s="146" t="str">
        <f t="shared" si="469"/>
        <v/>
      </c>
      <c r="BO2454" s="146" t="str">
        <f t="shared" si="465"/>
        <v/>
      </c>
    </row>
    <row r="2455" spans="3:67" ht="20.100000000000001" customHeight="1" x14ac:dyDescent="0.25">
      <c r="C2455" s="12"/>
      <c r="E2455" s="130"/>
      <c r="F2455" s="130"/>
      <c r="R2455" s="12"/>
      <c r="T2455" s="130"/>
      <c r="U2455" s="130"/>
      <c r="AE2455" s="146">
        <v>1698</v>
      </c>
      <c r="AF2455" s="146">
        <f t="shared" si="456"/>
        <v>2.7919999999999998</v>
      </c>
      <c r="AJ2455" s="146">
        <f t="shared" si="457"/>
        <v>8.094499409733228E-3</v>
      </c>
      <c r="AK2455" s="146">
        <f t="shared" si="458"/>
        <v>0.99738083219401052</v>
      </c>
      <c r="AL2455" s="146">
        <f t="shared" si="463"/>
        <v>8.094499409733228E-3</v>
      </c>
      <c r="AM2455" s="146" t="str">
        <f t="shared" si="464"/>
        <v/>
      </c>
      <c r="AN2455" s="146" t="str">
        <f t="shared" si="459"/>
        <v/>
      </c>
      <c r="AO2455" s="146">
        <f t="shared" si="460"/>
        <v>0</v>
      </c>
      <c r="AP2455" s="146" t="str">
        <f t="shared" si="461"/>
        <v/>
      </c>
      <c r="AQ2455" s="146" t="str">
        <f t="shared" si="462"/>
        <v/>
      </c>
      <c r="AY2455" s="155"/>
      <c r="AZ2455" s="150"/>
      <c r="BA2455" s="155"/>
      <c r="BB2455" s="162"/>
      <c r="BC2455" s="162"/>
      <c r="BD2455" s="162"/>
      <c r="BE2455" s="162"/>
      <c r="BF2455" s="156"/>
      <c r="BG2455" s="156"/>
      <c r="BH2455" s="156"/>
      <c r="BJ2455" s="146">
        <v>1675</v>
      </c>
      <c r="BK2455" s="146">
        <f t="shared" si="466"/>
        <v>10.713599999999865</v>
      </c>
      <c r="BL2455" s="146">
        <f t="shared" si="467"/>
        <v>0.15160870936983936</v>
      </c>
      <c r="BM2455" s="146">
        <f t="shared" si="468"/>
        <v>3.0132702246207788E-4</v>
      </c>
      <c r="BN2455" s="146" t="str">
        <f t="shared" si="469"/>
        <v/>
      </c>
      <c r="BO2455" s="146" t="str">
        <f t="shared" si="465"/>
        <v/>
      </c>
    </row>
    <row r="2456" spans="3:67" ht="20.100000000000001" customHeight="1" x14ac:dyDescent="0.25">
      <c r="C2456" s="12"/>
      <c r="E2456" s="130"/>
      <c r="F2456" s="130"/>
      <c r="R2456" s="12"/>
      <c r="T2456" s="130"/>
      <c r="U2456" s="130"/>
      <c r="AE2456" s="146">
        <v>1699</v>
      </c>
      <c r="AF2456" s="146">
        <f t="shared" si="456"/>
        <v>2.7960000000000003</v>
      </c>
      <c r="AJ2456" s="146">
        <f t="shared" si="457"/>
        <v>8.0045389199063163E-3</v>
      </c>
      <c r="AK2456" s="146">
        <f t="shared" si="458"/>
        <v>0.99741302997846792</v>
      </c>
      <c r="AL2456" s="146">
        <f t="shared" si="463"/>
        <v>8.0045389199063163E-3</v>
      </c>
      <c r="AM2456" s="146" t="str">
        <f t="shared" si="464"/>
        <v/>
      </c>
      <c r="AN2456" s="146" t="str">
        <f t="shared" si="459"/>
        <v/>
      </c>
      <c r="AO2456" s="146">
        <f t="shared" si="460"/>
        <v>0</v>
      </c>
      <c r="AP2456" s="146" t="str">
        <f t="shared" si="461"/>
        <v/>
      </c>
      <c r="AQ2456" s="146" t="str">
        <f t="shared" si="462"/>
        <v/>
      </c>
      <c r="AY2456" s="155"/>
      <c r="AZ2456" s="150"/>
      <c r="BA2456" s="155"/>
      <c r="BB2456" s="162"/>
      <c r="BC2456" s="162"/>
      <c r="BD2456" s="162"/>
      <c r="BE2456" s="162"/>
      <c r="BF2456" s="156"/>
      <c r="BG2456" s="156"/>
      <c r="BH2456" s="156"/>
      <c r="BJ2456" s="146">
        <v>1676</v>
      </c>
      <c r="BK2456" s="146">
        <f t="shared" si="466"/>
        <v>10.719999999999864</v>
      </c>
      <c r="BL2456" s="146">
        <f t="shared" si="467"/>
        <v>0.15130738234737728</v>
      </c>
      <c r="BM2456" s="146">
        <f t="shared" si="468"/>
        <v>3.0081295687842124E-4</v>
      </c>
      <c r="BN2456" s="146" t="str">
        <f t="shared" si="469"/>
        <v/>
      </c>
      <c r="BO2456" s="146" t="str">
        <f t="shared" si="465"/>
        <v/>
      </c>
    </row>
    <row r="2457" spans="3:67" ht="20.100000000000001" customHeight="1" x14ac:dyDescent="0.25">
      <c r="C2457" s="12"/>
      <c r="E2457" s="130"/>
      <c r="F2457" s="130"/>
      <c r="R2457" s="12"/>
      <c r="T2457" s="130"/>
      <c r="U2457" s="130"/>
      <c r="AE2457" s="146">
        <v>1700</v>
      </c>
      <c r="AF2457" s="146">
        <f t="shared" si="456"/>
        <v>2.8</v>
      </c>
      <c r="AJ2457" s="146">
        <f t="shared" si="457"/>
        <v>7.9154515829799686E-3</v>
      </c>
      <c r="AK2457" s="146">
        <f t="shared" si="458"/>
        <v>0.99744486966957202</v>
      </c>
      <c r="AL2457" s="146">
        <f t="shared" si="463"/>
        <v>7.9154515829799686E-3</v>
      </c>
      <c r="AM2457" s="146" t="str">
        <f t="shared" si="464"/>
        <v/>
      </c>
      <c r="AN2457" s="146" t="str">
        <f t="shared" si="459"/>
        <v/>
      </c>
      <c r="AO2457" s="146">
        <f t="shared" si="460"/>
        <v>0</v>
      </c>
      <c r="AP2457" s="146" t="str">
        <f t="shared" si="461"/>
        <v/>
      </c>
      <c r="AQ2457" s="146" t="str">
        <f t="shared" si="462"/>
        <v/>
      </c>
      <c r="AY2457" s="155"/>
      <c r="AZ2457" s="150"/>
      <c r="BA2457" s="155"/>
      <c r="BB2457" s="162"/>
      <c r="BC2457" s="162"/>
      <c r="BD2457" s="162"/>
      <c r="BE2457" s="162"/>
      <c r="BF2457" s="156"/>
      <c r="BG2457" s="156"/>
      <c r="BH2457" s="156"/>
      <c r="BJ2457" s="146">
        <v>1677</v>
      </c>
      <c r="BK2457" s="146">
        <f t="shared" si="466"/>
        <v>10.726399999999863</v>
      </c>
      <c r="BL2457" s="146">
        <f t="shared" si="467"/>
        <v>0.15100656939049886</v>
      </c>
      <c r="BM2457" s="146">
        <f t="shared" si="468"/>
        <v>3.002995008660192E-4</v>
      </c>
      <c r="BN2457" s="146" t="str">
        <f t="shared" si="469"/>
        <v/>
      </c>
      <c r="BO2457" s="146" t="str">
        <f t="shared" si="465"/>
        <v/>
      </c>
    </row>
    <row r="2458" spans="3:67" ht="20.100000000000001" customHeight="1" x14ac:dyDescent="0.25">
      <c r="C2458" s="12"/>
      <c r="E2458" s="130"/>
      <c r="F2458" s="130"/>
      <c r="R2458" s="12"/>
      <c r="T2458" s="130"/>
      <c r="U2458" s="130"/>
      <c r="AE2458" s="146">
        <v>1701</v>
      </c>
      <c r="AF2458" s="146">
        <f t="shared" si="456"/>
        <v>2.8040000000000003</v>
      </c>
      <c r="AJ2458" s="146">
        <f t="shared" si="457"/>
        <v>7.8272305160173687E-3</v>
      </c>
      <c r="AK2458" s="146">
        <f t="shared" si="458"/>
        <v>0.99747635474615681</v>
      </c>
      <c r="AL2458" s="146">
        <f t="shared" si="463"/>
        <v>7.8272305160173687E-3</v>
      </c>
      <c r="AM2458" s="146" t="str">
        <f t="shared" si="464"/>
        <v/>
      </c>
      <c r="AN2458" s="146" t="str">
        <f t="shared" si="459"/>
        <v/>
      </c>
      <c r="AO2458" s="146">
        <f t="shared" si="460"/>
        <v>0</v>
      </c>
      <c r="AP2458" s="146" t="str">
        <f t="shared" si="461"/>
        <v/>
      </c>
      <c r="AQ2458" s="146" t="str">
        <f t="shared" si="462"/>
        <v/>
      </c>
      <c r="AY2458" s="155"/>
      <c r="AZ2458" s="150"/>
      <c r="BA2458" s="155"/>
      <c r="BB2458" s="162"/>
      <c r="BC2458" s="162"/>
      <c r="BD2458" s="162"/>
      <c r="BE2458" s="162"/>
      <c r="BF2458" s="156"/>
      <c r="BG2458" s="156"/>
      <c r="BH2458" s="156"/>
      <c r="BJ2458" s="146">
        <v>1678</v>
      </c>
      <c r="BK2458" s="146">
        <f t="shared" si="466"/>
        <v>10.732799999999862</v>
      </c>
      <c r="BL2458" s="146">
        <f t="shared" si="467"/>
        <v>0.15070626988963284</v>
      </c>
      <c r="BM2458" s="146">
        <f t="shared" si="468"/>
        <v>2.9978665461655174E-4</v>
      </c>
      <c r="BN2458" s="146" t="str">
        <f t="shared" si="469"/>
        <v/>
      </c>
      <c r="BO2458" s="146" t="str">
        <f t="shared" si="465"/>
        <v/>
      </c>
    </row>
    <row r="2459" spans="3:67" ht="20.100000000000001" customHeight="1" x14ac:dyDescent="0.25">
      <c r="C2459" s="12"/>
      <c r="E2459" s="130"/>
      <c r="F2459" s="130"/>
      <c r="R2459" s="12"/>
      <c r="T2459" s="130"/>
      <c r="U2459" s="130"/>
      <c r="AE2459" s="146">
        <v>1702</v>
      </c>
      <c r="AF2459" s="146">
        <f t="shared" si="456"/>
        <v>2.8079999999999998</v>
      </c>
      <c r="AJ2459" s="146">
        <f t="shared" si="457"/>
        <v>7.739868871391698E-3</v>
      </c>
      <c r="AK2459" s="146">
        <f t="shared" si="458"/>
        <v>0.99750748865959504</v>
      </c>
      <c r="AL2459" s="146">
        <f t="shared" si="463"/>
        <v>7.739868871391698E-3</v>
      </c>
      <c r="AM2459" s="146" t="str">
        <f t="shared" si="464"/>
        <v/>
      </c>
      <c r="AN2459" s="146" t="str">
        <f t="shared" si="459"/>
        <v/>
      </c>
      <c r="AO2459" s="146">
        <f t="shared" si="460"/>
        <v>0</v>
      </c>
      <c r="AP2459" s="146" t="str">
        <f t="shared" si="461"/>
        <v/>
      </c>
      <c r="AQ2459" s="146" t="str">
        <f t="shared" si="462"/>
        <v/>
      </c>
      <c r="AY2459" s="155"/>
      <c r="AZ2459" s="150"/>
      <c r="BA2459" s="155"/>
      <c r="BB2459" s="162"/>
      <c r="BC2459" s="162"/>
      <c r="BD2459" s="162"/>
      <c r="BE2459" s="162"/>
      <c r="BF2459" s="156"/>
      <c r="BG2459" s="156"/>
      <c r="BH2459" s="156"/>
      <c r="BJ2459" s="146">
        <v>1679</v>
      </c>
      <c r="BK2459" s="146">
        <f t="shared" si="466"/>
        <v>10.739199999999862</v>
      </c>
      <c r="BL2459" s="146">
        <f t="shared" si="467"/>
        <v>0.15040648323501629</v>
      </c>
      <c r="BM2459" s="146">
        <f t="shared" si="468"/>
        <v>2.9927441831717472E-4</v>
      </c>
      <c r="BN2459" s="146" t="str">
        <f t="shared" si="469"/>
        <v/>
      </c>
      <c r="BO2459" s="146" t="str">
        <f t="shared" si="465"/>
        <v/>
      </c>
    </row>
    <row r="2460" spans="3:67" ht="20.100000000000001" customHeight="1" x14ac:dyDescent="0.25">
      <c r="C2460" s="12"/>
      <c r="E2460" s="130"/>
      <c r="F2460" s="130"/>
      <c r="R2460" s="12"/>
      <c r="T2460" s="130"/>
      <c r="U2460" s="130"/>
      <c r="AE2460" s="146">
        <v>1703</v>
      </c>
      <c r="AF2460" s="146">
        <f t="shared" si="456"/>
        <v>2.8120000000000003</v>
      </c>
      <c r="AJ2460" s="146">
        <f t="shared" si="457"/>
        <v>7.6533598368282241E-3</v>
      </c>
      <c r="AK2460" s="146">
        <f t="shared" si="458"/>
        <v>0.99753827483393986</v>
      </c>
      <c r="AL2460" s="146">
        <f t="shared" si="463"/>
        <v>7.6533598368282241E-3</v>
      </c>
      <c r="AM2460" s="146" t="str">
        <f t="shared" si="464"/>
        <v/>
      </c>
      <c r="AN2460" s="146" t="str">
        <f t="shared" si="459"/>
        <v/>
      </c>
      <c r="AO2460" s="146">
        <f t="shared" si="460"/>
        <v>0</v>
      </c>
      <c r="AP2460" s="146" t="str">
        <f t="shared" si="461"/>
        <v/>
      </c>
      <c r="AQ2460" s="146" t="str">
        <f t="shared" si="462"/>
        <v/>
      </c>
      <c r="AY2460" s="155"/>
      <c r="AZ2460" s="150"/>
      <c r="BA2460" s="155"/>
      <c r="BB2460" s="162"/>
      <c r="BC2460" s="162"/>
      <c r="BD2460" s="162"/>
      <c r="BE2460" s="162"/>
      <c r="BF2460" s="156"/>
      <c r="BG2460" s="156"/>
      <c r="BH2460" s="156"/>
      <c r="BJ2460" s="146">
        <v>1680</v>
      </c>
      <c r="BK2460" s="146">
        <f t="shared" si="466"/>
        <v>10.745599999999861</v>
      </c>
      <c r="BL2460" s="146">
        <f t="shared" si="467"/>
        <v>0.15010720881669912</v>
      </c>
      <c r="BM2460" s="146">
        <f t="shared" si="468"/>
        <v>2.9876279215179657E-4</v>
      </c>
      <c r="BN2460" s="146" t="str">
        <f t="shared" si="469"/>
        <v/>
      </c>
      <c r="BO2460" s="146" t="str">
        <f t="shared" si="465"/>
        <v/>
      </c>
    </row>
    <row r="2461" spans="3:67" ht="20.100000000000001" customHeight="1" x14ac:dyDescent="0.25">
      <c r="C2461" s="12"/>
      <c r="E2461" s="130"/>
      <c r="F2461" s="130"/>
      <c r="R2461" s="12"/>
      <c r="T2461" s="130"/>
      <c r="U2461" s="130"/>
      <c r="AE2461" s="146">
        <v>1704</v>
      </c>
      <c r="AF2461" s="146">
        <f t="shared" si="456"/>
        <v>2.8159999999999998</v>
      </c>
      <c r="AJ2461" s="146">
        <f t="shared" si="457"/>
        <v>7.5676966354434258E-3</v>
      </c>
      <c r="AK2461" s="146">
        <f t="shared" si="458"/>
        <v>0.99756871666606572</v>
      </c>
      <c r="AL2461" s="146">
        <f t="shared" si="463"/>
        <v>7.5676966354434258E-3</v>
      </c>
      <c r="AM2461" s="146" t="str">
        <f t="shared" si="464"/>
        <v/>
      </c>
      <c r="AN2461" s="146" t="str">
        <f t="shared" si="459"/>
        <v/>
      </c>
      <c r="AO2461" s="146">
        <f t="shared" si="460"/>
        <v>0</v>
      </c>
      <c r="AP2461" s="146" t="str">
        <f t="shared" si="461"/>
        <v/>
      </c>
      <c r="AQ2461" s="146" t="str">
        <f t="shared" si="462"/>
        <v/>
      </c>
      <c r="AY2461" s="155"/>
      <c r="AZ2461" s="150"/>
      <c r="BA2461" s="155"/>
      <c r="BB2461" s="162"/>
      <c r="BC2461" s="162"/>
      <c r="BD2461" s="162"/>
      <c r="BE2461" s="162"/>
      <c r="BF2461" s="156"/>
      <c r="BG2461" s="156"/>
      <c r="BH2461" s="156"/>
      <c r="BJ2461" s="146">
        <v>1681</v>
      </c>
      <c r="BK2461" s="146">
        <f t="shared" si="466"/>
        <v>10.75199999999986</v>
      </c>
      <c r="BL2461" s="146">
        <f t="shared" si="467"/>
        <v>0.14980844602454732</v>
      </c>
      <c r="BM2461" s="146">
        <f t="shared" si="468"/>
        <v>2.9825177629927424E-4</v>
      </c>
      <c r="BN2461" s="146" t="str">
        <f t="shared" si="469"/>
        <v/>
      </c>
      <c r="BO2461" s="146" t="str">
        <f t="shared" si="465"/>
        <v/>
      </c>
    </row>
    <row r="2462" spans="3:67" ht="20.100000000000001" customHeight="1" x14ac:dyDescent="0.25">
      <c r="C2462" s="12"/>
      <c r="E2462" s="130"/>
      <c r="F2462" s="130"/>
      <c r="R2462" s="12"/>
      <c r="T2462" s="130"/>
      <c r="U2462" s="130"/>
      <c r="AE2462" s="146">
        <v>1705</v>
      </c>
      <c r="AF2462" s="146">
        <f t="shared" si="456"/>
        <v>2.8200000000000003</v>
      </c>
      <c r="AJ2462" s="146">
        <f t="shared" si="457"/>
        <v>7.4828725257805526E-3</v>
      </c>
      <c r="AK2462" s="146">
        <f t="shared" si="458"/>
        <v>0.9975988175258107</v>
      </c>
      <c r="AL2462" s="146">
        <f t="shared" si="463"/>
        <v>7.4828725257805526E-3</v>
      </c>
      <c r="AM2462" s="146" t="str">
        <f t="shared" si="464"/>
        <v/>
      </c>
      <c r="AN2462" s="146" t="str">
        <f t="shared" si="459"/>
        <v/>
      </c>
      <c r="AO2462" s="146">
        <f t="shared" si="460"/>
        <v>0</v>
      </c>
      <c r="AP2462" s="146" t="str">
        <f t="shared" si="461"/>
        <v/>
      </c>
      <c r="AQ2462" s="146" t="str">
        <f t="shared" si="462"/>
        <v/>
      </c>
      <c r="AY2462" s="155"/>
      <c r="AZ2462" s="150"/>
      <c r="BA2462" s="155"/>
      <c r="BB2462" s="162"/>
      <c r="BC2462" s="162"/>
      <c r="BD2462" s="162"/>
      <c r="BE2462" s="162"/>
      <c r="BF2462" s="156"/>
      <c r="BG2462" s="156"/>
      <c r="BH2462" s="156"/>
      <c r="BJ2462" s="146">
        <v>1682</v>
      </c>
      <c r="BK2462" s="146">
        <f t="shared" si="466"/>
        <v>10.75839999999986</v>
      </c>
      <c r="BL2462" s="146">
        <f t="shared" si="467"/>
        <v>0.14951019424824805</v>
      </c>
      <c r="BM2462" s="146">
        <f t="shared" si="468"/>
        <v>2.9774137093463438E-4</v>
      </c>
      <c r="BN2462" s="146" t="str">
        <f t="shared" si="469"/>
        <v/>
      </c>
      <c r="BO2462" s="146" t="str">
        <f t="shared" si="465"/>
        <v/>
      </c>
    </row>
    <row r="2463" spans="3:67" ht="20.100000000000001" customHeight="1" x14ac:dyDescent="0.25">
      <c r="C2463" s="12"/>
      <c r="E2463" s="130"/>
      <c r="F2463" s="130"/>
      <c r="R2463" s="12"/>
      <c r="T2463" s="130"/>
      <c r="U2463" s="130"/>
      <c r="AE2463" s="146">
        <v>1706</v>
      </c>
      <c r="AF2463" s="146">
        <f t="shared" si="456"/>
        <v>2.8239999999999998</v>
      </c>
      <c r="AJ2463" s="146">
        <f t="shared" si="457"/>
        <v>7.3988808018422966E-3</v>
      </c>
      <c r="AK2463" s="146">
        <f t="shared" si="458"/>
        <v>0.99762858075611804</v>
      </c>
      <c r="AL2463" s="146">
        <f t="shared" si="463"/>
        <v>7.3988808018422966E-3</v>
      </c>
      <c r="AM2463" s="146" t="str">
        <f t="shared" si="464"/>
        <v/>
      </c>
      <c r="AN2463" s="146" t="str">
        <f t="shared" si="459"/>
        <v/>
      </c>
      <c r="AO2463" s="146">
        <f t="shared" si="460"/>
        <v>0</v>
      </c>
      <c r="AP2463" s="146" t="str">
        <f t="shared" si="461"/>
        <v/>
      </c>
      <c r="AQ2463" s="146" t="str">
        <f t="shared" si="462"/>
        <v/>
      </c>
      <c r="AY2463" s="155"/>
      <c r="AZ2463" s="150"/>
      <c r="BA2463" s="155"/>
      <c r="BB2463" s="162"/>
      <c r="BC2463" s="162"/>
      <c r="BD2463" s="162"/>
      <c r="BE2463" s="162"/>
      <c r="BF2463" s="156"/>
      <c r="BG2463" s="156"/>
      <c r="BH2463" s="156"/>
      <c r="BJ2463" s="146">
        <v>1683</v>
      </c>
      <c r="BK2463" s="146">
        <f t="shared" si="466"/>
        <v>10.764799999999859</v>
      </c>
      <c r="BL2463" s="146">
        <f t="shared" si="467"/>
        <v>0.14921245287731341</v>
      </c>
      <c r="BM2463" s="146">
        <f t="shared" si="468"/>
        <v>2.972315762292399E-4</v>
      </c>
      <c r="BN2463" s="146" t="str">
        <f t="shared" si="469"/>
        <v/>
      </c>
      <c r="BO2463" s="146" t="str">
        <f t="shared" si="465"/>
        <v/>
      </c>
    </row>
    <row r="2464" spans="3:67" ht="20.100000000000001" customHeight="1" x14ac:dyDescent="0.25">
      <c r="C2464" s="12"/>
      <c r="E2464" s="130"/>
      <c r="F2464" s="130"/>
      <c r="R2464" s="12"/>
      <c r="T2464" s="130"/>
      <c r="U2464" s="130"/>
      <c r="AE2464" s="146">
        <v>1707</v>
      </c>
      <c r="AF2464" s="146">
        <f t="shared" si="456"/>
        <v>2.8280000000000003</v>
      </c>
      <c r="AJ2464" s="146">
        <f t="shared" si="457"/>
        <v>7.3157147931199405E-3</v>
      </c>
      <c r="AK2464" s="146">
        <f t="shared" si="458"/>
        <v>0.99765800967317753</v>
      </c>
      <c r="AL2464" s="146">
        <f t="shared" si="463"/>
        <v>7.3157147931199405E-3</v>
      </c>
      <c r="AM2464" s="146" t="str">
        <f t="shared" si="464"/>
        <v/>
      </c>
      <c r="AN2464" s="146" t="str">
        <f t="shared" si="459"/>
        <v/>
      </c>
      <c r="AO2464" s="146">
        <f t="shared" si="460"/>
        <v>0</v>
      </c>
      <c r="AP2464" s="146" t="str">
        <f t="shared" si="461"/>
        <v/>
      </c>
      <c r="AQ2464" s="146" t="str">
        <f t="shared" si="462"/>
        <v/>
      </c>
      <c r="AY2464" s="155"/>
      <c r="AZ2464" s="150"/>
      <c r="BA2464" s="155"/>
      <c r="BB2464" s="162"/>
      <c r="BC2464" s="162"/>
      <c r="BD2464" s="162"/>
      <c r="BE2464" s="162"/>
      <c r="BF2464" s="156"/>
      <c r="BG2464" s="156"/>
      <c r="BH2464" s="156"/>
      <c r="BJ2464" s="146">
        <v>1684</v>
      </c>
      <c r="BK2464" s="146">
        <f t="shared" si="466"/>
        <v>10.771199999999858</v>
      </c>
      <c r="BL2464" s="146">
        <f t="shared" si="467"/>
        <v>0.14891522130108417</v>
      </c>
      <c r="BM2464" s="146">
        <f t="shared" si="468"/>
        <v>2.9672239234959652E-4</v>
      </c>
      <c r="BN2464" s="146" t="str">
        <f t="shared" si="469"/>
        <v/>
      </c>
      <c r="BO2464" s="146" t="str">
        <f t="shared" si="465"/>
        <v/>
      </c>
    </row>
    <row r="2465" spans="3:67" ht="20.100000000000001" customHeight="1" x14ac:dyDescent="0.25">
      <c r="C2465" s="12"/>
      <c r="E2465" s="130"/>
      <c r="F2465" s="130"/>
      <c r="R2465" s="12"/>
      <c r="T2465" s="130"/>
      <c r="U2465" s="130"/>
      <c r="AE2465" s="146">
        <v>1708</v>
      </c>
      <c r="AF2465" s="146">
        <f t="shared" si="456"/>
        <v>2.8319999999999999</v>
      </c>
      <c r="AJ2465" s="146">
        <f t="shared" si="457"/>
        <v>7.2333678646196876E-3</v>
      </c>
      <c r="AK2465" s="146">
        <f t="shared" si="458"/>
        <v>0.99768710756656831</v>
      </c>
      <c r="AL2465" s="146">
        <f t="shared" si="463"/>
        <v>7.2333678646196876E-3</v>
      </c>
      <c r="AM2465" s="146" t="str">
        <f t="shared" si="464"/>
        <v/>
      </c>
      <c r="AN2465" s="146" t="str">
        <f t="shared" si="459"/>
        <v/>
      </c>
      <c r="AO2465" s="146">
        <f t="shared" si="460"/>
        <v>0</v>
      </c>
      <c r="AP2465" s="146" t="str">
        <f t="shared" si="461"/>
        <v/>
      </c>
      <c r="AQ2465" s="146" t="str">
        <f t="shared" si="462"/>
        <v/>
      </c>
      <c r="AY2465" s="155"/>
      <c r="AZ2465" s="150"/>
      <c r="BA2465" s="155"/>
      <c r="BB2465" s="162"/>
      <c r="BC2465" s="162"/>
      <c r="BD2465" s="162"/>
      <c r="BE2465" s="162"/>
      <c r="BF2465" s="156"/>
      <c r="BG2465" s="156"/>
      <c r="BH2465" s="156"/>
      <c r="BJ2465" s="146">
        <v>1685</v>
      </c>
      <c r="BK2465" s="146">
        <f t="shared" si="466"/>
        <v>10.777599999999858</v>
      </c>
      <c r="BL2465" s="146">
        <f t="shared" si="467"/>
        <v>0.14861849890873458</v>
      </c>
      <c r="BM2465" s="146">
        <f t="shared" si="468"/>
        <v>2.9621381945901804E-4</v>
      </c>
      <c r="BN2465" s="146" t="str">
        <f t="shared" si="469"/>
        <v/>
      </c>
      <c r="BO2465" s="146" t="str">
        <f t="shared" si="465"/>
        <v/>
      </c>
    </row>
    <row r="2466" spans="3:67" ht="20.100000000000001" customHeight="1" x14ac:dyDescent="0.25">
      <c r="C2466" s="12"/>
      <c r="E2466" s="130"/>
      <c r="F2466" s="130"/>
      <c r="R2466" s="12"/>
      <c r="T2466" s="130"/>
      <c r="U2466" s="130"/>
      <c r="AE2466" s="146">
        <v>1709</v>
      </c>
      <c r="AF2466" s="146">
        <f t="shared" si="456"/>
        <v>2.8360000000000003</v>
      </c>
      <c r="AJ2466" s="146">
        <f t="shared" si="457"/>
        <v>7.1518334168855441E-3</v>
      </c>
      <c r="AK2466" s="146">
        <f t="shared" si="458"/>
        <v>0.99771587769940062</v>
      </c>
      <c r="AL2466" s="146">
        <f t="shared" si="463"/>
        <v>7.1518334168855441E-3</v>
      </c>
      <c r="AM2466" s="146" t="str">
        <f t="shared" si="464"/>
        <v/>
      </c>
      <c r="AN2466" s="146" t="str">
        <f t="shared" si="459"/>
        <v/>
      </c>
      <c r="AO2466" s="146">
        <f t="shared" si="460"/>
        <v>0</v>
      </c>
      <c r="AP2466" s="146" t="str">
        <f t="shared" si="461"/>
        <v/>
      </c>
      <c r="AQ2466" s="146" t="str">
        <f t="shared" si="462"/>
        <v/>
      </c>
      <c r="AY2466" s="155"/>
      <c r="AZ2466" s="150"/>
      <c r="BA2466" s="155"/>
      <c r="BB2466" s="162"/>
      <c r="BC2466" s="162"/>
      <c r="BD2466" s="162"/>
      <c r="BE2466" s="162"/>
      <c r="BF2466" s="156"/>
      <c r="BG2466" s="156"/>
      <c r="BH2466" s="156"/>
      <c r="BJ2466" s="146">
        <v>1686</v>
      </c>
      <c r="BK2466" s="146">
        <f t="shared" si="466"/>
        <v>10.783999999999857</v>
      </c>
      <c r="BL2466" s="146">
        <f t="shared" si="467"/>
        <v>0.14832228508927556</v>
      </c>
      <c r="BM2466" s="146">
        <f t="shared" si="468"/>
        <v>2.9570585771607205E-4</v>
      </c>
      <c r="BN2466" s="146" t="str">
        <f t="shared" si="469"/>
        <v/>
      </c>
      <c r="BO2466" s="146" t="str">
        <f t="shared" si="465"/>
        <v/>
      </c>
    </row>
    <row r="2467" spans="3:67" ht="20.100000000000001" customHeight="1" x14ac:dyDescent="0.25">
      <c r="C2467" s="12"/>
      <c r="E2467" s="130"/>
      <c r="F2467" s="130"/>
      <c r="R2467" s="12"/>
      <c r="T2467" s="130"/>
      <c r="U2467" s="130"/>
      <c r="AE2467" s="146">
        <v>1710</v>
      </c>
      <c r="AF2467" s="146">
        <f t="shared" si="456"/>
        <v>2.84</v>
      </c>
      <c r="AJ2467" s="146">
        <f t="shared" si="457"/>
        <v>7.0711048860194487E-3</v>
      </c>
      <c r="AK2467" s="146">
        <f t="shared" si="458"/>
        <v>0.99774432330845764</v>
      </c>
      <c r="AL2467" s="146">
        <f t="shared" si="463"/>
        <v>7.0711048860194487E-3</v>
      </c>
      <c r="AM2467" s="146" t="str">
        <f t="shared" si="464"/>
        <v/>
      </c>
      <c r="AN2467" s="146" t="str">
        <f t="shared" si="459"/>
        <v/>
      </c>
      <c r="AO2467" s="146">
        <f t="shared" si="460"/>
        <v>0</v>
      </c>
      <c r="AP2467" s="146" t="str">
        <f t="shared" si="461"/>
        <v/>
      </c>
      <c r="AQ2467" s="146" t="str">
        <f t="shared" si="462"/>
        <v/>
      </c>
      <c r="AY2467" s="155"/>
      <c r="AZ2467" s="150"/>
      <c r="BA2467" s="155"/>
      <c r="BB2467" s="162"/>
      <c r="BC2467" s="162"/>
      <c r="BD2467" s="162"/>
      <c r="BE2467" s="162"/>
      <c r="BF2467" s="156"/>
      <c r="BG2467" s="156"/>
      <c r="BH2467" s="156"/>
      <c r="BJ2467" s="146">
        <v>1687</v>
      </c>
      <c r="BK2467" s="146">
        <f t="shared" si="466"/>
        <v>10.790399999999856</v>
      </c>
      <c r="BL2467" s="146">
        <f t="shared" si="467"/>
        <v>0.14802657923155949</v>
      </c>
      <c r="BM2467" s="146">
        <f t="shared" si="468"/>
        <v>2.9519850727571795E-4</v>
      </c>
      <c r="BN2467" s="146" t="str">
        <f t="shared" si="469"/>
        <v/>
      </c>
      <c r="BO2467" s="146" t="str">
        <f t="shared" si="465"/>
        <v/>
      </c>
    </row>
    <row r="2468" spans="3:67" ht="20.100000000000001" customHeight="1" x14ac:dyDescent="0.25">
      <c r="C2468" s="12"/>
      <c r="E2468" s="130"/>
      <c r="F2468" s="130"/>
      <c r="R2468" s="12"/>
      <c r="T2468" s="130"/>
      <c r="U2468" s="130"/>
      <c r="AE2468" s="146">
        <v>1711</v>
      </c>
      <c r="AF2468" s="146">
        <f t="shared" si="456"/>
        <v>2.8440000000000003</v>
      </c>
      <c r="AJ2468" s="146">
        <f t="shared" si="457"/>
        <v>6.9911757436980134E-3</v>
      </c>
      <c r="AK2468" s="146">
        <f t="shared" si="458"/>
        <v>0.99777244760433859</v>
      </c>
      <c r="AL2468" s="146">
        <f t="shared" si="463"/>
        <v>6.9911757436980134E-3</v>
      </c>
      <c r="AM2468" s="146" t="str">
        <f t="shared" si="464"/>
        <v/>
      </c>
      <c r="AN2468" s="146" t="str">
        <f t="shared" si="459"/>
        <v/>
      </c>
      <c r="AO2468" s="146">
        <f t="shared" si="460"/>
        <v>0</v>
      </c>
      <c r="AP2468" s="146" t="str">
        <f t="shared" si="461"/>
        <v/>
      </c>
      <c r="AQ2468" s="146" t="str">
        <f t="shared" si="462"/>
        <v/>
      </c>
      <c r="AY2468" s="155"/>
      <c r="AZ2468" s="150"/>
      <c r="BA2468" s="155"/>
      <c r="BB2468" s="162"/>
      <c r="BC2468" s="162"/>
      <c r="BD2468" s="162"/>
      <c r="BE2468" s="162"/>
      <c r="BF2468" s="156"/>
      <c r="BG2468" s="156"/>
      <c r="BH2468" s="156"/>
      <c r="BJ2468" s="146">
        <v>1688</v>
      </c>
      <c r="BK2468" s="146">
        <f t="shared" si="466"/>
        <v>10.796799999999855</v>
      </c>
      <c r="BL2468" s="146">
        <f t="shared" si="467"/>
        <v>0.14773138072428377</v>
      </c>
      <c r="BM2468" s="146">
        <f t="shared" si="468"/>
        <v>2.9469176828850197E-4</v>
      </c>
      <c r="BN2468" s="146" t="str">
        <f t="shared" si="469"/>
        <v/>
      </c>
      <c r="BO2468" s="146" t="str">
        <f t="shared" si="465"/>
        <v/>
      </c>
    </row>
    <row r="2469" spans="3:67" ht="20.100000000000001" customHeight="1" x14ac:dyDescent="0.25">
      <c r="C2469" s="12"/>
      <c r="E2469" s="130"/>
      <c r="F2469" s="130"/>
      <c r="R2469" s="12"/>
      <c r="T2469" s="130"/>
      <c r="U2469" s="130"/>
      <c r="AE2469" s="146">
        <v>1712</v>
      </c>
      <c r="AF2469" s="146">
        <f t="shared" si="456"/>
        <v>2.8479999999999999</v>
      </c>
      <c r="AJ2469" s="146">
        <f t="shared" si="457"/>
        <v>6.9120394971865584E-3</v>
      </c>
      <c r="AK2469" s="146">
        <f t="shared" si="458"/>
        <v>0.99780025377160009</v>
      </c>
      <c r="AL2469" s="146">
        <f t="shared" si="463"/>
        <v>6.9120394971865584E-3</v>
      </c>
      <c r="AM2469" s="146" t="str">
        <f t="shared" si="464"/>
        <v/>
      </c>
      <c r="AN2469" s="146" t="str">
        <f t="shared" si="459"/>
        <v/>
      </c>
      <c r="AO2469" s="146">
        <f t="shared" si="460"/>
        <v>0</v>
      </c>
      <c r="AP2469" s="146" t="str">
        <f t="shared" si="461"/>
        <v/>
      </c>
      <c r="AQ2469" s="146" t="str">
        <f t="shared" si="462"/>
        <v/>
      </c>
      <c r="AY2469" s="155"/>
      <c r="AZ2469" s="150"/>
      <c r="BA2469" s="155"/>
      <c r="BB2469" s="162"/>
      <c r="BC2469" s="162"/>
      <c r="BD2469" s="162"/>
      <c r="BE2469" s="162"/>
      <c r="BF2469" s="156"/>
      <c r="BG2469" s="156"/>
      <c r="BH2469" s="156"/>
      <c r="BJ2469" s="146">
        <v>1689</v>
      </c>
      <c r="BK2469" s="146">
        <f t="shared" si="466"/>
        <v>10.803199999999855</v>
      </c>
      <c r="BL2469" s="146">
        <f t="shared" si="467"/>
        <v>0.14743668895599527</v>
      </c>
      <c r="BM2469" s="146">
        <f t="shared" si="468"/>
        <v>2.9418564090144539E-4</v>
      </c>
      <c r="BN2469" s="146" t="str">
        <f t="shared" si="469"/>
        <v/>
      </c>
      <c r="BO2469" s="146" t="str">
        <f t="shared" si="465"/>
        <v/>
      </c>
    </row>
    <row r="2470" spans="3:67" ht="20.100000000000001" customHeight="1" x14ac:dyDescent="0.25">
      <c r="C2470" s="12"/>
      <c r="E2470" s="130"/>
      <c r="F2470" s="130"/>
      <c r="R2470" s="12"/>
      <c r="T2470" s="130"/>
      <c r="U2470" s="130"/>
      <c r="AE2470" s="146">
        <v>1713</v>
      </c>
      <c r="AF2470" s="146">
        <f t="shared" si="456"/>
        <v>2.8520000000000003</v>
      </c>
      <c r="AJ2470" s="146">
        <f t="shared" si="457"/>
        <v>6.8336896893498754E-3</v>
      </c>
      <c r="AK2470" s="146">
        <f t="shared" si="458"/>
        <v>0.99782774496889937</v>
      </c>
      <c r="AL2470" s="146">
        <f t="shared" si="463"/>
        <v>6.8336896893498754E-3</v>
      </c>
      <c r="AM2470" s="146" t="str">
        <f t="shared" si="464"/>
        <v/>
      </c>
      <c r="AN2470" s="146" t="str">
        <f t="shared" si="459"/>
        <v/>
      </c>
      <c r="AO2470" s="146">
        <f t="shared" si="460"/>
        <v>0</v>
      </c>
      <c r="AP2470" s="146" t="str">
        <f t="shared" si="461"/>
        <v/>
      </c>
      <c r="AQ2470" s="146" t="str">
        <f t="shared" si="462"/>
        <v/>
      </c>
      <c r="AY2470" s="155"/>
      <c r="AZ2470" s="150"/>
      <c r="BA2470" s="155"/>
      <c r="BB2470" s="162"/>
      <c r="BC2470" s="162"/>
      <c r="BD2470" s="162"/>
      <c r="BE2470" s="162"/>
      <c r="BF2470" s="156"/>
      <c r="BG2470" s="156"/>
      <c r="BH2470" s="156"/>
      <c r="BJ2470" s="146">
        <v>1690</v>
      </c>
      <c r="BK2470" s="146">
        <f t="shared" si="466"/>
        <v>10.809599999999854</v>
      </c>
      <c r="BL2470" s="146">
        <f t="shared" si="467"/>
        <v>0.14714250331509382</v>
      </c>
      <c r="BM2470" s="146">
        <f t="shared" si="468"/>
        <v>2.936801252573229E-4</v>
      </c>
      <c r="BN2470" s="146" t="str">
        <f t="shared" si="469"/>
        <v/>
      </c>
      <c r="BO2470" s="146" t="str">
        <f t="shared" si="465"/>
        <v/>
      </c>
    </row>
    <row r="2471" spans="3:67" ht="20.100000000000001" customHeight="1" x14ac:dyDescent="0.25">
      <c r="C2471" s="12"/>
      <c r="E2471" s="130"/>
      <c r="F2471" s="130"/>
      <c r="R2471" s="12"/>
      <c r="T2471" s="130"/>
      <c r="U2471" s="130"/>
      <c r="AE2471" s="146">
        <v>1714</v>
      </c>
      <c r="AF2471" s="146">
        <f t="shared" si="456"/>
        <v>2.8559999999999999</v>
      </c>
      <c r="AJ2471" s="146">
        <f t="shared" si="457"/>
        <v>6.7561198986603012E-3</v>
      </c>
      <c r="AK2471" s="146">
        <f t="shared" si="458"/>
        <v>0.99785492432913614</v>
      </c>
      <c r="AL2471" s="146">
        <f t="shared" si="463"/>
        <v>6.7561198986603012E-3</v>
      </c>
      <c r="AM2471" s="146" t="str">
        <f t="shared" si="464"/>
        <v/>
      </c>
      <c r="AN2471" s="146" t="str">
        <f t="shared" si="459"/>
        <v/>
      </c>
      <c r="AO2471" s="146">
        <f t="shared" si="460"/>
        <v>0</v>
      </c>
      <c r="AP2471" s="146" t="str">
        <f t="shared" si="461"/>
        <v/>
      </c>
      <c r="AQ2471" s="146" t="str">
        <f t="shared" si="462"/>
        <v/>
      </c>
      <c r="AY2471" s="155"/>
      <c r="AZ2471" s="150"/>
      <c r="BA2471" s="155"/>
      <c r="BB2471" s="162"/>
      <c r="BC2471" s="162"/>
      <c r="BD2471" s="162"/>
      <c r="BE2471" s="162"/>
      <c r="BF2471" s="156"/>
      <c r="BG2471" s="156"/>
      <c r="BH2471" s="156"/>
      <c r="BJ2471" s="146">
        <v>1691</v>
      </c>
      <c r="BK2471" s="146">
        <f t="shared" si="466"/>
        <v>10.815999999999853</v>
      </c>
      <c r="BL2471" s="146">
        <f t="shared" si="467"/>
        <v>0.1468488231898365</v>
      </c>
      <c r="BM2471" s="146">
        <f t="shared" si="468"/>
        <v>2.9317522149474584E-4</v>
      </c>
      <c r="BN2471" s="146" t="str">
        <f t="shared" si="469"/>
        <v/>
      </c>
      <c r="BO2471" s="146" t="str">
        <f t="shared" si="465"/>
        <v/>
      </c>
    </row>
    <row r="2472" spans="3:67" ht="20.100000000000001" customHeight="1" x14ac:dyDescent="0.25">
      <c r="C2472" s="12"/>
      <c r="E2472" s="130"/>
      <c r="F2472" s="130"/>
      <c r="R2472" s="12"/>
      <c r="T2472" s="130"/>
      <c r="U2472" s="130"/>
      <c r="AE2472" s="146">
        <v>1715</v>
      </c>
      <c r="AF2472" s="146">
        <f t="shared" si="456"/>
        <v>2.8600000000000003</v>
      </c>
      <c r="AJ2472" s="146">
        <f t="shared" si="457"/>
        <v>6.6793237392026089E-3</v>
      </c>
      <c r="AK2472" s="146">
        <f t="shared" si="458"/>
        <v>0.99788179495959539</v>
      </c>
      <c r="AL2472" s="146">
        <f t="shared" si="463"/>
        <v>6.6793237392026089E-3</v>
      </c>
      <c r="AM2472" s="146" t="str">
        <f t="shared" si="464"/>
        <v/>
      </c>
      <c r="AN2472" s="146" t="str">
        <f t="shared" si="459"/>
        <v/>
      </c>
      <c r="AO2472" s="146">
        <f t="shared" si="460"/>
        <v>0</v>
      </c>
      <c r="AP2472" s="146" t="str">
        <f t="shared" si="461"/>
        <v/>
      </c>
      <c r="AQ2472" s="146" t="str">
        <f t="shared" si="462"/>
        <v/>
      </c>
      <c r="AY2472" s="155"/>
      <c r="AZ2472" s="150"/>
      <c r="BA2472" s="155"/>
      <c r="BB2472" s="162"/>
      <c r="BC2472" s="162"/>
      <c r="BD2472" s="162"/>
      <c r="BE2472" s="162"/>
      <c r="BF2472" s="156"/>
      <c r="BG2472" s="156"/>
      <c r="BH2472" s="156"/>
      <c r="BJ2472" s="146">
        <v>1692</v>
      </c>
      <c r="BK2472" s="146">
        <f t="shared" si="466"/>
        <v>10.822399999999853</v>
      </c>
      <c r="BL2472" s="146">
        <f t="shared" si="467"/>
        <v>0.14655564796834175</v>
      </c>
      <c r="BM2472" s="146">
        <f t="shared" si="468"/>
        <v>2.9267092974893938E-4</v>
      </c>
      <c r="BN2472" s="146" t="str">
        <f t="shared" si="469"/>
        <v/>
      </c>
      <c r="BO2472" s="146" t="str">
        <f t="shared" si="465"/>
        <v/>
      </c>
    </row>
    <row r="2473" spans="3:67" ht="20.100000000000001" customHeight="1" x14ac:dyDescent="0.25">
      <c r="C2473" s="12"/>
      <c r="E2473" s="130"/>
      <c r="F2473" s="130"/>
      <c r="R2473" s="12"/>
      <c r="T2473" s="130"/>
      <c r="U2473" s="130"/>
      <c r="AE2473" s="146">
        <v>1716</v>
      </c>
      <c r="AF2473" s="146">
        <f t="shared" si="456"/>
        <v>2.8639999999999999</v>
      </c>
      <c r="AJ2473" s="146">
        <f t="shared" si="457"/>
        <v>6.603294860676282E-3</v>
      </c>
      <c r="AK2473" s="146">
        <f t="shared" si="458"/>
        <v>0.99790835994208948</v>
      </c>
      <c r="AL2473" s="146">
        <f t="shared" si="463"/>
        <v>6.603294860676282E-3</v>
      </c>
      <c r="AM2473" s="146" t="str">
        <f t="shared" si="464"/>
        <v/>
      </c>
      <c r="AN2473" s="146" t="str">
        <f t="shared" si="459"/>
        <v/>
      </c>
      <c r="AO2473" s="146">
        <f t="shared" si="460"/>
        <v>0</v>
      </c>
      <c r="AP2473" s="146" t="str">
        <f t="shared" si="461"/>
        <v/>
      </c>
      <c r="AQ2473" s="146" t="str">
        <f t="shared" si="462"/>
        <v/>
      </c>
      <c r="AY2473" s="155"/>
      <c r="AZ2473" s="150"/>
      <c r="BA2473" s="155"/>
      <c r="BB2473" s="162"/>
      <c r="BC2473" s="162"/>
      <c r="BD2473" s="162"/>
      <c r="BE2473" s="162"/>
      <c r="BF2473" s="156"/>
      <c r="BG2473" s="156"/>
      <c r="BH2473" s="156"/>
      <c r="BJ2473" s="146">
        <v>1693</v>
      </c>
      <c r="BK2473" s="146">
        <f t="shared" si="466"/>
        <v>10.828799999999852</v>
      </c>
      <c r="BL2473" s="146">
        <f t="shared" si="467"/>
        <v>0.14626297703859281</v>
      </c>
      <c r="BM2473" s="146">
        <f t="shared" si="468"/>
        <v>2.9216725015046574E-4</v>
      </c>
      <c r="BN2473" s="146" t="str">
        <f t="shared" si="469"/>
        <v/>
      </c>
      <c r="BO2473" s="146" t="str">
        <f t="shared" si="465"/>
        <v/>
      </c>
    </row>
    <row r="2474" spans="3:67" ht="20.100000000000001" customHeight="1" x14ac:dyDescent="0.25">
      <c r="C2474" s="12"/>
      <c r="E2474" s="130"/>
      <c r="F2474" s="130"/>
      <c r="R2474" s="12"/>
      <c r="T2474" s="130"/>
      <c r="U2474" s="130"/>
      <c r="AE2474" s="146">
        <v>1717</v>
      </c>
      <c r="AF2474" s="146">
        <f t="shared" si="456"/>
        <v>2.8680000000000003</v>
      </c>
      <c r="AJ2474" s="146">
        <f t="shared" si="457"/>
        <v>6.5280269483946338E-3</v>
      </c>
      <c r="AK2474" s="146">
        <f t="shared" si="458"/>
        <v>0.99793462233310082</v>
      </c>
      <c r="AL2474" s="146">
        <f t="shared" si="463"/>
        <v>6.5280269483946338E-3</v>
      </c>
      <c r="AM2474" s="146" t="str">
        <f t="shared" si="464"/>
        <v/>
      </c>
      <c r="AN2474" s="146" t="str">
        <f t="shared" si="459"/>
        <v/>
      </c>
      <c r="AO2474" s="146">
        <f t="shared" si="460"/>
        <v>0</v>
      </c>
      <c r="AP2474" s="146" t="str">
        <f t="shared" si="461"/>
        <v/>
      </c>
      <c r="AQ2474" s="146" t="str">
        <f t="shared" si="462"/>
        <v/>
      </c>
      <c r="AY2474" s="155"/>
      <c r="AZ2474" s="150"/>
      <c r="BA2474" s="155"/>
      <c r="BB2474" s="162"/>
      <c r="BC2474" s="162"/>
      <c r="BD2474" s="162"/>
      <c r="BE2474" s="162"/>
      <c r="BF2474" s="156"/>
      <c r="BG2474" s="156"/>
      <c r="BH2474" s="156"/>
      <c r="BJ2474" s="146">
        <v>1694</v>
      </c>
      <c r="BK2474" s="146">
        <f t="shared" si="466"/>
        <v>10.835199999999851</v>
      </c>
      <c r="BL2474" s="146">
        <f t="shared" si="467"/>
        <v>0.14597080978844235</v>
      </c>
      <c r="BM2474" s="146">
        <f t="shared" si="468"/>
        <v>2.9166418282652873E-4</v>
      </c>
      <c r="BN2474" s="146" t="str">
        <f t="shared" si="469"/>
        <v/>
      </c>
      <c r="BO2474" s="146" t="str">
        <f t="shared" si="465"/>
        <v/>
      </c>
    </row>
    <row r="2475" spans="3:67" ht="20.100000000000001" customHeight="1" x14ac:dyDescent="0.25">
      <c r="C2475" s="12"/>
      <c r="E2475" s="130"/>
      <c r="F2475" s="130"/>
      <c r="R2475" s="12"/>
      <c r="T2475" s="130"/>
      <c r="U2475" s="130"/>
      <c r="AE2475" s="146">
        <v>1718</v>
      </c>
      <c r="AF2475" s="146">
        <f t="shared" si="456"/>
        <v>2.8719999999999999</v>
      </c>
      <c r="AJ2475" s="146">
        <f t="shared" si="457"/>
        <v>6.4535137232814037E-3</v>
      </c>
      <c r="AK2475" s="146">
        <f t="shared" si="458"/>
        <v>0.99796058516392461</v>
      </c>
      <c r="AL2475" s="146">
        <f t="shared" si="463"/>
        <v>6.4535137232814037E-3</v>
      </c>
      <c r="AM2475" s="146" t="str">
        <f t="shared" si="464"/>
        <v/>
      </c>
      <c r="AN2475" s="146" t="str">
        <f t="shared" si="459"/>
        <v/>
      </c>
      <c r="AO2475" s="146">
        <f t="shared" si="460"/>
        <v>0</v>
      </c>
      <c r="AP2475" s="146" t="str">
        <f t="shared" si="461"/>
        <v/>
      </c>
      <c r="AQ2475" s="146" t="str">
        <f t="shared" si="462"/>
        <v/>
      </c>
      <c r="AY2475" s="155"/>
      <c r="AZ2475" s="150"/>
      <c r="BA2475" s="155"/>
      <c r="BB2475" s="162"/>
      <c r="BC2475" s="162"/>
      <c r="BD2475" s="162"/>
      <c r="BE2475" s="162"/>
      <c r="BF2475" s="156"/>
      <c r="BG2475" s="156"/>
      <c r="BH2475" s="156"/>
      <c r="BJ2475" s="146">
        <v>1695</v>
      </c>
      <c r="BK2475" s="146">
        <f t="shared" si="466"/>
        <v>10.84159999999985</v>
      </c>
      <c r="BL2475" s="146">
        <f t="shared" si="467"/>
        <v>0.14567914560561582</v>
      </c>
      <c r="BM2475" s="146">
        <f t="shared" si="468"/>
        <v>2.9116172790047412E-4</v>
      </c>
      <c r="BN2475" s="146" t="str">
        <f t="shared" si="469"/>
        <v/>
      </c>
      <c r="BO2475" s="146" t="str">
        <f t="shared" si="465"/>
        <v/>
      </c>
    </row>
    <row r="2476" spans="3:67" ht="20.100000000000001" customHeight="1" x14ac:dyDescent="0.25">
      <c r="C2476" s="12"/>
      <c r="E2476" s="130"/>
      <c r="F2476" s="130"/>
      <c r="R2476" s="12"/>
      <c r="T2476" s="130"/>
      <c r="U2476" s="130"/>
      <c r="AE2476" s="146">
        <v>1719</v>
      </c>
      <c r="AF2476" s="146">
        <f t="shared" si="456"/>
        <v>2.8760000000000003</v>
      </c>
      <c r="AJ2476" s="146">
        <f t="shared" si="457"/>
        <v>6.3797489418642803E-3</v>
      </c>
      <c r="AK2476" s="146">
        <f t="shared" si="458"/>
        <v>0.99798625144081043</v>
      </c>
      <c r="AL2476" s="146">
        <f t="shared" si="463"/>
        <v>6.3797489418642803E-3</v>
      </c>
      <c r="AM2476" s="146" t="str">
        <f t="shared" si="464"/>
        <v/>
      </c>
      <c r="AN2476" s="146" t="str">
        <f t="shared" si="459"/>
        <v/>
      </c>
      <c r="AO2476" s="146">
        <f t="shared" si="460"/>
        <v>0</v>
      </c>
      <c r="AP2476" s="146" t="str">
        <f t="shared" si="461"/>
        <v/>
      </c>
      <c r="AQ2476" s="146" t="str">
        <f t="shared" si="462"/>
        <v/>
      </c>
      <c r="AY2476" s="155"/>
      <c r="AZ2476" s="150"/>
      <c r="BA2476" s="155"/>
      <c r="BB2476" s="162"/>
      <c r="BC2476" s="162"/>
      <c r="BD2476" s="162"/>
      <c r="BE2476" s="162"/>
      <c r="BF2476" s="156"/>
      <c r="BG2476" s="156"/>
      <c r="BH2476" s="156"/>
      <c r="BJ2476" s="146">
        <v>1696</v>
      </c>
      <c r="BK2476" s="146">
        <f t="shared" si="466"/>
        <v>10.84799999999985</v>
      </c>
      <c r="BL2476" s="146">
        <f t="shared" si="467"/>
        <v>0.14538798387771534</v>
      </c>
      <c r="BM2476" s="146">
        <f t="shared" si="468"/>
        <v>2.9065988549104027E-4</v>
      </c>
      <c r="BN2476" s="146" t="str">
        <f t="shared" si="469"/>
        <v/>
      </c>
      <c r="BO2476" s="146" t="str">
        <f t="shared" si="465"/>
        <v/>
      </c>
    </row>
    <row r="2477" spans="3:67" ht="20.100000000000001" customHeight="1" x14ac:dyDescent="0.25">
      <c r="C2477" s="12"/>
      <c r="E2477" s="130"/>
      <c r="F2477" s="130"/>
      <c r="R2477" s="12"/>
      <c r="T2477" s="130"/>
      <c r="U2477" s="130"/>
      <c r="AE2477" s="146">
        <v>1720</v>
      </c>
      <c r="AF2477" s="146">
        <f t="shared" si="456"/>
        <v>2.88</v>
      </c>
      <c r="AJ2477" s="146">
        <f t="shared" si="457"/>
        <v>6.3067263962659275E-3</v>
      </c>
      <c r="AK2477" s="146">
        <f t="shared" si="458"/>
        <v>0.99801162414510569</v>
      </c>
      <c r="AL2477" s="146">
        <f t="shared" si="463"/>
        <v>6.3067263962659275E-3</v>
      </c>
      <c r="AM2477" s="146" t="str">
        <f t="shared" si="464"/>
        <v/>
      </c>
      <c r="AN2477" s="146" t="str">
        <f t="shared" si="459"/>
        <v/>
      </c>
      <c r="AO2477" s="146">
        <f t="shared" si="460"/>
        <v>0</v>
      </c>
      <c r="AP2477" s="146" t="str">
        <f t="shared" si="461"/>
        <v/>
      </c>
      <c r="AQ2477" s="146" t="str">
        <f t="shared" si="462"/>
        <v/>
      </c>
      <c r="AY2477" s="155"/>
      <c r="AZ2477" s="150"/>
      <c r="BA2477" s="155"/>
      <c r="BB2477" s="162"/>
      <c r="BC2477" s="162"/>
      <c r="BD2477" s="162"/>
      <c r="BE2477" s="162"/>
      <c r="BF2477" s="156"/>
      <c r="BG2477" s="156"/>
      <c r="BH2477" s="156"/>
      <c r="BJ2477" s="146">
        <v>1697</v>
      </c>
      <c r="BK2477" s="146">
        <f t="shared" si="466"/>
        <v>10.854399999999849</v>
      </c>
      <c r="BL2477" s="146">
        <f t="shared" si="467"/>
        <v>0.1450973239922243</v>
      </c>
      <c r="BM2477" s="146">
        <f t="shared" si="468"/>
        <v>2.9015865571366262E-4</v>
      </c>
      <c r="BN2477" s="146" t="str">
        <f t="shared" si="469"/>
        <v/>
      </c>
      <c r="BO2477" s="146" t="str">
        <f t="shared" si="465"/>
        <v/>
      </c>
    </row>
    <row r="2478" spans="3:67" ht="20.100000000000001" customHeight="1" x14ac:dyDescent="0.25">
      <c r="C2478" s="12"/>
      <c r="E2478" s="130"/>
      <c r="F2478" s="130"/>
      <c r="R2478" s="12"/>
      <c r="T2478" s="130"/>
      <c r="U2478" s="130"/>
      <c r="AE2478" s="146">
        <v>1721</v>
      </c>
      <c r="AF2478" s="146">
        <f t="shared" si="456"/>
        <v>2.8840000000000003</v>
      </c>
      <c r="AJ2478" s="146">
        <f t="shared" si="457"/>
        <v>6.2344399141920359E-3</v>
      </c>
      <c r="AK2478" s="146">
        <f t="shared" si="458"/>
        <v>0.99803670623339702</v>
      </c>
      <c r="AL2478" s="146">
        <f t="shared" si="463"/>
        <v>6.2344399141920359E-3</v>
      </c>
      <c r="AM2478" s="146" t="str">
        <f t="shared" si="464"/>
        <v/>
      </c>
      <c r="AN2478" s="146" t="str">
        <f t="shared" si="459"/>
        <v/>
      </c>
      <c r="AO2478" s="146">
        <f t="shared" si="460"/>
        <v>0</v>
      </c>
      <c r="AP2478" s="146" t="str">
        <f t="shared" si="461"/>
        <v/>
      </c>
      <c r="AQ2478" s="146" t="str">
        <f t="shared" si="462"/>
        <v/>
      </c>
      <c r="AY2478" s="155"/>
      <c r="AZ2478" s="150"/>
      <c r="BA2478" s="155"/>
      <c r="BB2478" s="162"/>
      <c r="BC2478" s="162"/>
      <c r="BD2478" s="162"/>
      <c r="BE2478" s="162"/>
      <c r="BF2478" s="156"/>
      <c r="BG2478" s="156"/>
      <c r="BH2478" s="156"/>
      <c r="BJ2478" s="146">
        <v>1698</v>
      </c>
      <c r="BK2478" s="146">
        <f t="shared" si="466"/>
        <v>10.860799999999848</v>
      </c>
      <c r="BL2478" s="146">
        <f t="shared" si="467"/>
        <v>0.14480716533651064</v>
      </c>
      <c r="BM2478" s="146">
        <f t="shared" si="468"/>
        <v>2.8965803868008511E-4</v>
      </c>
      <c r="BN2478" s="146" t="str">
        <f t="shared" si="469"/>
        <v/>
      </c>
      <c r="BO2478" s="146" t="str">
        <f t="shared" si="465"/>
        <v/>
      </c>
    </row>
    <row r="2479" spans="3:67" ht="20.100000000000001" customHeight="1" x14ac:dyDescent="0.25">
      <c r="C2479" s="12"/>
      <c r="E2479" s="130"/>
      <c r="F2479" s="130"/>
      <c r="R2479" s="12"/>
      <c r="T2479" s="130"/>
      <c r="U2479" s="130"/>
      <c r="AE2479" s="146">
        <v>1722</v>
      </c>
      <c r="AF2479" s="146">
        <f t="shared" si="456"/>
        <v>2.8879999999999999</v>
      </c>
      <c r="AJ2479" s="146">
        <f t="shared" si="457"/>
        <v>6.1628833589169102E-3</v>
      </c>
      <c r="AK2479" s="146">
        <f t="shared" si="458"/>
        <v>0.99806150063765331</v>
      </c>
      <c r="AL2479" s="146">
        <f t="shared" si="463"/>
        <v>6.1628833589169102E-3</v>
      </c>
      <c r="AM2479" s="146" t="str">
        <f t="shared" si="464"/>
        <v/>
      </c>
      <c r="AN2479" s="146" t="str">
        <f t="shared" si="459"/>
        <v/>
      </c>
      <c r="AO2479" s="146">
        <f t="shared" si="460"/>
        <v>0</v>
      </c>
      <c r="AP2479" s="146" t="str">
        <f t="shared" si="461"/>
        <v/>
      </c>
      <c r="AQ2479" s="146" t="str">
        <f t="shared" si="462"/>
        <v/>
      </c>
      <c r="AY2479" s="155"/>
      <c r="AZ2479" s="150"/>
      <c r="BA2479" s="155"/>
      <c r="BB2479" s="162"/>
      <c r="BC2479" s="162"/>
      <c r="BD2479" s="162"/>
      <c r="BE2479" s="162"/>
      <c r="BF2479" s="156"/>
      <c r="BG2479" s="156"/>
      <c r="BH2479" s="156"/>
      <c r="BJ2479" s="146">
        <v>1699</v>
      </c>
      <c r="BK2479" s="146">
        <f t="shared" si="466"/>
        <v>10.867199999999848</v>
      </c>
      <c r="BL2479" s="146">
        <f t="shared" si="467"/>
        <v>0.14451750729783056</v>
      </c>
      <c r="BM2479" s="146">
        <f t="shared" si="468"/>
        <v>2.8915803449752753E-4</v>
      </c>
      <c r="BN2479" s="146" t="str">
        <f t="shared" si="469"/>
        <v/>
      </c>
      <c r="BO2479" s="146" t="str">
        <f t="shared" si="465"/>
        <v/>
      </c>
    </row>
    <row r="2480" spans="3:67" ht="20.100000000000001" customHeight="1" x14ac:dyDescent="0.25">
      <c r="C2480" s="12"/>
      <c r="E2480" s="130"/>
      <c r="F2480" s="130"/>
      <c r="R2480" s="12"/>
      <c r="T2480" s="130"/>
      <c r="U2480" s="130"/>
      <c r="AE2480" s="146">
        <v>1723</v>
      </c>
      <c r="AF2480" s="146">
        <f t="shared" si="456"/>
        <v>2.8920000000000003</v>
      </c>
      <c r="AJ2480" s="146">
        <f t="shared" si="457"/>
        <v>6.0920506292661703E-3</v>
      </c>
      <c r="AK2480" s="146">
        <f t="shared" si="458"/>
        <v>0.99808601026536758</v>
      </c>
      <c r="AL2480" s="146">
        <f t="shared" si="463"/>
        <v>6.0920506292661703E-3</v>
      </c>
      <c r="AM2480" s="146" t="str">
        <f t="shared" si="464"/>
        <v/>
      </c>
      <c r="AN2480" s="146" t="str">
        <f t="shared" si="459"/>
        <v/>
      </c>
      <c r="AO2480" s="146">
        <f t="shared" si="460"/>
        <v>0</v>
      </c>
      <c r="AP2480" s="146" t="str">
        <f t="shared" si="461"/>
        <v/>
      </c>
      <c r="AQ2480" s="146" t="str">
        <f t="shared" si="462"/>
        <v/>
      </c>
      <c r="AY2480" s="155"/>
      <c r="AZ2480" s="150"/>
      <c r="BA2480" s="155"/>
      <c r="BB2480" s="162"/>
      <c r="BC2480" s="162"/>
      <c r="BD2480" s="162"/>
      <c r="BE2480" s="162"/>
      <c r="BF2480" s="156"/>
      <c r="BG2480" s="156"/>
      <c r="BH2480" s="156"/>
      <c r="BJ2480" s="146">
        <v>1700</v>
      </c>
      <c r="BK2480" s="146">
        <f t="shared" si="466"/>
        <v>10.873599999999847</v>
      </c>
      <c r="BL2480" s="146">
        <f t="shared" si="467"/>
        <v>0.14422834926333303</v>
      </c>
      <c r="BM2480" s="146">
        <f t="shared" si="468"/>
        <v>2.886586432701288E-4</v>
      </c>
      <c r="BN2480" s="146" t="str">
        <f t="shared" si="469"/>
        <v/>
      </c>
      <c r="BO2480" s="146" t="str">
        <f t="shared" si="465"/>
        <v/>
      </c>
    </row>
    <row r="2481" spans="3:67" ht="20.100000000000001" customHeight="1" x14ac:dyDescent="0.25">
      <c r="C2481" s="12"/>
      <c r="E2481" s="130"/>
      <c r="F2481" s="130"/>
      <c r="R2481" s="12"/>
      <c r="T2481" s="130"/>
      <c r="U2481" s="130"/>
      <c r="AE2481" s="146">
        <v>1724</v>
      </c>
      <c r="AF2481" s="146">
        <f t="shared" si="456"/>
        <v>2.8959999999999999</v>
      </c>
      <c r="AJ2481" s="146">
        <f t="shared" si="457"/>
        <v>6.0219356595970453E-3</v>
      </c>
      <c r="AK2481" s="146">
        <f t="shared" si="458"/>
        <v>0.99811023799969922</v>
      </c>
      <c r="AL2481" s="146">
        <f t="shared" si="463"/>
        <v>6.0219356595970453E-3</v>
      </c>
      <c r="AM2481" s="146" t="str">
        <f t="shared" si="464"/>
        <v/>
      </c>
      <c r="AN2481" s="146" t="str">
        <f t="shared" si="459"/>
        <v/>
      </c>
      <c r="AO2481" s="146">
        <f t="shared" si="460"/>
        <v>0</v>
      </c>
      <c r="AP2481" s="146" t="str">
        <f t="shared" si="461"/>
        <v/>
      </c>
      <c r="AQ2481" s="146" t="str">
        <f t="shared" si="462"/>
        <v/>
      </c>
      <c r="AY2481" s="155"/>
      <c r="AZ2481" s="150"/>
      <c r="BA2481" s="155"/>
      <c r="BB2481" s="162"/>
      <c r="BC2481" s="162"/>
      <c r="BD2481" s="162"/>
      <c r="BE2481" s="162"/>
      <c r="BF2481" s="156"/>
      <c r="BG2481" s="156"/>
      <c r="BH2481" s="156"/>
      <c r="BJ2481" s="146">
        <v>1701</v>
      </c>
      <c r="BK2481" s="146">
        <f t="shared" si="466"/>
        <v>10.879999999999846</v>
      </c>
      <c r="BL2481" s="146">
        <f t="shared" si="467"/>
        <v>0.1439396906200629</v>
      </c>
      <c r="BM2481" s="146">
        <f t="shared" si="468"/>
        <v>2.8815986509772573E-4</v>
      </c>
      <c r="BN2481" s="146" t="str">
        <f t="shared" si="469"/>
        <v/>
      </c>
      <c r="BO2481" s="146" t="str">
        <f t="shared" si="465"/>
        <v/>
      </c>
    </row>
    <row r="2482" spans="3:67" ht="20.100000000000001" customHeight="1" x14ac:dyDescent="0.25">
      <c r="C2482" s="12"/>
      <c r="E2482" s="130"/>
      <c r="F2482" s="130"/>
      <c r="R2482" s="12"/>
      <c r="T2482" s="130"/>
      <c r="U2482" s="130"/>
      <c r="AE2482" s="146">
        <v>1725</v>
      </c>
      <c r="AF2482" s="146">
        <f t="shared" si="456"/>
        <v>2.9000000000000004</v>
      </c>
      <c r="AJ2482" s="146">
        <f t="shared" si="457"/>
        <v>5.9525324197758486E-3</v>
      </c>
      <c r="AK2482" s="146">
        <f t="shared" si="458"/>
        <v>0.99813418669961596</v>
      </c>
      <c r="AL2482" s="146">
        <f t="shared" si="463"/>
        <v>5.9525324197758486E-3</v>
      </c>
      <c r="AM2482" s="146" t="str">
        <f t="shared" si="464"/>
        <v/>
      </c>
      <c r="AN2482" s="146" t="str">
        <f t="shared" si="459"/>
        <v/>
      </c>
      <c r="AO2482" s="146">
        <f t="shared" si="460"/>
        <v>0</v>
      </c>
      <c r="AP2482" s="146" t="str">
        <f t="shared" si="461"/>
        <v/>
      </c>
      <c r="AQ2482" s="146" t="str">
        <f t="shared" si="462"/>
        <v/>
      </c>
      <c r="AY2482" s="155"/>
      <c r="AZ2482" s="150"/>
      <c r="BA2482" s="155"/>
      <c r="BB2482" s="162"/>
      <c r="BC2482" s="162"/>
      <c r="BD2482" s="162"/>
      <c r="BE2482" s="162"/>
      <c r="BF2482" s="156"/>
      <c r="BG2482" s="156"/>
      <c r="BH2482" s="156"/>
      <c r="BJ2482" s="146">
        <v>1702</v>
      </c>
      <c r="BK2482" s="146">
        <f t="shared" si="466"/>
        <v>10.886399999999846</v>
      </c>
      <c r="BL2482" s="146">
        <f t="shared" si="467"/>
        <v>0.14365153075496517</v>
      </c>
      <c r="BM2482" s="146">
        <f t="shared" si="468"/>
        <v>2.876617000762971E-4</v>
      </c>
      <c r="BN2482" s="146" t="str">
        <f t="shared" si="469"/>
        <v/>
      </c>
      <c r="BO2482" s="146" t="str">
        <f t="shared" si="465"/>
        <v/>
      </c>
    </row>
    <row r="2483" spans="3:67" ht="20.100000000000001" customHeight="1" x14ac:dyDescent="0.25">
      <c r="C2483" s="12"/>
      <c r="E2483" s="130"/>
      <c r="F2483" s="130"/>
      <c r="R2483" s="12"/>
      <c r="T2483" s="130"/>
      <c r="U2483" s="130"/>
      <c r="AE2483" s="146">
        <v>1726</v>
      </c>
      <c r="AF2483" s="146">
        <f t="shared" si="456"/>
        <v>2.9039999999999999</v>
      </c>
      <c r="AJ2483" s="146">
        <f t="shared" si="457"/>
        <v>5.883834915153101E-3</v>
      </c>
      <c r="AK2483" s="146">
        <f t="shared" si="458"/>
        <v>0.99815785920003608</v>
      </c>
      <c r="AL2483" s="146">
        <f t="shared" si="463"/>
        <v>5.883834915153101E-3</v>
      </c>
      <c r="AM2483" s="146" t="str">
        <f t="shared" si="464"/>
        <v/>
      </c>
      <c r="AN2483" s="146" t="str">
        <f t="shared" si="459"/>
        <v/>
      </c>
      <c r="AO2483" s="146">
        <f t="shared" si="460"/>
        <v>0</v>
      </c>
      <c r="AP2483" s="146" t="str">
        <f t="shared" si="461"/>
        <v/>
      </c>
      <c r="AQ2483" s="146" t="str">
        <f t="shared" si="462"/>
        <v/>
      </c>
      <c r="AY2483" s="155"/>
      <c r="AZ2483" s="150"/>
      <c r="BA2483" s="155"/>
      <c r="BB2483" s="162"/>
      <c r="BC2483" s="162"/>
      <c r="BD2483" s="162"/>
      <c r="BE2483" s="162"/>
      <c r="BF2483" s="156"/>
      <c r="BG2483" s="156"/>
      <c r="BH2483" s="156"/>
      <c r="BJ2483" s="146">
        <v>1703</v>
      </c>
      <c r="BK2483" s="146">
        <f t="shared" si="466"/>
        <v>10.892799999999845</v>
      </c>
      <c r="BL2483" s="146">
        <f t="shared" si="467"/>
        <v>0.14336386905488888</v>
      </c>
      <c r="BM2483" s="146">
        <f t="shared" si="468"/>
        <v>2.8716414829826897E-4</v>
      </c>
      <c r="BN2483" s="146" t="str">
        <f t="shared" si="469"/>
        <v/>
      </c>
      <c r="BO2483" s="146" t="str">
        <f t="shared" si="465"/>
        <v/>
      </c>
    </row>
    <row r="2484" spans="3:67" ht="20.100000000000001" customHeight="1" x14ac:dyDescent="0.25">
      <c r="C2484" s="12"/>
      <c r="E2484" s="130"/>
      <c r="F2484" s="130"/>
      <c r="R2484" s="12"/>
      <c r="T2484" s="130"/>
      <c r="U2484" s="130"/>
      <c r="AE2484" s="146">
        <v>1727</v>
      </c>
      <c r="AF2484" s="146">
        <f t="shared" si="456"/>
        <v>2.9080000000000004</v>
      </c>
      <c r="AJ2484" s="146">
        <f t="shared" si="457"/>
        <v>5.815837186535909E-3</v>
      </c>
      <c r="AK2484" s="146">
        <f t="shared" si="458"/>
        <v>0.99818125831197024</v>
      </c>
      <c r="AL2484" s="146">
        <f t="shared" si="463"/>
        <v>5.815837186535909E-3</v>
      </c>
      <c r="AM2484" s="146" t="str">
        <f t="shared" si="464"/>
        <v/>
      </c>
      <c r="AN2484" s="146" t="str">
        <f t="shared" si="459"/>
        <v/>
      </c>
      <c r="AO2484" s="146">
        <f t="shared" si="460"/>
        <v>0</v>
      </c>
      <c r="AP2484" s="146" t="str">
        <f t="shared" si="461"/>
        <v/>
      </c>
      <c r="AQ2484" s="146" t="str">
        <f t="shared" si="462"/>
        <v/>
      </c>
      <c r="AY2484" s="155"/>
      <c r="AZ2484" s="150"/>
      <c r="BA2484" s="155"/>
      <c r="BB2484" s="162"/>
      <c r="BC2484" s="162"/>
      <c r="BD2484" s="162"/>
      <c r="BE2484" s="162"/>
      <c r="BF2484" s="156"/>
      <c r="BG2484" s="156"/>
      <c r="BH2484" s="156"/>
      <c r="BJ2484" s="146">
        <v>1704</v>
      </c>
      <c r="BK2484" s="146">
        <f t="shared" si="466"/>
        <v>10.899199999999844</v>
      </c>
      <c r="BL2484" s="146">
        <f t="shared" si="467"/>
        <v>0.14307670490659061</v>
      </c>
      <c r="BM2484" s="146">
        <f t="shared" si="468"/>
        <v>2.8666720985234817E-4</v>
      </c>
      <c r="BN2484" s="146" t="str">
        <f t="shared" si="469"/>
        <v/>
      </c>
      <c r="BO2484" s="146" t="str">
        <f t="shared" si="465"/>
        <v/>
      </c>
    </row>
    <row r="2485" spans="3:67" ht="20.100000000000001" customHeight="1" x14ac:dyDescent="0.25">
      <c r="C2485" s="12"/>
      <c r="E2485" s="130"/>
      <c r="F2485" s="130"/>
      <c r="R2485" s="12"/>
      <c r="T2485" s="130"/>
      <c r="U2485" s="130"/>
      <c r="AE2485" s="146">
        <v>1728</v>
      </c>
      <c r="AF2485" s="146">
        <f t="shared" ref="AF2485:AF2548" si="470">AF$751+(AE2485*AF$754)</f>
        <v>2.9119999999999999</v>
      </c>
      <c r="AJ2485" s="146">
        <f t="shared" ref="AJ2485:AJ2548" si="471">_xlfn.NORM.DIST(AF2485,AF$748,AF$749,0)</f>
        <v>5.7485333101580478E-3</v>
      </c>
      <c r="AK2485" s="146">
        <f t="shared" ref="AK2485:AK2548" si="472">_xlfn.NORM.DIST(AF2485,AF$748,AF$749,1)</f>
        <v>0.9982043868226631</v>
      </c>
      <c r="AL2485" s="146">
        <f t="shared" si="463"/>
        <v>5.7485333101580478E-3</v>
      </c>
      <c r="AM2485" s="146" t="str">
        <f t="shared" si="464"/>
        <v/>
      </c>
      <c r="AN2485" s="146" t="str">
        <f t="shared" ref="AN2485:AN2548" si="473">IF(AJ2485=MAX(AJ$757:AJ$2757),AJ2485,"")</f>
        <v/>
      </c>
      <c r="AO2485" s="146">
        <f t="shared" ref="AO2485:AO2548" si="474">_xlfn.NORM.DIST(AE2485,AM$749,AM$750,0)</f>
        <v>0</v>
      </c>
      <c r="AP2485" s="146" t="str">
        <f t="shared" ref="AP2485:AP2548" si="475">IF(AO2485=MAX(AO$757:AO$2757),AJ2485,"")</f>
        <v/>
      </c>
      <c r="AQ2485" s="146" t="str">
        <f t="shared" ref="AQ2485:AQ2548" si="476">IF(AP2485=MIN(AP$757:AP$2757),AP2485,"")</f>
        <v/>
      </c>
      <c r="AY2485" s="155"/>
      <c r="AZ2485" s="150"/>
      <c r="BA2485" s="155"/>
      <c r="BB2485" s="162"/>
      <c r="BC2485" s="162"/>
      <c r="BD2485" s="162"/>
      <c r="BE2485" s="162"/>
      <c r="BF2485" s="156"/>
      <c r="BG2485" s="156"/>
      <c r="BH2485" s="156"/>
      <c r="BJ2485" s="146">
        <v>1705</v>
      </c>
      <c r="BK2485" s="146">
        <f t="shared" si="466"/>
        <v>10.905599999999843</v>
      </c>
      <c r="BL2485" s="146">
        <f t="shared" si="467"/>
        <v>0.14279003769673826</v>
      </c>
      <c r="BM2485" s="146">
        <f t="shared" si="468"/>
        <v>2.8617088482321695E-4</v>
      </c>
      <c r="BN2485" s="146" t="str">
        <f t="shared" si="469"/>
        <v/>
      </c>
      <c r="BO2485" s="146" t="str">
        <f t="shared" si="465"/>
        <v/>
      </c>
    </row>
    <row r="2486" spans="3:67" ht="20.100000000000001" customHeight="1" x14ac:dyDescent="0.25">
      <c r="C2486" s="12"/>
      <c r="E2486" s="130"/>
      <c r="F2486" s="130"/>
      <c r="R2486" s="12"/>
      <c r="T2486" s="130"/>
      <c r="U2486" s="130"/>
      <c r="AE2486" s="146">
        <v>1729</v>
      </c>
      <c r="AF2486" s="146">
        <f t="shared" si="470"/>
        <v>2.9160000000000004</v>
      </c>
      <c r="AJ2486" s="146">
        <f t="shared" si="471"/>
        <v>5.6819173976473663E-3</v>
      </c>
      <c r="AK2486" s="146">
        <f t="shared" si="472"/>
        <v>0.9982272474957351</v>
      </c>
      <c r="AL2486" s="146">
        <f t="shared" ref="AL2486:AL2549" si="477">IF(OR(AK2486&lt;$AM$753,AK2486&gt;$AM$754),AJ2486,"")</f>
        <v>5.6819173976473663E-3</v>
      </c>
      <c r="AM2486" s="146" t="str">
        <f t="shared" ref="AM2486:AM2549" si="478">IF(AND(AK2486&gt;$AM$753,AK2486&lt;$AM$754),AJ2486,"")</f>
        <v/>
      </c>
      <c r="AN2486" s="146" t="str">
        <f t="shared" si="473"/>
        <v/>
      </c>
      <c r="AO2486" s="146">
        <f t="shared" si="474"/>
        <v>0</v>
      </c>
      <c r="AP2486" s="146" t="str">
        <f t="shared" si="475"/>
        <v/>
      </c>
      <c r="AQ2486" s="146" t="str">
        <f t="shared" si="476"/>
        <v/>
      </c>
      <c r="AY2486" s="155"/>
      <c r="AZ2486" s="150"/>
      <c r="BA2486" s="155"/>
      <c r="BB2486" s="162"/>
      <c r="BC2486" s="162"/>
      <c r="BD2486" s="162"/>
      <c r="BE2486" s="162"/>
      <c r="BF2486" s="156"/>
      <c r="BG2486" s="156"/>
      <c r="BH2486" s="156"/>
      <c r="BJ2486" s="146">
        <v>1706</v>
      </c>
      <c r="BK2486" s="146">
        <f t="shared" si="466"/>
        <v>10.911999999999843</v>
      </c>
      <c r="BL2486" s="146">
        <f t="shared" si="467"/>
        <v>0.14250386681191504</v>
      </c>
      <c r="BM2486" s="146">
        <f t="shared" si="468"/>
        <v>2.8567517329219916E-4</v>
      </c>
      <c r="BN2486" s="146" t="str">
        <f t="shared" si="469"/>
        <v/>
      </c>
      <c r="BO2486" s="146" t="str">
        <f t="shared" si="465"/>
        <v/>
      </c>
    </row>
    <row r="2487" spans="3:67" ht="20.100000000000001" customHeight="1" x14ac:dyDescent="0.25">
      <c r="C2487" s="12"/>
      <c r="E2487" s="130"/>
      <c r="F2487" s="130"/>
      <c r="R2487" s="12"/>
      <c r="T2487" s="130"/>
      <c r="U2487" s="130"/>
      <c r="AE2487" s="146">
        <v>1730</v>
      </c>
      <c r="AF2487" s="146">
        <f t="shared" si="470"/>
        <v>2.92</v>
      </c>
      <c r="AJ2487" s="146">
        <f t="shared" si="471"/>
        <v>5.615983595990969E-3</v>
      </c>
      <c r="AK2487" s="146">
        <f t="shared" si="472"/>
        <v>0.99824984307132392</v>
      </c>
      <c r="AL2487" s="146">
        <f t="shared" si="477"/>
        <v>5.615983595990969E-3</v>
      </c>
      <c r="AM2487" s="146" t="str">
        <f t="shared" si="478"/>
        <v/>
      </c>
      <c r="AN2487" s="146" t="str">
        <f t="shared" si="473"/>
        <v/>
      </c>
      <c r="AO2487" s="146">
        <f t="shared" si="474"/>
        <v>0</v>
      </c>
      <c r="AP2487" s="146" t="str">
        <f t="shared" si="475"/>
        <v/>
      </c>
      <c r="AQ2487" s="146" t="str">
        <f t="shared" si="476"/>
        <v/>
      </c>
      <c r="AY2487" s="155"/>
      <c r="AZ2487" s="150"/>
      <c r="BA2487" s="155"/>
      <c r="BB2487" s="162"/>
      <c r="BC2487" s="162"/>
      <c r="BD2487" s="162"/>
      <c r="BE2487" s="162"/>
      <c r="BF2487" s="156"/>
      <c r="BG2487" s="156"/>
      <c r="BH2487" s="156"/>
      <c r="BJ2487" s="146">
        <v>1707</v>
      </c>
      <c r="BK2487" s="146">
        <f t="shared" si="466"/>
        <v>10.918399999999842</v>
      </c>
      <c r="BL2487" s="146">
        <f t="shared" si="467"/>
        <v>0.14221819163862284</v>
      </c>
      <c r="BM2487" s="146">
        <f t="shared" si="468"/>
        <v>2.8518007533609446E-4</v>
      </c>
      <c r="BN2487" s="146" t="str">
        <f t="shared" si="469"/>
        <v/>
      </c>
      <c r="BO2487" s="146" t="str">
        <f t="shared" si="465"/>
        <v/>
      </c>
    </row>
    <row r="2488" spans="3:67" ht="20.100000000000001" customHeight="1" x14ac:dyDescent="0.25">
      <c r="C2488" s="12"/>
      <c r="E2488" s="130"/>
      <c r="F2488" s="130"/>
      <c r="R2488" s="12"/>
      <c r="T2488" s="130"/>
      <c r="U2488" s="130"/>
      <c r="AE2488" s="146">
        <v>1731</v>
      </c>
      <c r="AF2488" s="146">
        <f t="shared" si="470"/>
        <v>2.9240000000000004</v>
      </c>
      <c r="AJ2488" s="146">
        <f t="shared" si="471"/>
        <v>5.5507260874977475E-3</v>
      </c>
      <c r="AK2488" s="146">
        <f t="shared" si="472"/>
        <v>0.99827217626622566</v>
      </c>
      <c r="AL2488" s="146">
        <f t="shared" si="477"/>
        <v>5.5507260874977475E-3</v>
      </c>
      <c r="AM2488" s="146" t="str">
        <f t="shared" si="478"/>
        <v/>
      </c>
      <c r="AN2488" s="146" t="str">
        <f t="shared" si="473"/>
        <v/>
      </c>
      <c r="AO2488" s="146">
        <f t="shared" si="474"/>
        <v>0</v>
      </c>
      <c r="AP2488" s="146" t="str">
        <f t="shared" si="475"/>
        <v/>
      </c>
      <c r="AQ2488" s="146" t="str">
        <f t="shared" si="476"/>
        <v/>
      </c>
      <c r="AY2488" s="155"/>
      <c r="AZ2488" s="150"/>
      <c r="BA2488" s="155"/>
      <c r="BB2488" s="162"/>
      <c r="BC2488" s="162"/>
      <c r="BD2488" s="162"/>
      <c r="BE2488" s="162"/>
      <c r="BF2488" s="156"/>
      <c r="BG2488" s="156"/>
      <c r="BH2488" s="156"/>
      <c r="BJ2488" s="146">
        <v>1708</v>
      </c>
      <c r="BK2488" s="146">
        <f t="shared" si="466"/>
        <v>10.924799999999841</v>
      </c>
      <c r="BL2488" s="146">
        <f t="shared" si="467"/>
        <v>0.14193301156328675</v>
      </c>
      <c r="BM2488" s="146">
        <f t="shared" si="468"/>
        <v>2.8468559102917679E-4</v>
      </c>
      <c r="BN2488" s="146" t="str">
        <f t="shared" si="469"/>
        <v/>
      </c>
      <c r="BO2488" s="146" t="str">
        <f t="shared" si="465"/>
        <v/>
      </c>
    </row>
    <row r="2489" spans="3:67" ht="20.100000000000001" customHeight="1" x14ac:dyDescent="0.25">
      <c r="C2489" s="12"/>
      <c r="E2489" s="130"/>
      <c r="F2489" s="130"/>
      <c r="R2489" s="12"/>
      <c r="T2489" s="130"/>
      <c r="U2489" s="130"/>
      <c r="AE2489" s="146">
        <v>1732</v>
      </c>
      <c r="AF2489" s="146">
        <f t="shared" si="470"/>
        <v>2.9279999999999999</v>
      </c>
      <c r="AJ2489" s="146">
        <f t="shared" si="471"/>
        <v>5.4861390897588055E-3</v>
      </c>
      <c r="AK2489" s="146">
        <f t="shared" si="472"/>
        <v>0.99829424977403669</v>
      </c>
      <c r="AL2489" s="146">
        <f t="shared" si="477"/>
        <v>5.4861390897588055E-3</v>
      </c>
      <c r="AM2489" s="146" t="str">
        <f t="shared" si="478"/>
        <v/>
      </c>
      <c r="AN2489" s="146" t="str">
        <f t="shared" si="473"/>
        <v/>
      </c>
      <c r="AO2489" s="146">
        <f t="shared" si="474"/>
        <v>0</v>
      </c>
      <c r="AP2489" s="146" t="str">
        <f t="shared" si="475"/>
        <v/>
      </c>
      <c r="AQ2489" s="146" t="str">
        <f t="shared" si="476"/>
        <v/>
      </c>
      <c r="AY2489" s="155"/>
      <c r="AZ2489" s="150"/>
      <c r="BA2489" s="155"/>
      <c r="BB2489" s="162"/>
      <c r="BC2489" s="162"/>
      <c r="BD2489" s="162"/>
      <c r="BE2489" s="162"/>
      <c r="BF2489" s="156"/>
      <c r="BG2489" s="156"/>
      <c r="BH2489" s="156"/>
      <c r="BJ2489" s="146">
        <v>1709</v>
      </c>
      <c r="BK2489" s="146">
        <f t="shared" si="466"/>
        <v>10.931199999999841</v>
      </c>
      <c r="BL2489" s="146">
        <f t="shared" si="467"/>
        <v>0.14164832597225757</v>
      </c>
      <c r="BM2489" s="146">
        <f t="shared" si="468"/>
        <v>2.8419172044102936E-4</v>
      </c>
      <c r="BN2489" s="146" t="str">
        <f t="shared" si="469"/>
        <v/>
      </c>
      <c r="BO2489" s="146" t="str">
        <f t="shared" si="465"/>
        <v/>
      </c>
    </row>
    <row r="2490" spans="3:67" ht="20.100000000000001" customHeight="1" x14ac:dyDescent="0.25">
      <c r="C2490" s="12"/>
      <c r="E2490" s="130"/>
      <c r="F2490" s="130"/>
      <c r="R2490" s="12"/>
      <c r="T2490" s="130"/>
      <c r="U2490" s="130"/>
      <c r="AE2490" s="146">
        <v>1733</v>
      </c>
      <c r="AF2490" s="146">
        <f t="shared" si="470"/>
        <v>2.9320000000000004</v>
      </c>
      <c r="AJ2490" s="146">
        <f t="shared" si="471"/>
        <v>5.4222168556052738E-3</v>
      </c>
      <c r="AK2490" s="146">
        <f t="shared" si="472"/>
        <v>0.99831606626529368</v>
      </c>
      <c r="AL2490" s="146">
        <f t="shared" si="477"/>
        <v>5.4222168556052738E-3</v>
      </c>
      <c r="AM2490" s="146" t="str">
        <f t="shared" si="478"/>
        <v/>
      </c>
      <c r="AN2490" s="146" t="str">
        <f t="shared" si="473"/>
        <v/>
      </c>
      <c r="AO2490" s="146">
        <f t="shared" si="474"/>
        <v>0</v>
      </c>
      <c r="AP2490" s="146" t="str">
        <f t="shared" si="475"/>
        <v/>
      </c>
      <c r="AQ2490" s="146" t="str">
        <f t="shared" si="476"/>
        <v/>
      </c>
      <c r="AY2490" s="155"/>
      <c r="AZ2490" s="150"/>
      <c r="BA2490" s="155"/>
      <c r="BB2490" s="162"/>
      <c r="BC2490" s="162"/>
      <c r="BD2490" s="162"/>
      <c r="BE2490" s="162"/>
      <c r="BF2490" s="156"/>
      <c r="BG2490" s="156"/>
      <c r="BH2490" s="156"/>
      <c r="BJ2490" s="146">
        <v>1710</v>
      </c>
      <c r="BK2490" s="146">
        <f t="shared" si="466"/>
        <v>10.93759999999984</v>
      </c>
      <c r="BL2490" s="146">
        <f t="shared" si="467"/>
        <v>0.14136413425181654</v>
      </c>
      <c r="BM2490" s="146">
        <f t="shared" si="468"/>
        <v>2.836984636376827E-4</v>
      </c>
      <c r="BN2490" s="146" t="str">
        <f t="shared" si="469"/>
        <v/>
      </c>
      <c r="BO2490" s="146" t="str">
        <f t="shared" si="465"/>
        <v/>
      </c>
    </row>
    <row r="2491" spans="3:67" ht="20.100000000000001" customHeight="1" x14ac:dyDescent="0.25">
      <c r="C2491" s="12"/>
      <c r="E2491" s="130"/>
      <c r="F2491" s="130"/>
      <c r="R2491" s="12"/>
      <c r="T2491" s="130"/>
      <c r="U2491" s="130"/>
      <c r="AE2491" s="146">
        <v>1734</v>
      </c>
      <c r="AF2491" s="146">
        <f t="shared" si="470"/>
        <v>2.9359999999999999</v>
      </c>
      <c r="AJ2491" s="146">
        <f t="shared" si="471"/>
        <v>5.3589536730640434E-3</v>
      </c>
      <c r="AK2491" s="146">
        <f t="shared" si="472"/>
        <v>0.99833762838761542</v>
      </c>
      <c r="AL2491" s="146">
        <f t="shared" si="477"/>
        <v>5.3589536730640434E-3</v>
      </c>
      <c r="AM2491" s="146" t="str">
        <f t="shared" si="478"/>
        <v/>
      </c>
      <c r="AN2491" s="146" t="str">
        <f t="shared" si="473"/>
        <v/>
      </c>
      <c r="AO2491" s="146">
        <f t="shared" si="474"/>
        <v>0</v>
      </c>
      <c r="AP2491" s="146" t="str">
        <f t="shared" si="475"/>
        <v/>
      </c>
      <c r="AQ2491" s="146" t="str">
        <f t="shared" si="476"/>
        <v/>
      </c>
      <c r="AY2491" s="155"/>
      <c r="AZ2491" s="150"/>
      <c r="BA2491" s="155"/>
      <c r="BB2491" s="162"/>
      <c r="BC2491" s="162"/>
      <c r="BD2491" s="162"/>
      <c r="BE2491" s="162"/>
      <c r="BF2491" s="156"/>
      <c r="BG2491" s="156"/>
      <c r="BH2491" s="156"/>
      <c r="BJ2491" s="146">
        <v>1711</v>
      </c>
      <c r="BK2491" s="146">
        <f t="shared" si="466"/>
        <v>10.943999999999839</v>
      </c>
      <c r="BL2491" s="146">
        <f t="shared" si="467"/>
        <v>0.14108043578817886</v>
      </c>
      <c r="BM2491" s="146">
        <f t="shared" si="468"/>
        <v>2.8320582068225297E-4</v>
      </c>
      <c r="BN2491" s="146" t="str">
        <f t="shared" si="469"/>
        <v/>
      </c>
      <c r="BO2491" s="146" t="str">
        <f t="shared" si="465"/>
        <v/>
      </c>
    </row>
    <row r="2492" spans="3:67" ht="20.100000000000001" customHeight="1" x14ac:dyDescent="0.25">
      <c r="C2492" s="12"/>
      <c r="E2492" s="130"/>
      <c r="F2492" s="130"/>
      <c r="R2492" s="12"/>
      <c r="T2492" s="130"/>
      <c r="U2492" s="130"/>
      <c r="AE2492" s="146">
        <v>1735</v>
      </c>
      <c r="AF2492" s="146">
        <f t="shared" si="470"/>
        <v>2.9400000000000004</v>
      </c>
      <c r="AJ2492" s="146">
        <f t="shared" si="471"/>
        <v>5.2963438653110097E-3</v>
      </c>
      <c r="AK2492" s="146">
        <f t="shared" si="472"/>
        <v>0.99835893876584303</v>
      </c>
      <c r="AL2492" s="146">
        <f t="shared" si="477"/>
        <v>5.2963438653110097E-3</v>
      </c>
      <c r="AM2492" s="146" t="str">
        <f t="shared" si="478"/>
        <v/>
      </c>
      <c r="AN2492" s="146" t="str">
        <f t="shared" si="473"/>
        <v/>
      </c>
      <c r="AO2492" s="146">
        <f t="shared" si="474"/>
        <v>0</v>
      </c>
      <c r="AP2492" s="146" t="str">
        <f t="shared" si="475"/>
        <v/>
      </c>
      <c r="AQ2492" s="146" t="str">
        <f t="shared" si="476"/>
        <v/>
      </c>
      <c r="AY2492" s="155"/>
      <c r="AZ2492" s="150"/>
      <c r="BA2492" s="155"/>
      <c r="BB2492" s="162"/>
      <c r="BC2492" s="162"/>
      <c r="BD2492" s="162"/>
      <c r="BE2492" s="162"/>
      <c r="BF2492" s="156"/>
      <c r="BG2492" s="156"/>
      <c r="BH2492" s="156"/>
      <c r="BJ2492" s="146">
        <v>1712</v>
      </c>
      <c r="BK2492" s="146">
        <f t="shared" si="466"/>
        <v>10.950399999999838</v>
      </c>
      <c r="BL2492" s="146">
        <f t="shared" si="467"/>
        <v>0.14079722996749661</v>
      </c>
      <c r="BM2492" s="146">
        <f t="shared" si="468"/>
        <v>2.8271379163308241E-4</v>
      </c>
      <c r="BN2492" s="146" t="str">
        <f t="shared" si="469"/>
        <v/>
      </c>
      <c r="BO2492" s="146" t="str">
        <f t="shared" si="465"/>
        <v/>
      </c>
    </row>
    <row r="2493" spans="3:67" ht="20.100000000000001" customHeight="1" x14ac:dyDescent="0.25">
      <c r="C2493" s="12"/>
      <c r="E2493" s="130"/>
      <c r="F2493" s="130"/>
      <c r="R2493" s="12"/>
      <c r="T2493" s="130"/>
      <c r="U2493" s="130"/>
      <c r="AE2493" s="146">
        <v>1736</v>
      </c>
      <c r="AF2493" s="146">
        <f t="shared" si="470"/>
        <v>2.944</v>
      </c>
      <c r="AJ2493" s="146">
        <f t="shared" si="471"/>
        <v>5.2343817906222714E-3</v>
      </c>
      <c r="AK2493" s="146">
        <f t="shared" si="472"/>
        <v>0.99838000000218041</v>
      </c>
      <c r="AL2493" s="146">
        <f t="shared" si="477"/>
        <v>5.2343817906222714E-3</v>
      </c>
      <c r="AM2493" s="146" t="str">
        <f t="shared" si="478"/>
        <v/>
      </c>
      <c r="AN2493" s="146" t="str">
        <f t="shared" si="473"/>
        <v/>
      </c>
      <c r="AO2493" s="146">
        <f t="shared" si="474"/>
        <v>0</v>
      </c>
      <c r="AP2493" s="146" t="str">
        <f t="shared" si="475"/>
        <v/>
      </c>
      <c r="AQ2493" s="146" t="str">
        <f t="shared" si="476"/>
        <v/>
      </c>
      <c r="AY2493" s="155"/>
      <c r="AZ2493" s="150"/>
      <c r="BA2493" s="155"/>
      <c r="BB2493" s="162"/>
      <c r="BC2493" s="162"/>
      <c r="BD2493" s="162"/>
      <c r="BE2493" s="162"/>
      <c r="BF2493" s="156"/>
      <c r="BG2493" s="156"/>
      <c r="BH2493" s="156"/>
      <c r="BJ2493" s="146">
        <v>1713</v>
      </c>
      <c r="BK2493" s="146">
        <f t="shared" si="466"/>
        <v>10.956799999999838</v>
      </c>
      <c r="BL2493" s="146">
        <f t="shared" si="467"/>
        <v>0.14051451617586352</v>
      </c>
      <c r="BM2493" s="146">
        <f t="shared" si="468"/>
        <v>2.8222237654593196E-4</v>
      </c>
      <c r="BN2493" s="146" t="str">
        <f t="shared" si="469"/>
        <v/>
      </c>
      <c r="BO2493" s="146" t="str">
        <f t="shared" si="465"/>
        <v/>
      </c>
    </row>
    <row r="2494" spans="3:67" ht="20.100000000000001" customHeight="1" x14ac:dyDescent="0.25">
      <c r="C2494" s="12"/>
      <c r="E2494" s="130"/>
      <c r="F2494" s="130"/>
      <c r="R2494" s="12"/>
      <c r="T2494" s="130"/>
      <c r="U2494" s="130"/>
      <c r="AE2494" s="146">
        <v>1737</v>
      </c>
      <c r="AF2494" s="146">
        <f t="shared" si="470"/>
        <v>2.9480000000000004</v>
      </c>
      <c r="AJ2494" s="146">
        <f t="shared" si="471"/>
        <v>5.1730618423228838E-3</v>
      </c>
      <c r="AK2494" s="146">
        <f t="shared" si="472"/>
        <v>0.9984008146763349</v>
      </c>
      <c r="AL2494" s="146">
        <f t="shared" si="477"/>
        <v>5.1730618423228838E-3</v>
      </c>
      <c r="AM2494" s="146" t="str">
        <f t="shared" si="478"/>
        <v/>
      </c>
      <c r="AN2494" s="146" t="str">
        <f t="shared" si="473"/>
        <v/>
      </c>
      <c r="AO2494" s="146">
        <f t="shared" si="474"/>
        <v>0</v>
      </c>
      <c r="AP2494" s="146" t="str">
        <f t="shared" si="475"/>
        <v/>
      </c>
      <c r="AQ2494" s="146" t="str">
        <f t="shared" si="476"/>
        <v/>
      </c>
      <c r="AY2494" s="155"/>
      <c r="AZ2494" s="150"/>
      <c r="BA2494" s="155"/>
      <c r="BB2494" s="162"/>
      <c r="BC2494" s="162"/>
      <c r="BD2494" s="162"/>
      <c r="BE2494" s="162"/>
      <c r="BF2494" s="156"/>
      <c r="BG2494" s="156"/>
      <c r="BH2494" s="156"/>
      <c r="BJ2494" s="146">
        <v>1714</v>
      </c>
      <c r="BK2494" s="146">
        <f t="shared" si="466"/>
        <v>10.963199999999837</v>
      </c>
      <c r="BL2494" s="146">
        <f t="shared" si="467"/>
        <v>0.14023229379931759</v>
      </c>
      <c r="BM2494" s="146">
        <f t="shared" si="468"/>
        <v>2.8173157547178862E-4</v>
      </c>
      <c r="BN2494" s="146" t="str">
        <f t="shared" si="469"/>
        <v/>
      </c>
      <c r="BO2494" s="146" t="str">
        <f t="shared" si="465"/>
        <v/>
      </c>
    </row>
    <row r="2495" spans="3:67" ht="20.100000000000001" customHeight="1" x14ac:dyDescent="0.25">
      <c r="C2495" s="12"/>
      <c r="E2495" s="130"/>
      <c r="F2495" s="130"/>
      <c r="R2495" s="12"/>
      <c r="T2495" s="130"/>
      <c r="U2495" s="130"/>
      <c r="AE2495" s="146">
        <v>1738</v>
      </c>
      <c r="AF2495" s="146">
        <f t="shared" si="470"/>
        <v>2.952</v>
      </c>
      <c r="AJ2495" s="146">
        <f t="shared" si="471"/>
        <v>5.1123784487336638E-3</v>
      </c>
      <c r="AK2495" s="146">
        <f t="shared" si="472"/>
        <v>0.99842138534565705</v>
      </c>
      <c r="AL2495" s="146">
        <f t="shared" si="477"/>
        <v>5.1123784487336638E-3</v>
      </c>
      <c r="AM2495" s="146" t="str">
        <f t="shared" si="478"/>
        <v/>
      </c>
      <c r="AN2495" s="146" t="str">
        <f t="shared" si="473"/>
        <v/>
      </c>
      <c r="AO2495" s="146">
        <f t="shared" si="474"/>
        <v>0</v>
      </c>
      <c r="AP2495" s="146" t="str">
        <f t="shared" si="475"/>
        <v/>
      </c>
      <c r="AQ2495" s="146" t="str">
        <f t="shared" si="476"/>
        <v/>
      </c>
      <c r="AY2495" s="155"/>
      <c r="AZ2495" s="150"/>
      <c r="BA2495" s="155"/>
      <c r="BB2495" s="162"/>
      <c r="BC2495" s="162"/>
      <c r="BD2495" s="162"/>
      <c r="BE2495" s="162"/>
      <c r="BF2495" s="156"/>
      <c r="BG2495" s="156"/>
      <c r="BH2495" s="156"/>
      <c r="BJ2495" s="146">
        <v>1715</v>
      </c>
      <c r="BK2495" s="146">
        <f t="shared" si="466"/>
        <v>10.969599999999836</v>
      </c>
      <c r="BL2495" s="146">
        <f t="shared" si="467"/>
        <v>0.1399505622238458</v>
      </c>
      <c r="BM2495" s="146">
        <f t="shared" si="468"/>
        <v>2.8124138845928015E-4</v>
      </c>
      <c r="BN2495" s="146" t="str">
        <f t="shared" si="469"/>
        <v/>
      </c>
      <c r="BO2495" s="146" t="str">
        <f t="shared" si="465"/>
        <v/>
      </c>
    </row>
    <row r="2496" spans="3:67" ht="20.100000000000001" customHeight="1" x14ac:dyDescent="0.25">
      <c r="C2496" s="12"/>
      <c r="E2496" s="130"/>
      <c r="F2496" s="130"/>
      <c r="R2496" s="12"/>
      <c r="T2496" s="130"/>
      <c r="U2496" s="130"/>
      <c r="AE2496" s="146">
        <v>1739</v>
      </c>
      <c r="AF2496" s="146">
        <f t="shared" si="470"/>
        <v>2.9560000000000004</v>
      </c>
      <c r="AJ2496" s="146">
        <f t="shared" si="471"/>
        <v>5.0523260731156067E-3</v>
      </c>
      <c r="AK2496" s="146">
        <f t="shared" si="472"/>
        <v>0.99844171454528052</v>
      </c>
      <c r="AL2496" s="146">
        <f t="shared" si="477"/>
        <v>5.0523260731156067E-3</v>
      </c>
      <c r="AM2496" s="146" t="str">
        <f t="shared" si="478"/>
        <v/>
      </c>
      <c r="AN2496" s="146" t="str">
        <f t="shared" si="473"/>
        <v/>
      </c>
      <c r="AO2496" s="146">
        <f t="shared" si="474"/>
        <v>0</v>
      </c>
      <c r="AP2496" s="146" t="str">
        <f t="shared" si="475"/>
        <v/>
      </c>
      <c r="AQ2496" s="146" t="str">
        <f t="shared" si="476"/>
        <v/>
      </c>
      <c r="AY2496" s="155"/>
      <c r="AZ2496" s="150"/>
      <c r="BA2496" s="155"/>
      <c r="BB2496" s="162"/>
      <c r="BC2496" s="162"/>
      <c r="BD2496" s="162"/>
      <c r="BE2496" s="162"/>
      <c r="BF2496" s="156"/>
      <c r="BG2496" s="156"/>
      <c r="BH2496" s="156"/>
      <c r="BJ2496" s="146">
        <v>1716</v>
      </c>
      <c r="BK2496" s="146">
        <f t="shared" si="466"/>
        <v>10.975999999999836</v>
      </c>
      <c r="BL2496" s="146">
        <f t="shared" si="467"/>
        <v>0.13966932083538652</v>
      </c>
      <c r="BM2496" s="146">
        <f t="shared" si="468"/>
        <v>2.8075181555251016E-4</v>
      </c>
      <c r="BN2496" s="146" t="str">
        <f t="shared" si="469"/>
        <v/>
      </c>
      <c r="BO2496" s="146" t="str">
        <f t="shared" si="465"/>
        <v/>
      </c>
    </row>
    <row r="2497" spans="3:67" ht="20.100000000000001" customHeight="1" x14ac:dyDescent="0.25">
      <c r="C2497" s="12"/>
      <c r="E2497" s="130"/>
      <c r="F2497" s="130"/>
      <c r="R2497" s="12"/>
      <c r="T2497" s="130"/>
      <c r="U2497" s="130"/>
      <c r="AE2497" s="146">
        <v>1740</v>
      </c>
      <c r="AF2497" s="146">
        <f t="shared" si="470"/>
        <v>2.96</v>
      </c>
      <c r="AJ2497" s="146">
        <f t="shared" si="471"/>
        <v>4.9928992136123763E-3</v>
      </c>
      <c r="AK2497" s="146">
        <f t="shared" si="472"/>
        <v>0.99846180478826196</v>
      </c>
      <c r="AL2497" s="146">
        <f t="shared" si="477"/>
        <v>4.9928992136123763E-3</v>
      </c>
      <c r="AM2497" s="146" t="str">
        <f t="shared" si="478"/>
        <v/>
      </c>
      <c r="AN2497" s="146" t="str">
        <f t="shared" si="473"/>
        <v/>
      </c>
      <c r="AO2497" s="146">
        <f t="shared" si="474"/>
        <v>0</v>
      </c>
      <c r="AP2497" s="146" t="str">
        <f t="shared" si="475"/>
        <v/>
      </c>
      <c r="AQ2497" s="146" t="str">
        <f t="shared" si="476"/>
        <v/>
      </c>
      <c r="AY2497" s="155"/>
      <c r="AZ2497" s="150"/>
      <c r="BA2497" s="155"/>
      <c r="BB2497" s="162"/>
      <c r="BC2497" s="162"/>
      <c r="BD2497" s="162"/>
      <c r="BE2497" s="162"/>
      <c r="BF2497" s="156"/>
      <c r="BG2497" s="156"/>
      <c r="BH2497" s="156"/>
      <c r="BJ2497" s="146">
        <v>1717</v>
      </c>
      <c r="BK2497" s="146">
        <f t="shared" si="466"/>
        <v>10.982399999999835</v>
      </c>
      <c r="BL2497" s="146">
        <f t="shared" si="467"/>
        <v>0.13938856901983401</v>
      </c>
      <c r="BM2497" s="146">
        <f t="shared" si="468"/>
        <v>2.8026285679241814E-4</v>
      </c>
      <c r="BN2497" s="146" t="str">
        <f t="shared" si="469"/>
        <v/>
      </c>
      <c r="BO2497" s="146" t="str">
        <f t="shared" si="465"/>
        <v/>
      </c>
    </row>
    <row r="2498" spans="3:67" ht="20.100000000000001" customHeight="1" x14ac:dyDescent="0.25">
      <c r="C2498" s="12"/>
      <c r="E2498" s="130"/>
      <c r="F2498" s="130"/>
      <c r="R2498" s="12"/>
      <c r="T2498" s="130"/>
      <c r="U2498" s="130"/>
      <c r="AE2498" s="146">
        <v>1741</v>
      </c>
      <c r="AF2498" s="146">
        <f t="shared" si="470"/>
        <v>2.9640000000000004</v>
      </c>
      <c r="AJ2498" s="146">
        <f t="shared" si="471"/>
        <v>4.9340924031904968E-3</v>
      </c>
      <c r="AK2498" s="146">
        <f t="shared" si="472"/>
        <v>0.99848165856572002</v>
      </c>
      <c r="AL2498" s="146">
        <f t="shared" si="477"/>
        <v>4.9340924031904968E-3</v>
      </c>
      <c r="AM2498" s="146" t="str">
        <f t="shared" si="478"/>
        <v/>
      </c>
      <c r="AN2498" s="146" t="str">
        <f t="shared" si="473"/>
        <v/>
      </c>
      <c r="AO2498" s="146">
        <f t="shared" si="474"/>
        <v>0</v>
      </c>
      <c r="AP2498" s="146" t="str">
        <f t="shared" si="475"/>
        <v/>
      </c>
      <c r="AQ2498" s="146" t="str">
        <f t="shared" si="476"/>
        <v/>
      </c>
      <c r="AY2498" s="155"/>
      <c r="AZ2498" s="150"/>
      <c r="BA2498" s="155"/>
      <c r="BB2498" s="162"/>
      <c r="BC2498" s="162"/>
      <c r="BD2498" s="162"/>
      <c r="BE2498" s="162"/>
      <c r="BF2498" s="156"/>
      <c r="BG2498" s="156"/>
      <c r="BH2498" s="156"/>
      <c r="BJ2498" s="146">
        <v>1718</v>
      </c>
      <c r="BK2498" s="146">
        <f t="shared" si="466"/>
        <v>10.988799999999834</v>
      </c>
      <c r="BL2498" s="146">
        <f t="shared" si="467"/>
        <v>0.1391083061630416</v>
      </c>
      <c r="BM2498" s="146">
        <f t="shared" si="468"/>
        <v>2.7977451221591898E-4</v>
      </c>
      <c r="BN2498" s="146" t="str">
        <f t="shared" si="469"/>
        <v/>
      </c>
      <c r="BO2498" s="146" t="str">
        <f t="shared" si="465"/>
        <v/>
      </c>
    </row>
    <row r="2499" spans="3:67" ht="20.100000000000001" customHeight="1" x14ac:dyDescent="0.25">
      <c r="C2499" s="12"/>
      <c r="E2499" s="130"/>
      <c r="F2499" s="130"/>
      <c r="R2499" s="12"/>
      <c r="T2499" s="130"/>
      <c r="U2499" s="130"/>
      <c r="AE2499" s="146">
        <v>1742</v>
      </c>
      <c r="AF2499" s="146">
        <f t="shared" si="470"/>
        <v>2.968</v>
      </c>
      <c r="AJ2499" s="146">
        <f t="shared" si="471"/>
        <v>4.8759002095777031E-3</v>
      </c>
      <c r="AK2499" s="146">
        <f t="shared" si="472"/>
        <v>0.998501278346975</v>
      </c>
      <c r="AL2499" s="146">
        <f t="shared" si="477"/>
        <v>4.8759002095777031E-3</v>
      </c>
      <c r="AM2499" s="146" t="str">
        <f t="shared" si="478"/>
        <v/>
      </c>
      <c r="AN2499" s="146" t="str">
        <f t="shared" si="473"/>
        <v/>
      </c>
      <c r="AO2499" s="146">
        <f t="shared" si="474"/>
        <v>0</v>
      </c>
      <c r="AP2499" s="146" t="str">
        <f t="shared" si="475"/>
        <v/>
      </c>
      <c r="AQ2499" s="146" t="str">
        <f t="shared" si="476"/>
        <v/>
      </c>
      <c r="AY2499" s="155"/>
      <c r="AZ2499" s="150"/>
      <c r="BA2499" s="155"/>
      <c r="BB2499" s="162"/>
      <c r="BC2499" s="162"/>
      <c r="BD2499" s="162"/>
      <c r="BE2499" s="162"/>
      <c r="BF2499" s="156"/>
      <c r="BG2499" s="156"/>
      <c r="BH2499" s="156"/>
      <c r="BJ2499" s="146">
        <v>1719</v>
      </c>
      <c r="BK2499" s="146">
        <f t="shared" si="466"/>
        <v>10.995199999999834</v>
      </c>
      <c r="BL2499" s="146">
        <f t="shared" si="467"/>
        <v>0.13882853165082568</v>
      </c>
      <c r="BM2499" s="146">
        <f t="shared" si="468"/>
        <v>2.7928678185723532E-4</v>
      </c>
      <c r="BN2499" s="146" t="str">
        <f t="shared" si="469"/>
        <v/>
      </c>
      <c r="BO2499" s="146" t="str">
        <f t="shared" si="465"/>
        <v/>
      </c>
    </row>
    <row r="2500" spans="3:67" ht="20.100000000000001" customHeight="1" x14ac:dyDescent="0.25">
      <c r="C2500" s="12"/>
      <c r="E2500" s="130"/>
      <c r="F2500" s="130"/>
      <c r="R2500" s="12"/>
      <c r="T2500" s="130"/>
      <c r="U2500" s="130"/>
      <c r="AE2500" s="146">
        <v>1743</v>
      </c>
      <c r="AF2500" s="146">
        <f t="shared" si="470"/>
        <v>2.9720000000000004</v>
      </c>
      <c r="AJ2500" s="146">
        <f t="shared" si="471"/>
        <v>4.8183172351990078E-3</v>
      </c>
      <c r="AK2500" s="146">
        <f t="shared" si="472"/>
        <v>0.99852066657968741</v>
      </c>
      <c r="AL2500" s="146">
        <f t="shared" si="477"/>
        <v>4.8183172351990078E-3</v>
      </c>
      <c r="AM2500" s="146" t="str">
        <f t="shared" si="478"/>
        <v/>
      </c>
      <c r="AN2500" s="146" t="str">
        <f t="shared" si="473"/>
        <v/>
      </c>
      <c r="AO2500" s="146">
        <f t="shared" si="474"/>
        <v>0</v>
      </c>
      <c r="AP2500" s="146" t="str">
        <f t="shared" si="475"/>
        <v/>
      </c>
      <c r="AQ2500" s="146" t="str">
        <f t="shared" si="476"/>
        <v/>
      </c>
      <c r="AY2500" s="155"/>
      <c r="AZ2500" s="150"/>
      <c r="BA2500" s="155"/>
      <c r="BB2500" s="162"/>
      <c r="BC2500" s="162"/>
      <c r="BD2500" s="162"/>
      <c r="BE2500" s="162"/>
      <c r="BF2500" s="156"/>
      <c r="BG2500" s="156"/>
      <c r="BH2500" s="156"/>
      <c r="BJ2500" s="146">
        <v>1720</v>
      </c>
      <c r="BK2500" s="146">
        <f t="shared" si="466"/>
        <v>11.001599999999833</v>
      </c>
      <c r="BL2500" s="146">
        <f t="shared" si="467"/>
        <v>0.13854924486896844</v>
      </c>
      <c r="BM2500" s="146">
        <f t="shared" si="468"/>
        <v>2.7879966574623216E-4</v>
      </c>
      <c r="BN2500" s="146" t="str">
        <f t="shared" si="469"/>
        <v/>
      </c>
      <c r="BO2500" s="146" t="str">
        <f t="shared" si="465"/>
        <v/>
      </c>
    </row>
    <row r="2501" spans="3:67" ht="20.100000000000001" customHeight="1" x14ac:dyDescent="0.25">
      <c r="C2501" s="12"/>
      <c r="E2501" s="130"/>
      <c r="F2501" s="130"/>
      <c r="R2501" s="12"/>
      <c r="T2501" s="130"/>
      <c r="U2501" s="130"/>
      <c r="AE2501" s="146">
        <v>1744</v>
      </c>
      <c r="AF2501" s="146">
        <f t="shared" si="470"/>
        <v>2.976</v>
      </c>
      <c r="AJ2501" s="146">
        <f t="shared" si="471"/>
        <v>4.7613381171110044E-3</v>
      </c>
      <c r="AK2501" s="146">
        <f t="shared" si="472"/>
        <v>0.99853982568999677</v>
      </c>
      <c r="AL2501" s="146">
        <f t="shared" si="477"/>
        <v>4.7613381171110044E-3</v>
      </c>
      <c r="AM2501" s="146" t="str">
        <f t="shared" si="478"/>
        <v/>
      </c>
      <c r="AN2501" s="146" t="str">
        <f t="shared" si="473"/>
        <v/>
      </c>
      <c r="AO2501" s="146">
        <f t="shared" si="474"/>
        <v>0</v>
      </c>
      <c r="AP2501" s="146" t="str">
        <f t="shared" si="475"/>
        <v/>
      </c>
      <c r="AQ2501" s="146" t="str">
        <f t="shared" si="476"/>
        <v/>
      </c>
      <c r="AY2501" s="155"/>
      <c r="AZ2501" s="150"/>
      <c r="BA2501" s="155"/>
      <c r="BB2501" s="162"/>
      <c r="BC2501" s="162"/>
      <c r="BD2501" s="162"/>
      <c r="BE2501" s="162"/>
      <c r="BF2501" s="156"/>
      <c r="BG2501" s="156"/>
      <c r="BH2501" s="156"/>
      <c r="BJ2501" s="146">
        <v>1721</v>
      </c>
      <c r="BK2501" s="146">
        <f t="shared" si="466"/>
        <v>11.007999999999832</v>
      </c>
      <c r="BL2501" s="146">
        <f t="shared" si="467"/>
        <v>0.13827044520322221</v>
      </c>
      <c r="BM2501" s="146">
        <f t="shared" si="468"/>
        <v>2.7831316390936056E-4</v>
      </c>
      <c r="BN2501" s="146" t="str">
        <f t="shared" si="469"/>
        <v/>
      </c>
      <c r="BO2501" s="146" t="str">
        <f t="shared" si="465"/>
        <v/>
      </c>
    </row>
    <row r="2502" spans="3:67" ht="20.100000000000001" customHeight="1" x14ac:dyDescent="0.25">
      <c r="C2502" s="12"/>
      <c r="E2502" s="130"/>
      <c r="F2502" s="130"/>
      <c r="R2502" s="12"/>
      <c r="T2502" s="130"/>
      <c r="U2502" s="130"/>
      <c r="AE2502" s="146">
        <v>1745</v>
      </c>
      <c r="AF2502" s="146">
        <f t="shared" si="470"/>
        <v>2.9800000000000004</v>
      </c>
      <c r="AJ2502" s="146">
        <f t="shared" si="471"/>
        <v>4.7049575269339713E-3</v>
      </c>
      <c r="AK2502" s="146">
        <f t="shared" si="472"/>
        <v>0.99855875808266004</v>
      </c>
      <c r="AL2502" s="146">
        <f t="shared" si="477"/>
        <v>4.7049575269339713E-3</v>
      </c>
      <c r="AM2502" s="146" t="str">
        <f t="shared" si="478"/>
        <v/>
      </c>
      <c r="AN2502" s="146" t="str">
        <f t="shared" si="473"/>
        <v/>
      </c>
      <c r="AO2502" s="146">
        <f t="shared" si="474"/>
        <v>0</v>
      </c>
      <c r="AP2502" s="146" t="str">
        <f t="shared" si="475"/>
        <v/>
      </c>
      <c r="AQ2502" s="146" t="str">
        <f t="shared" si="476"/>
        <v/>
      </c>
      <c r="AY2502" s="155"/>
      <c r="AZ2502" s="150"/>
      <c r="BA2502" s="155"/>
      <c r="BB2502" s="162"/>
      <c r="BC2502" s="162"/>
      <c r="BD2502" s="162"/>
      <c r="BE2502" s="162"/>
      <c r="BF2502" s="156"/>
      <c r="BG2502" s="156"/>
      <c r="BH2502" s="156"/>
      <c r="BJ2502" s="146">
        <v>1722</v>
      </c>
      <c r="BK2502" s="146">
        <f t="shared" si="466"/>
        <v>11.014399999999831</v>
      </c>
      <c r="BL2502" s="146">
        <f t="shared" si="467"/>
        <v>0.13799213203931285</v>
      </c>
      <c r="BM2502" s="146">
        <f t="shared" si="468"/>
        <v>2.7782727637001847E-4</v>
      </c>
      <c r="BN2502" s="146" t="str">
        <f t="shared" si="469"/>
        <v/>
      </c>
      <c r="BO2502" s="146" t="str">
        <f t="shared" si="465"/>
        <v/>
      </c>
    </row>
    <row r="2503" spans="3:67" ht="20.100000000000001" customHeight="1" x14ac:dyDescent="0.25">
      <c r="C2503" s="12"/>
      <c r="E2503" s="130"/>
      <c r="F2503" s="130"/>
      <c r="R2503" s="12"/>
      <c r="T2503" s="130"/>
      <c r="U2503" s="130"/>
      <c r="AE2503" s="146">
        <v>1746</v>
      </c>
      <c r="AF2503" s="146">
        <f t="shared" si="470"/>
        <v>2.984</v>
      </c>
      <c r="AJ2503" s="146">
        <f t="shared" si="471"/>
        <v>4.6491701707822254E-3</v>
      </c>
      <c r="AK2503" s="146">
        <f t="shared" si="472"/>
        <v>0.99857746614118947</v>
      </c>
      <c r="AL2503" s="146">
        <f t="shared" si="477"/>
        <v>4.6491701707822254E-3</v>
      </c>
      <c r="AM2503" s="146" t="str">
        <f t="shared" si="478"/>
        <v/>
      </c>
      <c r="AN2503" s="146" t="str">
        <f t="shared" si="473"/>
        <v/>
      </c>
      <c r="AO2503" s="146">
        <f t="shared" si="474"/>
        <v>0</v>
      </c>
      <c r="AP2503" s="146" t="str">
        <f t="shared" si="475"/>
        <v/>
      </c>
      <c r="AQ2503" s="146" t="str">
        <f t="shared" si="476"/>
        <v/>
      </c>
      <c r="AY2503" s="155"/>
      <c r="AZ2503" s="150"/>
      <c r="BA2503" s="155"/>
      <c r="BB2503" s="162"/>
      <c r="BC2503" s="162"/>
      <c r="BD2503" s="162"/>
      <c r="BE2503" s="162"/>
      <c r="BF2503" s="156"/>
      <c r="BG2503" s="156"/>
      <c r="BH2503" s="156"/>
      <c r="BJ2503" s="146">
        <v>1723</v>
      </c>
      <c r="BK2503" s="146">
        <f t="shared" si="466"/>
        <v>11.020799999999831</v>
      </c>
      <c r="BL2503" s="146">
        <f t="shared" si="467"/>
        <v>0.13771430476294283</v>
      </c>
      <c r="BM2503" s="146">
        <f t="shared" si="468"/>
        <v>2.7734200314766255E-4</v>
      </c>
      <c r="BN2503" s="146" t="str">
        <f t="shared" si="469"/>
        <v/>
      </c>
      <c r="BO2503" s="146" t="str">
        <f t="shared" si="465"/>
        <v/>
      </c>
    </row>
    <row r="2504" spans="3:67" ht="20.100000000000001" customHeight="1" x14ac:dyDescent="0.25">
      <c r="C2504" s="12"/>
      <c r="E2504" s="130"/>
      <c r="F2504" s="130"/>
      <c r="R2504" s="12"/>
      <c r="T2504" s="130"/>
      <c r="U2504" s="130"/>
      <c r="AE2504" s="146">
        <v>1747</v>
      </c>
      <c r="AF2504" s="146">
        <f t="shared" si="470"/>
        <v>2.9880000000000004</v>
      </c>
      <c r="AJ2504" s="146">
        <f t="shared" si="471"/>
        <v>4.5939707891923635E-3</v>
      </c>
      <c r="AK2504" s="146">
        <f t="shared" si="472"/>
        <v>0.9985959522279908</v>
      </c>
      <c r="AL2504" s="146">
        <f t="shared" si="477"/>
        <v>4.5939707891923635E-3</v>
      </c>
      <c r="AM2504" s="146" t="str">
        <f t="shared" si="478"/>
        <v/>
      </c>
      <c r="AN2504" s="146" t="str">
        <f t="shared" si="473"/>
        <v/>
      </c>
      <c r="AO2504" s="146">
        <f t="shared" si="474"/>
        <v>0</v>
      </c>
      <c r="AP2504" s="146" t="str">
        <f t="shared" si="475"/>
        <v/>
      </c>
      <c r="AQ2504" s="146" t="str">
        <f t="shared" si="476"/>
        <v/>
      </c>
      <c r="AY2504" s="155"/>
      <c r="AZ2504" s="150"/>
      <c r="BA2504" s="155"/>
      <c r="BB2504" s="162"/>
      <c r="BC2504" s="162"/>
      <c r="BD2504" s="162"/>
      <c r="BE2504" s="162"/>
      <c r="BF2504" s="156"/>
      <c r="BG2504" s="156"/>
      <c r="BH2504" s="156"/>
      <c r="BJ2504" s="146">
        <v>1724</v>
      </c>
      <c r="BK2504" s="146">
        <f t="shared" si="466"/>
        <v>11.02719999999983</v>
      </c>
      <c r="BL2504" s="146">
        <f t="shared" si="467"/>
        <v>0.13743696275979517</v>
      </c>
      <c r="BM2504" s="146">
        <f t="shared" si="468"/>
        <v>2.7685734425814124E-4</v>
      </c>
      <c r="BN2504" s="146" t="str">
        <f t="shared" si="469"/>
        <v/>
      </c>
      <c r="BO2504" s="146" t="str">
        <f t="shared" si="465"/>
        <v/>
      </c>
    </row>
    <row r="2505" spans="3:67" ht="20.100000000000001" customHeight="1" x14ac:dyDescent="0.25">
      <c r="C2505" s="12"/>
      <c r="E2505" s="130"/>
      <c r="F2505" s="130"/>
      <c r="R2505" s="12"/>
      <c r="T2505" s="130"/>
      <c r="U2505" s="130"/>
      <c r="AE2505" s="146">
        <v>1748</v>
      </c>
      <c r="AF2505" s="146">
        <f t="shared" si="470"/>
        <v>2.992</v>
      </c>
      <c r="AJ2505" s="146">
        <f t="shared" si="471"/>
        <v>4.5393541570498278E-3</v>
      </c>
      <c r="AK2505" s="146">
        <f t="shared" si="472"/>
        <v>0.99861421868450073</v>
      </c>
      <c r="AL2505" s="146">
        <f t="shared" si="477"/>
        <v>4.5393541570498278E-3</v>
      </c>
      <c r="AM2505" s="146" t="str">
        <f t="shared" si="478"/>
        <v/>
      </c>
      <c r="AN2505" s="146" t="str">
        <f t="shared" si="473"/>
        <v/>
      </c>
      <c r="AO2505" s="146">
        <f t="shared" si="474"/>
        <v>0</v>
      </c>
      <c r="AP2505" s="146" t="str">
        <f t="shared" si="475"/>
        <v/>
      </c>
      <c r="AQ2505" s="146" t="str">
        <f t="shared" si="476"/>
        <v/>
      </c>
      <c r="AY2505" s="155"/>
      <c r="AZ2505" s="150"/>
      <c r="BA2505" s="155"/>
      <c r="BB2505" s="162"/>
      <c r="BC2505" s="162"/>
      <c r="BD2505" s="162"/>
      <c r="BE2505" s="162"/>
      <c r="BF2505" s="156"/>
      <c r="BG2505" s="156"/>
      <c r="BH2505" s="156"/>
      <c r="BJ2505" s="146">
        <v>1725</v>
      </c>
      <c r="BK2505" s="146">
        <f t="shared" si="466"/>
        <v>11.033599999999829</v>
      </c>
      <c r="BL2505" s="146">
        <f t="shared" si="467"/>
        <v>0.13716010541553703</v>
      </c>
      <c r="BM2505" s="146">
        <f t="shared" si="468"/>
        <v>2.7637329971474944E-4</v>
      </c>
      <c r="BN2505" s="146" t="str">
        <f t="shared" si="469"/>
        <v/>
      </c>
      <c r="BO2505" s="146" t="str">
        <f t="shared" si="465"/>
        <v/>
      </c>
    </row>
    <row r="2506" spans="3:67" ht="20.100000000000001" customHeight="1" x14ac:dyDescent="0.25">
      <c r="C2506" s="12"/>
      <c r="E2506" s="130"/>
      <c r="F2506" s="130"/>
      <c r="R2506" s="12"/>
      <c r="T2506" s="130"/>
      <c r="U2506" s="130"/>
      <c r="AE2506" s="146">
        <v>1749</v>
      </c>
      <c r="AF2506" s="146">
        <f t="shared" si="470"/>
        <v>2.9960000000000004</v>
      </c>
      <c r="AJ2506" s="146">
        <f t="shared" si="471"/>
        <v>4.4853150835133856E-3</v>
      </c>
      <c r="AK2506" s="146">
        <f t="shared" si="472"/>
        <v>0.99863226783132386</v>
      </c>
      <c r="AL2506" s="146">
        <f t="shared" si="477"/>
        <v>4.4853150835133856E-3</v>
      </c>
      <c r="AM2506" s="146" t="str">
        <f t="shared" si="478"/>
        <v/>
      </c>
      <c r="AN2506" s="146" t="str">
        <f t="shared" si="473"/>
        <v/>
      </c>
      <c r="AO2506" s="146">
        <f t="shared" si="474"/>
        <v>0</v>
      </c>
      <c r="AP2506" s="146" t="str">
        <f t="shared" si="475"/>
        <v/>
      </c>
      <c r="AQ2506" s="146" t="str">
        <f t="shared" si="476"/>
        <v/>
      </c>
      <c r="AY2506" s="155"/>
      <c r="AZ2506" s="150"/>
      <c r="BA2506" s="155"/>
      <c r="BB2506" s="162"/>
      <c r="BC2506" s="162"/>
      <c r="BD2506" s="162"/>
      <c r="BE2506" s="162"/>
      <c r="BF2506" s="156"/>
      <c r="BG2506" s="156"/>
      <c r="BH2506" s="156"/>
      <c r="BJ2506" s="146">
        <v>1726</v>
      </c>
      <c r="BK2506" s="146">
        <f t="shared" si="466"/>
        <v>11.039999999999829</v>
      </c>
      <c r="BL2506" s="146">
        <f t="shared" si="467"/>
        <v>0.13688373211582228</v>
      </c>
      <c r="BM2506" s="146">
        <f t="shared" si="468"/>
        <v>2.758898695258416E-4</v>
      </c>
      <c r="BN2506" s="146" t="str">
        <f t="shared" si="469"/>
        <v/>
      </c>
      <c r="BO2506" s="146" t="str">
        <f t="shared" si="465"/>
        <v/>
      </c>
    </row>
    <row r="2507" spans="3:67" ht="20.100000000000001" customHeight="1" x14ac:dyDescent="0.25">
      <c r="C2507" s="12"/>
      <c r="E2507" s="130"/>
      <c r="F2507" s="130"/>
      <c r="R2507" s="12"/>
      <c r="T2507" s="130"/>
      <c r="U2507" s="130"/>
      <c r="AE2507" s="146">
        <v>1750</v>
      </c>
      <c r="AF2507" s="146">
        <f t="shared" si="470"/>
        <v>3</v>
      </c>
      <c r="AJ2507" s="146">
        <f t="shared" si="471"/>
        <v>4.4318484119380075E-3</v>
      </c>
      <c r="AK2507" s="146">
        <f t="shared" si="472"/>
        <v>0.9986501019683699</v>
      </c>
      <c r="AL2507" s="146">
        <f t="shared" si="477"/>
        <v>4.4318484119380075E-3</v>
      </c>
      <c r="AM2507" s="146" t="str">
        <f t="shared" si="478"/>
        <v/>
      </c>
      <c r="AN2507" s="146" t="str">
        <f t="shared" si="473"/>
        <v/>
      </c>
      <c r="AO2507" s="146">
        <f t="shared" si="474"/>
        <v>0</v>
      </c>
      <c r="AP2507" s="146" t="str">
        <f t="shared" si="475"/>
        <v/>
      </c>
      <c r="AQ2507" s="146" t="str">
        <f t="shared" si="476"/>
        <v/>
      </c>
      <c r="AY2507" s="155"/>
      <c r="AZ2507" s="150"/>
      <c r="BA2507" s="155"/>
      <c r="BB2507" s="162"/>
      <c r="BC2507" s="162"/>
      <c r="BD2507" s="162"/>
      <c r="BE2507" s="162"/>
      <c r="BF2507" s="156"/>
      <c r="BG2507" s="156"/>
      <c r="BH2507" s="156"/>
      <c r="BJ2507" s="146">
        <v>1727</v>
      </c>
      <c r="BK2507" s="146">
        <f t="shared" si="466"/>
        <v>11.046399999999828</v>
      </c>
      <c r="BL2507" s="146">
        <f t="shared" si="467"/>
        <v>0.13660784224629643</v>
      </c>
      <c r="BM2507" s="146">
        <f t="shared" si="468"/>
        <v>2.7540705369796803E-4</v>
      </c>
      <c r="BN2507" s="146" t="str">
        <f t="shared" si="469"/>
        <v/>
      </c>
      <c r="BO2507" s="146" t="str">
        <f t="shared" si="465"/>
        <v/>
      </c>
    </row>
    <row r="2508" spans="3:67" ht="20.100000000000001" customHeight="1" x14ac:dyDescent="0.25">
      <c r="C2508" s="12"/>
      <c r="E2508" s="130"/>
      <c r="F2508" s="130"/>
      <c r="R2508" s="12"/>
      <c r="T2508" s="130"/>
      <c r="U2508" s="130"/>
      <c r="AE2508" s="146">
        <v>1751</v>
      </c>
      <c r="AF2508" s="146">
        <f t="shared" si="470"/>
        <v>3.0040000000000004</v>
      </c>
      <c r="AJ2508" s="146">
        <f t="shared" si="471"/>
        <v>4.3789490197957215E-3</v>
      </c>
      <c r="AK2508" s="146">
        <f t="shared" si="472"/>
        <v>0.99866772337499043</v>
      </c>
      <c r="AL2508" s="146">
        <f t="shared" si="477"/>
        <v>4.3789490197957215E-3</v>
      </c>
      <c r="AM2508" s="146" t="str">
        <f t="shared" si="478"/>
        <v/>
      </c>
      <c r="AN2508" s="146" t="str">
        <f t="shared" si="473"/>
        <v/>
      </c>
      <c r="AO2508" s="146">
        <f t="shared" si="474"/>
        <v>0</v>
      </c>
      <c r="AP2508" s="146" t="str">
        <f t="shared" si="475"/>
        <v/>
      </c>
      <c r="AQ2508" s="146" t="str">
        <f t="shared" si="476"/>
        <v/>
      </c>
      <c r="AY2508" s="155"/>
      <c r="AZ2508" s="150"/>
      <c r="BA2508" s="155"/>
      <c r="BB2508" s="162"/>
      <c r="BC2508" s="162"/>
      <c r="BD2508" s="162"/>
      <c r="BE2508" s="162"/>
      <c r="BF2508" s="156"/>
      <c r="BG2508" s="156"/>
      <c r="BH2508" s="156"/>
      <c r="BJ2508" s="146">
        <v>1728</v>
      </c>
      <c r="BK2508" s="146">
        <f t="shared" si="466"/>
        <v>11.052799999999827</v>
      </c>
      <c r="BL2508" s="146">
        <f t="shared" si="467"/>
        <v>0.13633243519259847</v>
      </c>
      <c r="BM2508" s="146">
        <f t="shared" si="468"/>
        <v>2.7492485223271079E-4</v>
      </c>
      <c r="BN2508" s="146" t="str">
        <f t="shared" si="469"/>
        <v/>
      </c>
      <c r="BO2508" s="146" t="str">
        <f t="shared" si="465"/>
        <v/>
      </c>
    </row>
    <row r="2509" spans="3:67" ht="20.100000000000001" customHeight="1" x14ac:dyDescent="0.25">
      <c r="C2509" s="12"/>
      <c r="E2509" s="130"/>
      <c r="F2509" s="130"/>
      <c r="R2509" s="12"/>
      <c r="T2509" s="130"/>
      <c r="U2509" s="130"/>
      <c r="AE2509" s="146">
        <v>1752</v>
      </c>
      <c r="AF2509" s="146">
        <f t="shared" si="470"/>
        <v>3.008</v>
      </c>
      <c r="AJ2509" s="146">
        <f t="shared" si="471"/>
        <v>4.3266118185949169E-3</v>
      </c>
      <c r="AK2509" s="146">
        <f t="shared" si="472"/>
        <v>0.99868513431011463</v>
      </c>
      <c r="AL2509" s="146">
        <f t="shared" si="477"/>
        <v>4.3266118185949169E-3</v>
      </c>
      <c r="AM2509" s="146" t="str">
        <f t="shared" si="478"/>
        <v/>
      </c>
      <c r="AN2509" s="146" t="str">
        <f t="shared" si="473"/>
        <v/>
      </c>
      <c r="AO2509" s="146">
        <f t="shared" si="474"/>
        <v>0</v>
      </c>
      <c r="AP2509" s="146" t="str">
        <f t="shared" si="475"/>
        <v/>
      </c>
      <c r="AQ2509" s="146" t="str">
        <f t="shared" si="476"/>
        <v/>
      </c>
      <c r="AY2509" s="155"/>
      <c r="AZ2509" s="150"/>
      <c r="BA2509" s="155"/>
      <c r="BB2509" s="162"/>
      <c r="BC2509" s="162"/>
      <c r="BD2509" s="162"/>
      <c r="BE2509" s="162"/>
      <c r="BF2509" s="156"/>
      <c r="BG2509" s="156"/>
      <c r="BH2509" s="156"/>
      <c r="BJ2509" s="146">
        <v>1729</v>
      </c>
      <c r="BK2509" s="146">
        <f t="shared" si="466"/>
        <v>11.059199999999827</v>
      </c>
      <c r="BL2509" s="146">
        <f t="shared" si="467"/>
        <v>0.13605751034036576</v>
      </c>
      <c r="BM2509" s="146">
        <f t="shared" si="468"/>
        <v>2.7444326512940376E-4</v>
      </c>
      <c r="BN2509" s="146" t="str">
        <f t="shared" si="469"/>
        <v/>
      </c>
      <c r="BO2509" s="146" t="str">
        <f t="shared" ref="BO2509:BO2572" si="479">IF($BL2509&lt;(1-$BH$793),$BM2509,"")</f>
        <v/>
      </c>
    </row>
    <row r="2510" spans="3:67" ht="20.100000000000001" customHeight="1" x14ac:dyDescent="0.25">
      <c r="C2510" s="12"/>
      <c r="E2510" s="130"/>
      <c r="F2510" s="130"/>
      <c r="R2510" s="12"/>
      <c r="T2510" s="130"/>
      <c r="U2510" s="130"/>
      <c r="AE2510" s="146">
        <v>1753</v>
      </c>
      <c r="AF2510" s="146">
        <f t="shared" si="470"/>
        <v>3.0120000000000005</v>
      </c>
      <c r="AJ2510" s="146">
        <f t="shared" si="471"/>
        <v>4.274831753797682E-3</v>
      </c>
      <c r="AK2510" s="146">
        <f t="shared" si="472"/>
        <v>0.9987023370123862</v>
      </c>
      <c r="AL2510" s="146">
        <f t="shared" si="477"/>
        <v>4.274831753797682E-3</v>
      </c>
      <c r="AM2510" s="146" t="str">
        <f t="shared" si="478"/>
        <v/>
      </c>
      <c r="AN2510" s="146" t="str">
        <f t="shared" si="473"/>
        <v/>
      </c>
      <c r="AO2510" s="146">
        <f t="shared" si="474"/>
        <v>0</v>
      </c>
      <c r="AP2510" s="146" t="str">
        <f t="shared" si="475"/>
        <v/>
      </c>
      <c r="AQ2510" s="146" t="str">
        <f t="shared" si="476"/>
        <v/>
      </c>
      <c r="AY2510" s="155"/>
      <c r="AZ2510" s="150"/>
      <c r="BA2510" s="155"/>
      <c r="BB2510" s="162"/>
      <c r="BC2510" s="162"/>
      <c r="BD2510" s="162"/>
      <c r="BE2510" s="162"/>
      <c r="BF2510" s="156"/>
      <c r="BG2510" s="156"/>
      <c r="BH2510" s="156"/>
      <c r="BJ2510" s="146">
        <v>1730</v>
      </c>
      <c r="BK2510" s="146">
        <f t="shared" ref="BK2510:BK2573" si="480">BK2509+$BN$778</f>
        <v>11.065599999999826</v>
      </c>
      <c r="BL2510" s="146">
        <f t="shared" ref="BL2510:BL2573" si="481">_xlfn.CHISQ.DIST.RT(BK2510,7)</f>
        <v>0.13578306707523635</v>
      </c>
      <c r="BM2510" s="146">
        <f t="shared" ref="BM2510:BM2573" si="482">BL2510-BL2511</f>
        <v>2.739622923831897E-4</v>
      </c>
      <c r="BN2510" s="146" t="str">
        <f t="shared" ref="BN2510:BN2573" si="483">IF(BL2510&lt;(1-$BH$785),BM2510,"")</f>
        <v/>
      </c>
      <c r="BO2510" s="146" t="str">
        <f t="shared" si="479"/>
        <v/>
      </c>
    </row>
    <row r="2511" spans="3:67" ht="20.100000000000001" customHeight="1" x14ac:dyDescent="0.25">
      <c r="C2511" s="12"/>
      <c r="E2511" s="130"/>
      <c r="F2511" s="130"/>
      <c r="R2511" s="12"/>
      <c r="T2511" s="130"/>
      <c r="U2511" s="130"/>
      <c r="AE2511" s="146">
        <v>1754</v>
      </c>
      <c r="AF2511" s="146">
        <f t="shared" si="470"/>
        <v>3.016</v>
      </c>
      <c r="AJ2511" s="146">
        <f t="shared" si="471"/>
        <v>4.2236038047356534E-3</v>
      </c>
      <c r="AK2511" s="146">
        <f t="shared" si="472"/>
        <v>0.99871933370029786</v>
      </c>
      <c r="AL2511" s="146">
        <f t="shared" si="477"/>
        <v>4.2236038047356534E-3</v>
      </c>
      <c r="AM2511" s="146" t="str">
        <f t="shared" si="478"/>
        <v/>
      </c>
      <c r="AN2511" s="146" t="str">
        <f t="shared" si="473"/>
        <v/>
      </c>
      <c r="AO2511" s="146">
        <f t="shared" si="474"/>
        <v>0</v>
      </c>
      <c r="AP2511" s="146" t="str">
        <f t="shared" si="475"/>
        <v/>
      </c>
      <c r="AQ2511" s="146" t="str">
        <f t="shared" si="476"/>
        <v/>
      </c>
      <c r="AY2511" s="155"/>
      <c r="AZ2511" s="150"/>
      <c r="BA2511" s="155"/>
      <c r="BB2511" s="162"/>
      <c r="BC2511" s="162"/>
      <c r="BD2511" s="162"/>
      <c r="BE2511" s="162"/>
      <c r="BF2511" s="156"/>
      <c r="BG2511" s="156"/>
      <c r="BH2511" s="156"/>
      <c r="BJ2511" s="146">
        <v>1731</v>
      </c>
      <c r="BK2511" s="146">
        <f t="shared" si="480"/>
        <v>11.071999999999825</v>
      </c>
      <c r="BL2511" s="146">
        <f t="shared" si="481"/>
        <v>0.13550910478285316</v>
      </c>
      <c r="BM2511" s="146">
        <f t="shared" si="482"/>
        <v>2.7348193398649134E-4</v>
      </c>
      <c r="BN2511" s="146" t="str">
        <f t="shared" si="483"/>
        <v/>
      </c>
      <c r="BO2511" s="146" t="str">
        <f t="shared" si="479"/>
        <v/>
      </c>
    </row>
    <row r="2512" spans="3:67" ht="20.100000000000001" customHeight="1" x14ac:dyDescent="0.25">
      <c r="C2512" s="12"/>
      <c r="E2512" s="130"/>
      <c r="F2512" s="130"/>
      <c r="R2512" s="12"/>
      <c r="T2512" s="130"/>
      <c r="U2512" s="130"/>
      <c r="AE2512" s="146">
        <v>1755</v>
      </c>
      <c r="AF2512" s="146">
        <f t="shared" si="470"/>
        <v>3.0200000000000005</v>
      </c>
      <c r="AJ2512" s="146">
        <f t="shared" si="471"/>
        <v>4.1729229845239545E-3</v>
      </c>
      <c r="AK2512" s="146">
        <f t="shared" si="472"/>
        <v>0.99873612657232769</v>
      </c>
      <c r="AL2512" s="146">
        <f t="shared" si="477"/>
        <v>4.1729229845239545E-3</v>
      </c>
      <c r="AM2512" s="146" t="str">
        <f t="shared" si="478"/>
        <v/>
      </c>
      <c r="AN2512" s="146" t="str">
        <f t="shared" si="473"/>
        <v/>
      </c>
      <c r="AO2512" s="146">
        <f t="shared" si="474"/>
        <v>0</v>
      </c>
      <c r="AP2512" s="146" t="str">
        <f t="shared" si="475"/>
        <v/>
      </c>
      <c r="AQ2512" s="146" t="str">
        <f t="shared" si="476"/>
        <v/>
      </c>
      <c r="AY2512" s="155"/>
      <c r="AZ2512" s="150"/>
      <c r="BA2512" s="155"/>
      <c r="BB2512" s="162"/>
      <c r="BC2512" s="162"/>
      <c r="BD2512" s="162"/>
      <c r="BE2512" s="162"/>
      <c r="BF2512" s="156"/>
      <c r="BG2512" s="156"/>
      <c r="BH2512" s="156"/>
      <c r="BJ2512" s="146">
        <v>1732</v>
      </c>
      <c r="BK2512" s="146">
        <f t="shared" si="480"/>
        <v>11.078399999999824</v>
      </c>
      <c r="BL2512" s="146">
        <f t="shared" si="481"/>
        <v>0.13523562284886667</v>
      </c>
      <c r="BM2512" s="146">
        <f t="shared" si="482"/>
        <v>2.7300218992773462E-4</v>
      </c>
      <c r="BN2512" s="146" t="str">
        <f t="shared" si="483"/>
        <v/>
      </c>
      <c r="BO2512" s="146" t="str">
        <f t="shared" si="479"/>
        <v/>
      </c>
    </row>
    <row r="2513" spans="3:67" ht="20.100000000000001" customHeight="1" x14ac:dyDescent="0.25">
      <c r="C2513" s="12"/>
      <c r="E2513" s="130"/>
      <c r="F2513" s="130"/>
      <c r="R2513" s="12"/>
      <c r="T2513" s="130"/>
      <c r="U2513" s="130"/>
      <c r="AE2513" s="146">
        <v>1756</v>
      </c>
      <c r="AF2513" s="146">
        <f t="shared" si="470"/>
        <v>3.024</v>
      </c>
      <c r="AJ2513" s="146">
        <f t="shared" si="471"/>
        <v>4.122784339973702E-3</v>
      </c>
      <c r="AK2513" s="146">
        <f t="shared" si="472"/>
        <v>0.99875271780707342</v>
      </c>
      <c r="AL2513" s="146">
        <f t="shared" si="477"/>
        <v>4.122784339973702E-3</v>
      </c>
      <c r="AM2513" s="146" t="str">
        <f t="shared" si="478"/>
        <v/>
      </c>
      <c r="AN2513" s="146" t="str">
        <f t="shared" si="473"/>
        <v/>
      </c>
      <c r="AO2513" s="146">
        <f t="shared" si="474"/>
        <v>0</v>
      </c>
      <c r="AP2513" s="146" t="str">
        <f t="shared" si="475"/>
        <v/>
      </c>
      <c r="AQ2513" s="146" t="str">
        <f t="shared" si="476"/>
        <v/>
      </c>
      <c r="AY2513" s="155"/>
      <c r="AZ2513" s="150"/>
      <c r="BA2513" s="155"/>
      <c r="BB2513" s="162"/>
      <c r="BC2513" s="162"/>
      <c r="BD2513" s="162"/>
      <c r="BE2513" s="162"/>
      <c r="BF2513" s="156"/>
      <c r="BG2513" s="156"/>
      <c r="BH2513" s="156"/>
      <c r="BJ2513" s="146">
        <v>1733</v>
      </c>
      <c r="BK2513" s="146">
        <f t="shared" si="480"/>
        <v>11.084799999999824</v>
      </c>
      <c r="BL2513" s="146">
        <f t="shared" si="481"/>
        <v>0.13496262065893894</v>
      </c>
      <c r="BM2513" s="146">
        <f t="shared" si="482"/>
        <v>2.7252306019248662E-4</v>
      </c>
      <c r="BN2513" s="146" t="str">
        <f t="shared" si="483"/>
        <v/>
      </c>
      <c r="BO2513" s="146" t="str">
        <f t="shared" si="479"/>
        <v/>
      </c>
    </row>
    <row r="2514" spans="3:67" ht="20.100000000000001" customHeight="1" x14ac:dyDescent="0.25">
      <c r="C2514" s="12"/>
      <c r="E2514" s="130"/>
      <c r="F2514" s="130"/>
      <c r="R2514" s="12"/>
      <c r="T2514" s="130"/>
      <c r="U2514" s="130"/>
      <c r="AE2514" s="146">
        <v>1757</v>
      </c>
      <c r="AF2514" s="146">
        <f t="shared" si="470"/>
        <v>3.0280000000000005</v>
      </c>
      <c r="AJ2514" s="146">
        <f t="shared" si="471"/>
        <v>4.0731829515026638E-3</v>
      </c>
      <c r="AK2514" s="146">
        <f t="shared" si="472"/>
        <v>0.99876910956338749</v>
      </c>
      <c r="AL2514" s="146">
        <f t="shared" si="477"/>
        <v>4.0731829515026638E-3</v>
      </c>
      <c r="AM2514" s="146" t="str">
        <f t="shared" si="478"/>
        <v/>
      </c>
      <c r="AN2514" s="146" t="str">
        <f t="shared" si="473"/>
        <v/>
      </c>
      <c r="AO2514" s="146">
        <f t="shared" si="474"/>
        <v>0</v>
      </c>
      <c r="AP2514" s="146" t="str">
        <f t="shared" si="475"/>
        <v/>
      </c>
      <c r="AQ2514" s="146" t="str">
        <f t="shared" si="476"/>
        <v/>
      </c>
      <c r="AY2514" s="155"/>
      <c r="AZ2514" s="150"/>
      <c r="BA2514" s="155"/>
      <c r="BB2514" s="162"/>
      <c r="BC2514" s="162"/>
      <c r="BD2514" s="162"/>
      <c r="BE2514" s="162"/>
      <c r="BF2514" s="156"/>
      <c r="BG2514" s="156"/>
      <c r="BH2514" s="156"/>
      <c r="BJ2514" s="146">
        <v>1734</v>
      </c>
      <c r="BK2514" s="146">
        <f t="shared" si="480"/>
        <v>11.091199999999823</v>
      </c>
      <c r="BL2514" s="146">
        <f t="shared" si="481"/>
        <v>0.13469009759874645</v>
      </c>
      <c r="BM2514" s="146">
        <f t="shared" si="482"/>
        <v>2.7204454476242867E-4</v>
      </c>
      <c r="BN2514" s="146" t="str">
        <f t="shared" si="483"/>
        <v/>
      </c>
      <c r="BO2514" s="146" t="str">
        <f t="shared" si="479"/>
        <v/>
      </c>
    </row>
    <row r="2515" spans="3:67" ht="20.100000000000001" customHeight="1" x14ac:dyDescent="0.25">
      <c r="C2515" s="12"/>
      <c r="E2515" s="130"/>
      <c r="F2515" s="130"/>
      <c r="R2515" s="12"/>
      <c r="T2515" s="130"/>
      <c r="U2515" s="130"/>
      <c r="AE2515" s="146">
        <v>1758</v>
      </c>
      <c r="AF2515" s="146">
        <f t="shared" si="470"/>
        <v>3.032</v>
      </c>
      <c r="AJ2515" s="146">
        <f t="shared" si="471"/>
        <v>4.0241139330445116E-3</v>
      </c>
      <c r="AK2515" s="146">
        <f t="shared" si="472"/>
        <v>0.99878530398051069</v>
      </c>
      <c r="AL2515" s="146">
        <f t="shared" si="477"/>
        <v>4.0241139330445116E-3</v>
      </c>
      <c r="AM2515" s="146" t="str">
        <f t="shared" si="478"/>
        <v/>
      </c>
      <c r="AN2515" s="146" t="str">
        <f t="shared" si="473"/>
        <v/>
      </c>
      <c r="AO2515" s="146">
        <f t="shared" si="474"/>
        <v>0</v>
      </c>
      <c r="AP2515" s="146" t="str">
        <f t="shared" si="475"/>
        <v/>
      </c>
      <c r="AQ2515" s="146" t="str">
        <f t="shared" si="476"/>
        <v/>
      </c>
      <c r="AY2515" s="155"/>
      <c r="AZ2515" s="150"/>
      <c r="BA2515" s="155"/>
      <c r="BB2515" s="162"/>
      <c r="BC2515" s="162"/>
      <c r="BD2515" s="162"/>
      <c r="BE2515" s="162"/>
      <c r="BF2515" s="156"/>
      <c r="BG2515" s="156"/>
      <c r="BH2515" s="156"/>
      <c r="BJ2515" s="146">
        <v>1735</v>
      </c>
      <c r="BK2515" s="146">
        <f t="shared" si="480"/>
        <v>11.097599999999822</v>
      </c>
      <c r="BL2515" s="146">
        <f t="shared" si="481"/>
        <v>0.13441805305398402</v>
      </c>
      <c r="BM2515" s="146">
        <f t="shared" si="482"/>
        <v>2.7156664361668859E-4</v>
      </c>
      <c r="BN2515" s="146" t="str">
        <f t="shared" si="483"/>
        <v/>
      </c>
      <c r="BO2515" s="146" t="str">
        <f t="shared" si="479"/>
        <v/>
      </c>
    </row>
    <row r="2516" spans="3:67" ht="20.100000000000001" customHeight="1" x14ac:dyDescent="0.25">
      <c r="C2516" s="12"/>
      <c r="E2516" s="130"/>
      <c r="F2516" s="130"/>
      <c r="R2516" s="12"/>
      <c r="T2516" s="130"/>
      <c r="U2516" s="130"/>
      <c r="AE2516" s="146">
        <v>1759</v>
      </c>
      <c r="AF2516" s="146">
        <f t="shared" si="470"/>
        <v>3.0360000000000005</v>
      </c>
      <c r="AJ2516" s="146">
        <f t="shared" si="471"/>
        <v>3.9755724319563372E-3</v>
      </c>
      <c r="AK2516" s="146">
        <f t="shared" si="472"/>
        <v>0.99880130317820681</v>
      </c>
      <c r="AL2516" s="146">
        <f t="shared" si="477"/>
        <v>3.9755724319563372E-3</v>
      </c>
      <c r="AM2516" s="146" t="str">
        <f t="shared" si="478"/>
        <v/>
      </c>
      <c r="AN2516" s="146" t="str">
        <f t="shared" si="473"/>
        <v/>
      </c>
      <c r="AO2516" s="146">
        <f t="shared" si="474"/>
        <v>0</v>
      </c>
      <c r="AP2516" s="146" t="str">
        <f t="shared" si="475"/>
        <v/>
      </c>
      <c r="AQ2516" s="146" t="str">
        <f t="shared" si="476"/>
        <v/>
      </c>
      <c r="AY2516" s="155"/>
      <c r="AZ2516" s="150"/>
      <c r="BA2516" s="155"/>
      <c r="BB2516" s="162"/>
      <c r="BC2516" s="162"/>
      <c r="BD2516" s="162"/>
      <c r="BE2516" s="162"/>
      <c r="BF2516" s="156"/>
      <c r="BG2516" s="156"/>
      <c r="BH2516" s="156"/>
      <c r="BJ2516" s="146">
        <v>1736</v>
      </c>
      <c r="BK2516" s="146">
        <f t="shared" si="480"/>
        <v>11.103999999999822</v>
      </c>
      <c r="BL2516" s="146">
        <f t="shared" si="481"/>
        <v>0.13414648641036733</v>
      </c>
      <c r="BM2516" s="146">
        <f t="shared" si="482"/>
        <v>2.7108935673000878E-4</v>
      </c>
      <c r="BN2516" s="146" t="str">
        <f t="shared" si="483"/>
        <v/>
      </c>
      <c r="BO2516" s="146" t="str">
        <f t="shared" si="479"/>
        <v/>
      </c>
    </row>
    <row r="2517" spans="3:67" ht="20.100000000000001" customHeight="1" x14ac:dyDescent="0.25">
      <c r="C2517" s="12"/>
      <c r="E2517" s="130"/>
      <c r="F2517" s="130"/>
      <c r="R2517" s="12"/>
      <c r="T2517" s="130"/>
      <c r="U2517" s="130"/>
      <c r="AE2517" s="146">
        <v>1760</v>
      </c>
      <c r="AF2517" s="146">
        <f t="shared" si="470"/>
        <v>3.04</v>
      </c>
      <c r="AJ2517" s="146">
        <f t="shared" si="471"/>
        <v>3.9275536289247789E-3</v>
      </c>
      <c r="AK2517" s="146">
        <f t="shared" si="472"/>
        <v>0.9988171092568956</v>
      </c>
      <c r="AL2517" s="146">
        <f t="shared" si="477"/>
        <v>3.9275536289247789E-3</v>
      </c>
      <c r="AM2517" s="146" t="str">
        <f t="shared" si="478"/>
        <v/>
      </c>
      <c r="AN2517" s="146" t="str">
        <f t="shared" si="473"/>
        <v/>
      </c>
      <c r="AO2517" s="146">
        <f t="shared" si="474"/>
        <v>0</v>
      </c>
      <c r="AP2517" s="146" t="str">
        <f t="shared" si="475"/>
        <v/>
      </c>
      <c r="AQ2517" s="146" t="str">
        <f t="shared" si="476"/>
        <v/>
      </c>
      <c r="AY2517" s="155"/>
      <c r="AZ2517" s="150"/>
      <c r="BA2517" s="155"/>
      <c r="BB2517" s="162"/>
      <c r="BC2517" s="162"/>
      <c r="BD2517" s="162"/>
      <c r="BE2517" s="162"/>
      <c r="BF2517" s="156"/>
      <c r="BG2517" s="156"/>
      <c r="BH2517" s="156"/>
      <c r="BJ2517" s="146">
        <v>1737</v>
      </c>
      <c r="BK2517" s="146">
        <f t="shared" si="480"/>
        <v>11.110399999999821</v>
      </c>
      <c r="BL2517" s="146">
        <f t="shared" si="481"/>
        <v>0.13387539705363732</v>
      </c>
      <c r="BM2517" s="146">
        <f t="shared" si="482"/>
        <v>2.7061268407507777E-4</v>
      </c>
      <c r="BN2517" s="146" t="str">
        <f t="shared" si="483"/>
        <v/>
      </c>
      <c r="BO2517" s="146" t="str">
        <f t="shared" si="479"/>
        <v/>
      </c>
    </row>
    <row r="2518" spans="3:67" ht="20.100000000000001" customHeight="1" x14ac:dyDescent="0.25">
      <c r="C2518" s="12"/>
      <c r="E2518" s="130"/>
      <c r="F2518" s="130"/>
      <c r="R2518" s="12"/>
      <c r="T2518" s="130"/>
      <c r="U2518" s="130"/>
      <c r="AE2518" s="146">
        <v>1761</v>
      </c>
      <c r="AF2518" s="146">
        <f t="shared" si="470"/>
        <v>3.0440000000000005</v>
      </c>
      <c r="AJ2518" s="146">
        <f t="shared" si="471"/>
        <v>3.880052737870458E-3</v>
      </c>
      <c r="AK2518" s="146">
        <f t="shared" si="472"/>
        <v>0.99883272429778602</v>
      </c>
      <c r="AL2518" s="146">
        <f t="shared" si="477"/>
        <v>3.880052737870458E-3</v>
      </c>
      <c r="AM2518" s="146" t="str">
        <f t="shared" si="478"/>
        <v/>
      </c>
      <c r="AN2518" s="146" t="str">
        <f t="shared" si="473"/>
        <v/>
      </c>
      <c r="AO2518" s="146">
        <f t="shared" si="474"/>
        <v>0</v>
      </c>
      <c r="AP2518" s="146" t="str">
        <f t="shared" si="475"/>
        <v/>
      </c>
      <c r="AQ2518" s="146" t="str">
        <f t="shared" si="476"/>
        <v/>
      </c>
      <c r="AY2518" s="155"/>
      <c r="AZ2518" s="150"/>
      <c r="BA2518" s="155"/>
      <c r="BB2518" s="162"/>
      <c r="BC2518" s="162"/>
      <c r="BD2518" s="162"/>
      <c r="BE2518" s="162"/>
      <c r="BF2518" s="156"/>
      <c r="BG2518" s="156"/>
      <c r="BH2518" s="156"/>
      <c r="BJ2518" s="146">
        <v>1738</v>
      </c>
      <c r="BK2518" s="146">
        <f t="shared" si="480"/>
        <v>11.11679999999982</v>
      </c>
      <c r="BL2518" s="146">
        <f t="shared" si="481"/>
        <v>0.13360478436956225</v>
      </c>
      <c r="BM2518" s="146">
        <f t="shared" si="482"/>
        <v>2.7013662561994889E-4</v>
      </c>
      <c r="BN2518" s="146" t="str">
        <f t="shared" si="483"/>
        <v/>
      </c>
      <c r="BO2518" s="146" t="str">
        <f t="shared" si="479"/>
        <v/>
      </c>
    </row>
    <row r="2519" spans="3:67" ht="20.100000000000001" customHeight="1" x14ac:dyDescent="0.25">
      <c r="C2519" s="12"/>
      <c r="E2519" s="130"/>
      <c r="F2519" s="130"/>
      <c r="R2519" s="12"/>
      <c r="T2519" s="130"/>
      <c r="U2519" s="130"/>
      <c r="AE2519" s="146">
        <v>1762</v>
      </c>
      <c r="AF2519" s="146">
        <f t="shared" si="470"/>
        <v>3.048</v>
      </c>
      <c r="AJ2519" s="146">
        <f t="shared" si="471"/>
        <v>3.8330650058511109E-3</v>
      </c>
      <c r="AK2519" s="146">
        <f t="shared" si="472"/>
        <v>0.99884815036300911</v>
      </c>
      <c r="AL2519" s="146">
        <f t="shared" si="477"/>
        <v>3.8330650058511109E-3</v>
      </c>
      <c r="AM2519" s="146" t="str">
        <f t="shared" si="478"/>
        <v/>
      </c>
      <c r="AN2519" s="146" t="str">
        <f t="shared" si="473"/>
        <v/>
      </c>
      <c r="AO2519" s="146">
        <f t="shared" si="474"/>
        <v>0</v>
      </c>
      <c r="AP2519" s="146" t="str">
        <f t="shared" si="475"/>
        <v/>
      </c>
      <c r="AQ2519" s="146" t="str">
        <f t="shared" si="476"/>
        <v/>
      </c>
      <c r="AY2519" s="155"/>
      <c r="AZ2519" s="150"/>
      <c r="BA2519" s="155"/>
      <c r="BB2519" s="162"/>
      <c r="BC2519" s="162"/>
      <c r="BD2519" s="162"/>
      <c r="BE2519" s="162"/>
      <c r="BF2519" s="156"/>
      <c r="BG2519" s="156"/>
      <c r="BH2519" s="156"/>
      <c r="BJ2519" s="146">
        <v>1739</v>
      </c>
      <c r="BK2519" s="146">
        <f t="shared" si="480"/>
        <v>11.123199999999819</v>
      </c>
      <c r="BL2519" s="146">
        <f t="shared" si="481"/>
        <v>0.1333346477439423</v>
      </c>
      <c r="BM2519" s="146">
        <f t="shared" si="482"/>
        <v>2.6966118133048278E-4</v>
      </c>
      <c r="BN2519" s="146" t="str">
        <f t="shared" si="483"/>
        <v/>
      </c>
      <c r="BO2519" s="146" t="str">
        <f t="shared" si="479"/>
        <v/>
      </c>
    </row>
    <row r="2520" spans="3:67" ht="20.100000000000001" customHeight="1" x14ac:dyDescent="0.25">
      <c r="C2520" s="12"/>
      <c r="E2520" s="130"/>
      <c r="F2520" s="130"/>
      <c r="R2520" s="12"/>
      <c r="T2520" s="130"/>
      <c r="U2520" s="130"/>
      <c r="AE2520" s="146">
        <v>1763</v>
      </c>
      <c r="AF2520" s="146">
        <f t="shared" si="470"/>
        <v>3.0520000000000005</v>
      </c>
      <c r="AJ2520" s="146">
        <f t="shared" si="471"/>
        <v>3.7865857129630734E-3</v>
      </c>
      <c r="AK2520" s="146">
        <f t="shared" si="472"/>
        <v>0.99886338949575026</v>
      </c>
      <c r="AL2520" s="146">
        <f t="shared" si="477"/>
        <v>3.7865857129630734E-3</v>
      </c>
      <c r="AM2520" s="146" t="str">
        <f t="shared" si="478"/>
        <v/>
      </c>
      <c r="AN2520" s="146" t="str">
        <f t="shared" si="473"/>
        <v/>
      </c>
      <c r="AO2520" s="146">
        <f t="shared" si="474"/>
        <v>0</v>
      </c>
      <c r="AP2520" s="146" t="str">
        <f t="shared" si="475"/>
        <v/>
      </c>
      <c r="AQ2520" s="146" t="str">
        <f t="shared" si="476"/>
        <v/>
      </c>
      <c r="AY2520" s="155"/>
      <c r="AZ2520" s="150"/>
      <c r="BA2520" s="155"/>
      <c r="BB2520" s="162"/>
      <c r="BC2520" s="162"/>
      <c r="BD2520" s="162"/>
      <c r="BE2520" s="162"/>
      <c r="BF2520" s="156"/>
      <c r="BG2520" s="156"/>
      <c r="BH2520" s="156"/>
      <c r="BJ2520" s="146">
        <v>1740</v>
      </c>
      <c r="BK2520" s="146">
        <f t="shared" si="480"/>
        <v>11.129599999999819</v>
      </c>
      <c r="BL2520" s="146">
        <f t="shared" si="481"/>
        <v>0.13306498656261181</v>
      </c>
      <c r="BM2520" s="146">
        <f t="shared" si="482"/>
        <v>2.6918635116893186E-4</v>
      </c>
      <c r="BN2520" s="146" t="str">
        <f t="shared" si="483"/>
        <v/>
      </c>
      <c r="BO2520" s="146" t="str">
        <f t="shared" si="479"/>
        <v/>
      </c>
    </row>
    <row r="2521" spans="3:67" ht="20.100000000000001" customHeight="1" x14ac:dyDescent="0.25">
      <c r="C2521" s="12"/>
      <c r="E2521" s="130"/>
      <c r="F2521" s="130"/>
      <c r="R2521" s="12"/>
      <c r="T2521" s="130"/>
      <c r="U2521" s="130"/>
      <c r="AE2521" s="146">
        <v>1764</v>
      </c>
      <c r="AF2521" s="146">
        <f t="shared" si="470"/>
        <v>3.056</v>
      </c>
      <c r="AJ2521" s="146">
        <f t="shared" si="471"/>
        <v>3.7406101722415024E-3</v>
      </c>
      <c r="AK2521" s="146">
        <f t="shared" si="472"/>
        <v>0.99887844372038093</v>
      </c>
      <c r="AL2521" s="146">
        <f t="shared" si="477"/>
        <v>3.7406101722415024E-3</v>
      </c>
      <c r="AM2521" s="146" t="str">
        <f t="shared" si="478"/>
        <v/>
      </c>
      <c r="AN2521" s="146" t="str">
        <f t="shared" si="473"/>
        <v/>
      </c>
      <c r="AO2521" s="146">
        <f t="shared" si="474"/>
        <v>0</v>
      </c>
      <c r="AP2521" s="146" t="str">
        <f t="shared" si="475"/>
        <v/>
      </c>
      <c r="AQ2521" s="146" t="str">
        <f t="shared" si="476"/>
        <v/>
      </c>
      <c r="AY2521" s="155"/>
      <c r="AZ2521" s="150"/>
      <c r="BA2521" s="155"/>
      <c r="BB2521" s="162"/>
      <c r="BC2521" s="162"/>
      <c r="BD2521" s="162"/>
      <c r="BE2521" s="162"/>
      <c r="BF2521" s="156"/>
      <c r="BG2521" s="156"/>
      <c r="BH2521" s="156"/>
      <c r="BJ2521" s="146">
        <v>1741</v>
      </c>
      <c r="BK2521" s="146">
        <f t="shared" si="480"/>
        <v>11.135999999999818</v>
      </c>
      <c r="BL2521" s="146">
        <f t="shared" si="481"/>
        <v>0.13279580021144288</v>
      </c>
      <c r="BM2521" s="146">
        <f t="shared" si="482"/>
        <v>2.687121350940791E-4</v>
      </c>
      <c r="BN2521" s="146" t="str">
        <f t="shared" si="483"/>
        <v/>
      </c>
      <c r="BO2521" s="146" t="str">
        <f t="shared" si="479"/>
        <v/>
      </c>
    </row>
    <row r="2522" spans="3:67" ht="20.100000000000001" customHeight="1" x14ac:dyDescent="0.25">
      <c r="C2522" s="12"/>
      <c r="E2522" s="130"/>
      <c r="F2522" s="130"/>
      <c r="R2522" s="12"/>
      <c r="T2522" s="130"/>
      <c r="U2522" s="130"/>
      <c r="AE2522" s="146">
        <v>1765</v>
      </c>
      <c r="AF2522" s="146">
        <f t="shared" si="470"/>
        <v>3.0600000000000005</v>
      </c>
      <c r="AJ2522" s="146">
        <f t="shared" si="471"/>
        <v>3.6951337295590284E-3</v>
      </c>
      <c r="AK2522" s="146">
        <f t="shared" si="472"/>
        <v>0.99889331504259071</v>
      </c>
      <c r="AL2522" s="146">
        <f t="shared" si="477"/>
        <v>3.6951337295590284E-3</v>
      </c>
      <c r="AM2522" s="146" t="str">
        <f t="shared" si="478"/>
        <v/>
      </c>
      <c r="AN2522" s="146" t="str">
        <f t="shared" si="473"/>
        <v/>
      </c>
      <c r="AO2522" s="146">
        <f t="shared" si="474"/>
        <v>0</v>
      </c>
      <c r="AP2522" s="146" t="str">
        <f t="shared" si="475"/>
        <v/>
      </c>
      <c r="AQ2522" s="146" t="str">
        <f t="shared" si="476"/>
        <v/>
      </c>
      <c r="AY2522" s="155"/>
      <c r="AZ2522" s="150"/>
      <c r="BA2522" s="155"/>
      <c r="BB2522" s="162"/>
      <c r="BC2522" s="162"/>
      <c r="BD2522" s="162"/>
      <c r="BE2522" s="162"/>
      <c r="BF2522" s="156"/>
      <c r="BG2522" s="156"/>
      <c r="BH2522" s="156"/>
      <c r="BJ2522" s="146">
        <v>1742</v>
      </c>
      <c r="BK2522" s="146">
        <f t="shared" si="480"/>
        <v>11.142399999999817</v>
      </c>
      <c r="BL2522" s="146">
        <f t="shared" si="481"/>
        <v>0.1325270880763488</v>
      </c>
      <c r="BM2522" s="146">
        <f t="shared" si="482"/>
        <v>2.6823853306148782E-4</v>
      </c>
      <c r="BN2522" s="146" t="str">
        <f t="shared" si="483"/>
        <v/>
      </c>
      <c r="BO2522" s="146" t="str">
        <f t="shared" si="479"/>
        <v/>
      </c>
    </row>
    <row r="2523" spans="3:67" ht="20.100000000000001" customHeight="1" x14ac:dyDescent="0.25">
      <c r="C2523" s="12"/>
      <c r="E2523" s="130"/>
      <c r="F2523" s="130"/>
      <c r="R2523" s="12"/>
      <c r="T2523" s="130"/>
      <c r="U2523" s="130"/>
      <c r="AE2523" s="146">
        <v>1766</v>
      </c>
      <c r="AF2523" s="146">
        <f t="shared" si="470"/>
        <v>3.0640000000000001</v>
      </c>
      <c r="AJ2523" s="146">
        <f t="shared" si="471"/>
        <v>3.6501517635231869E-3</v>
      </c>
      <c r="AK2523" s="146">
        <f t="shared" si="472"/>
        <v>0.99890800544951819</v>
      </c>
      <c r="AL2523" s="146">
        <f t="shared" si="477"/>
        <v>3.6501517635231869E-3</v>
      </c>
      <c r="AM2523" s="146" t="str">
        <f t="shared" si="478"/>
        <v/>
      </c>
      <c r="AN2523" s="146" t="str">
        <f t="shared" si="473"/>
        <v/>
      </c>
      <c r="AO2523" s="146">
        <f t="shared" si="474"/>
        <v>0</v>
      </c>
      <c r="AP2523" s="146" t="str">
        <f t="shared" si="475"/>
        <v/>
      </c>
      <c r="AQ2523" s="146" t="str">
        <f t="shared" si="476"/>
        <v/>
      </c>
      <c r="AY2523" s="155"/>
      <c r="AZ2523" s="150"/>
      <c r="BA2523" s="155"/>
      <c r="BB2523" s="162"/>
      <c r="BC2523" s="162"/>
      <c r="BD2523" s="162"/>
      <c r="BE2523" s="162"/>
      <c r="BF2523" s="156"/>
      <c r="BG2523" s="156"/>
      <c r="BH2523" s="156"/>
      <c r="BJ2523" s="146">
        <v>1743</v>
      </c>
      <c r="BK2523" s="146">
        <f t="shared" si="480"/>
        <v>11.148799999999817</v>
      </c>
      <c r="BL2523" s="146">
        <f t="shared" si="481"/>
        <v>0.13225884954328732</v>
      </c>
      <c r="BM2523" s="146">
        <f t="shared" si="482"/>
        <v>2.6776554502377925E-4</v>
      </c>
      <c r="BN2523" s="146" t="str">
        <f t="shared" si="483"/>
        <v/>
      </c>
      <c r="BO2523" s="146" t="str">
        <f t="shared" si="479"/>
        <v/>
      </c>
    </row>
    <row r="2524" spans="3:67" ht="20.100000000000001" customHeight="1" x14ac:dyDescent="0.25">
      <c r="C2524" s="12"/>
      <c r="E2524" s="130"/>
      <c r="F2524" s="130"/>
      <c r="R2524" s="12"/>
      <c r="T2524" s="130"/>
      <c r="U2524" s="130"/>
      <c r="AE2524" s="146">
        <v>1767</v>
      </c>
      <c r="AF2524" s="146">
        <f t="shared" si="470"/>
        <v>3.0680000000000005</v>
      </c>
      <c r="AJ2524" s="146">
        <f t="shared" si="471"/>
        <v>3.6056596853723233E-3</v>
      </c>
      <c r="AK2524" s="146">
        <f t="shared" si="472"/>
        <v>0.99892251690988132</v>
      </c>
      <c r="AL2524" s="146">
        <f t="shared" si="477"/>
        <v>3.6056596853723233E-3</v>
      </c>
      <c r="AM2524" s="146" t="str">
        <f t="shared" si="478"/>
        <v/>
      </c>
      <c r="AN2524" s="146" t="str">
        <f t="shared" si="473"/>
        <v/>
      </c>
      <c r="AO2524" s="146">
        <f t="shared" si="474"/>
        <v>0</v>
      </c>
      <c r="AP2524" s="146" t="str">
        <f t="shared" si="475"/>
        <v/>
      </c>
      <c r="AQ2524" s="146" t="str">
        <f t="shared" si="476"/>
        <v/>
      </c>
      <c r="AY2524" s="155"/>
      <c r="AZ2524" s="150"/>
      <c r="BA2524" s="155"/>
      <c r="BB2524" s="162"/>
      <c r="BC2524" s="162"/>
      <c r="BD2524" s="162"/>
      <c r="BE2524" s="162"/>
      <c r="BF2524" s="156"/>
      <c r="BG2524" s="156"/>
      <c r="BH2524" s="156"/>
      <c r="BJ2524" s="146">
        <v>1744</v>
      </c>
      <c r="BK2524" s="146">
        <f t="shared" si="480"/>
        <v>11.155199999999816</v>
      </c>
      <c r="BL2524" s="146">
        <f t="shared" si="481"/>
        <v>0.13199108399826354</v>
      </c>
      <c r="BM2524" s="146">
        <f t="shared" si="482"/>
        <v>2.6729317093032723E-4</v>
      </c>
      <c r="BN2524" s="146" t="str">
        <f t="shared" si="483"/>
        <v/>
      </c>
      <c r="BO2524" s="146" t="str">
        <f t="shared" si="479"/>
        <v/>
      </c>
    </row>
    <row r="2525" spans="3:67" ht="20.100000000000001" customHeight="1" x14ac:dyDescent="0.25">
      <c r="C2525" s="12"/>
      <c r="E2525" s="130"/>
      <c r="F2525" s="130"/>
      <c r="R2525" s="12"/>
      <c r="T2525" s="130"/>
      <c r="U2525" s="130"/>
      <c r="AE2525" s="146">
        <v>1768</v>
      </c>
      <c r="AF2525" s="146">
        <f t="shared" si="470"/>
        <v>3.0720000000000001</v>
      </c>
      <c r="AJ2525" s="146">
        <f t="shared" si="471"/>
        <v>3.5616529388703346E-3</v>
      </c>
      <c r="AK2525" s="146">
        <f t="shared" si="472"/>
        <v>0.99893685137410859</v>
      </c>
      <c r="AL2525" s="146">
        <f t="shared" si="477"/>
        <v>3.5616529388703346E-3</v>
      </c>
      <c r="AM2525" s="146" t="str">
        <f t="shared" si="478"/>
        <v/>
      </c>
      <c r="AN2525" s="146" t="str">
        <f t="shared" si="473"/>
        <v/>
      </c>
      <c r="AO2525" s="146">
        <f t="shared" si="474"/>
        <v>0</v>
      </c>
      <c r="AP2525" s="146" t="str">
        <f t="shared" si="475"/>
        <v/>
      </c>
      <c r="AQ2525" s="146" t="str">
        <f t="shared" si="476"/>
        <v/>
      </c>
      <c r="AY2525" s="155"/>
      <c r="AZ2525" s="150"/>
      <c r="BA2525" s="155"/>
      <c r="BB2525" s="162"/>
      <c r="BC2525" s="162"/>
      <c r="BD2525" s="162"/>
      <c r="BE2525" s="162"/>
      <c r="BF2525" s="156"/>
      <c r="BG2525" s="156"/>
      <c r="BH2525" s="156"/>
      <c r="BJ2525" s="146">
        <v>1745</v>
      </c>
      <c r="BK2525" s="146">
        <f t="shared" si="480"/>
        <v>11.161599999999815</v>
      </c>
      <c r="BL2525" s="146">
        <f t="shared" si="481"/>
        <v>0.13172379082733321</v>
      </c>
      <c r="BM2525" s="146">
        <f t="shared" si="482"/>
        <v>2.6682141072678633E-4</v>
      </c>
      <c r="BN2525" s="146" t="str">
        <f t="shared" si="483"/>
        <v/>
      </c>
      <c r="BO2525" s="146" t="str">
        <f t="shared" si="479"/>
        <v/>
      </c>
    </row>
    <row r="2526" spans="3:67" ht="20.100000000000001" customHeight="1" x14ac:dyDescent="0.25">
      <c r="C2526" s="12"/>
      <c r="E2526" s="130"/>
      <c r="F2526" s="130"/>
      <c r="R2526" s="12"/>
      <c r="T2526" s="130"/>
      <c r="U2526" s="130"/>
      <c r="AE2526" s="146">
        <v>1769</v>
      </c>
      <c r="AF2526" s="146">
        <f t="shared" si="470"/>
        <v>3.0760000000000005</v>
      </c>
      <c r="AJ2526" s="146">
        <f t="shared" si="471"/>
        <v>3.5181270001999596E-3</v>
      </c>
      <c r="AK2526" s="146">
        <f t="shared" si="472"/>
        <v>0.99895101077446802</v>
      </c>
      <c r="AL2526" s="146">
        <f t="shared" si="477"/>
        <v>3.5181270001999596E-3</v>
      </c>
      <c r="AM2526" s="146" t="str">
        <f t="shared" si="478"/>
        <v/>
      </c>
      <c r="AN2526" s="146" t="str">
        <f t="shared" si="473"/>
        <v/>
      </c>
      <c r="AO2526" s="146">
        <f t="shared" si="474"/>
        <v>0</v>
      </c>
      <c r="AP2526" s="146" t="str">
        <f t="shared" si="475"/>
        <v/>
      </c>
      <c r="AQ2526" s="146" t="str">
        <f t="shared" si="476"/>
        <v/>
      </c>
      <c r="AY2526" s="155"/>
      <c r="AZ2526" s="150"/>
      <c r="BA2526" s="155"/>
      <c r="BB2526" s="162"/>
      <c r="BC2526" s="162"/>
      <c r="BD2526" s="162"/>
      <c r="BE2526" s="162"/>
      <c r="BF2526" s="156"/>
      <c r="BG2526" s="156"/>
      <c r="BH2526" s="156"/>
      <c r="BJ2526" s="146">
        <v>1746</v>
      </c>
      <c r="BK2526" s="146">
        <f t="shared" si="480"/>
        <v>11.167999999999815</v>
      </c>
      <c r="BL2526" s="146">
        <f t="shared" si="481"/>
        <v>0.13145696941660642</v>
      </c>
      <c r="BM2526" s="146">
        <f t="shared" si="482"/>
        <v>2.6635026435672948E-4</v>
      </c>
      <c r="BN2526" s="146" t="str">
        <f t="shared" si="483"/>
        <v/>
      </c>
      <c r="BO2526" s="146" t="str">
        <f t="shared" si="479"/>
        <v/>
      </c>
    </row>
    <row r="2527" spans="3:67" ht="20.100000000000001" customHeight="1" x14ac:dyDescent="0.25">
      <c r="C2527" s="12"/>
      <c r="E2527" s="130"/>
      <c r="F2527" s="130"/>
      <c r="R2527" s="12"/>
      <c r="T2527" s="130"/>
      <c r="U2527" s="130"/>
      <c r="AE2527" s="146">
        <v>1770</v>
      </c>
      <c r="AF2527" s="146">
        <f t="shared" si="470"/>
        <v>3.08</v>
      </c>
      <c r="AJ2527" s="146">
        <f t="shared" si="471"/>
        <v>3.4750773778549375E-3</v>
      </c>
      <c r="AK2527" s="146">
        <f t="shared" si="472"/>
        <v>0.99896499702519714</v>
      </c>
      <c r="AL2527" s="146">
        <f t="shared" si="477"/>
        <v>3.4750773778549375E-3</v>
      </c>
      <c r="AM2527" s="146" t="str">
        <f t="shared" si="478"/>
        <v/>
      </c>
      <c r="AN2527" s="146" t="str">
        <f t="shared" si="473"/>
        <v/>
      </c>
      <c r="AO2527" s="146">
        <f t="shared" si="474"/>
        <v>0</v>
      </c>
      <c r="AP2527" s="146" t="str">
        <f t="shared" si="475"/>
        <v/>
      </c>
      <c r="AQ2527" s="146" t="str">
        <f t="shared" si="476"/>
        <v/>
      </c>
      <c r="AY2527" s="155"/>
      <c r="AZ2527" s="150"/>
      <c r="BA2527" s="155"/>
      <c r="BB2527" s="162"/>
      <c r="BC2527" s="162"/>
      <c r="BD2527" s="162"/>
      <c r="BE2527" s="162"/>
      <c r="BF2527" s="156"/>
      <c r="BG2527" s="156"/>
      <c r="BH2527" s="156"/>
      <c r="BJ2527" s="146">
        <v>1747</v>
      </c>
      <c r="BK2527" s="146">
        <f t="shared" si="480"/>
        <v>11.174399999999814</v>
      </c>
      <c r="BL2527" s="146">
        <f t="shared" si="481"/>
        <v>0.13119061915224969</v>
      </c>
      <c r="BM2527" s="146">
        <f t="shared" si="482"/>
        <v>2.6587973175892787E-4</v>
      </c>
      <c r="BN2527" s="146" t="str">
        <f t="shared" si="483"/>
        <v/>
      </c>
      <c r="BO2527" s="146" t="str">
        <f t="shared" si="479"/>
        <v/>
      </c>
    </row>
    <row r="2528" spans="3:67" ht="20.100000000000001" customHeight="1" x14ac:dyDescent="0.25">
      <c r="C2528" s="12"/>
      <c r="E2528" s="130"/>
      <c r="F2528" s="130"/>
      <c r="R2528" s="12"/>
      <c r="T2528" s="130"/>
      <c r="U2528" s="130"/>
      <c r="AE2528" s="146">
        <v>1771</v>
      </c>
      <c r="AF2528" s="146">
        <f t="shared" si="470"/>
        <v>3.0840000000000005</v>
      </c>
      <c r="AJ2528" s="146">
        <f t="shared" si="471"/>
        <v>3.4324996125307495E-3</v>
      </c>
      <c r="AK2528" s="146">
        <f t="shared" si="472"/>
        <v>0.99897881202263206</v>
      </c>
      <c r="AL2528" s="146">
        <f t="shared" si="477"/>
        <v>3.4324996125307495E-3</v>
      </c>
      <c r="AM2528" s="146" t="str">
        <f t="shared" si="478"/>
        <v/>
      </c>
      <c r="AN2528" s="146" t="str">
        <f t="shared" si="473"/>
        <v/>
      </c>
      <c r="AO2528" s="146">
        <f t="shared" si="474"/>
        <v>0</v>
      </c>
      <c r="AP2528" s="146" t="str">
        <f t="shared" si="475"/>
        <v/>
      </c>
      <c r="AQ2528" s="146" t="str">
        <f t="shared" si="476"/>
        <v/>
      </c>
      <c r="AY2528" s="155"/>
      <c r="AZ2528" s="150"/>
      <c r="BA2528" s="155"/>
      <c r="BB2528" s="162"/>
      <c r="BC2528" s="162"/>
      <c r="BD2528" s="162"/>
      <c r="BE2528" s="162"/>
      <c r="BF2528" s="156"/>
      <c r="BG2528" s="156"/>
      <c r="BH2528" s="156"/>
      <c r="BJ2528" s="146">
        <v>1748</v>
      </c>
      <c r="BK2528" s="146">
        <f t="shared" si="480"/>
        <v>11.180799999999813</v>
      </c>
      <c r="BL2528" s="146">
        <f t="shared" si="481"/>
        <v>0.13092473942049077</v>
      </c>
      <c r="BM2528" s="146">
        <f t="shared" si="482"/>
        <v>2.6540981287051513E-4</v>
      </c>
      <c r="BN2528" s="146" t="str">
        <f t="shared" si="483"/>
        <v/>
      </c>
      <c r="BO2528" s="146" t="str">
        <f t="shared" si="479"/>
        <v/>
      </c>
    </row>
    <row r="2529" spans="3:67" ht="20.100000000000001" customHeight="1" x14ac:dyDescent="0.25">
      <c r="C2529" s="12"/>
      <c r="E2529" s="130"/>
      <c r="F2529" s="130"/>
      <c r="R2529" s="12"/>
      <c r="T2529" s="130"/>
      <c r="U2529" s="130"/>
      <c r="AE2529" s="146">
        <v>1772</v>
      </c>
      <c r="AF2529" s="146">
        <f t="shared" si="470"/>
        <v>3.0880000000000001</v>
      </c>
      <c r="AJ2529" s="146">
        <f t="shared" si="471"/>
        <v>3.3903892770143253E-3</v>
      </c>
      <c r="AK2529" s="146">
        <f t="shared" si="472"/>
        <v>0.99899245764533573</v>
      </c>
      <c r="AL2529" s="146">
        <f t="shared" si="477"/>
        <v>3.3903892770143253E-3</v>
      </c>
      <c r="AM2529" s="146" t="str">
        <f t="shared" si="478"/>
        <v/>
      </c>
      <c r="AN2529" s="146" t="str">
        <f t="shared" si="473"/>
        <v/>
      </c>
      <c r="AO2529" s="146">
        <f t="shared" si="474"/>
        <v>0</v>
      </c>
      <c r="AP2529" s="146" t="str">
        <f t="shared" si="475"/>
        <v/>
      </c>
      <c r="AQ2529" s="146" t="str">
        <f t="shared" si="476"/>
        <v/>
      </c>
      <c r="AY2529" s="155"/>
      <c r="AZ2529" s="150"/>
      <c r="BA2529" s="155"/>
      <c r="BB2529" s="162"/>
      <c r="BC2529" s="162"/>
      <c r="BD2529" s="162"/>
      <c r="BE2529" s="162"/>
      <c r="BF2529" s="156"/>
      <c r="BG2529" s="156"/>
      <c r="BH2529" s="156"/>
      <c r="BJ2529" s="146">
        <v>1749</v>
      </c>
      <c r="BK2529" s="146">
        <f t="shared" si="480"/>
        <v>11.187199999999812</v>
      </c>
      <c r="BL2529" s="146">
        <f t="shared" si="481"/>
        <v>0.13065932960762025</v>
      </c>
      <c r="BM2529" s="146">
        <f t="shared" si="482"/>
        <v>2.6494050762482235E-4</v>
      </c>
      <c r="BN2529" s="146" t="str">
        <f t="shared" si="483"/>
        <v/>
      </c>
      <c r="BO2529" s="146" t="str">
        <f t="shared" si="479"/>
        <v/>
      </c>
    </row>
    <row r="2530" spans="3:67" ht="20.100000000000001" customHeight="1" x14ac:dyDescent="0.25">
      <c r="C2530" s="12"/>
      <c r="E2530" s="130"/>
      <c r="F2530" s="130"/>
      <c r="R2530" s="12"/>
      <c r="T2530" s="130"/>
      <c r="U2530" s="130"/>
      <c r="AE2530" s="146">
        <v>1773</v>
      </c>
      <c r="AF2530" s="146">
        <f t="shared" si="470"/>
        <v>3.0920000000000005</v>
      </c>
      <c r="AJ2530" s="146">
        <f t="shared" si="471"/>
        <v>3.3487419760723546E-3</v>
      </c>
      <c r="AK2530" s="146">
        <f t="shared" si="472"/>
        <v>0.99900593575422625</v>
      </c>
      <c r="AL2530" s="146">
        <f t="shared" si="477"/>
        <v>3.3487419760723546E-3</v>
      </c>
      <c r="AM2530" s="146" t="str">
        <f t="shared" si="478"/>
        <v/>
      </c>
      <c r="AN2530" s="146" t="str">
        <f t="shared" si="473"/>
        <v/>
      </c>
      <c r="AO2530" s="146">
        <f t="shared" si="474"/>
        <v>0</v>
      </c>
      <c r="AP2530" s="146" t="str">
        <f t="shared" si="475"/>
        <v/>
      </c>
      <c r="AQ2530" s="146" t="str">
        <f t="shared" si="476"/>
        <v/>
      </c>
      <c r="AY2530" s="155"/>
      <c r="AZ2530" s="150"/>
      <c r="BA2530" s="155"/>
      <c r="BB2530" s="162"/>
      <c r="BC2530" s="162"/>
      <c r="BD2530" s="162"/>
      <c r="BE2530" s="162"/>
      <c r="BF2530" s="156"/>
      <c r="BG2530" s="156"/>
      <c r="BH2530" s="156"/>
      <c r="BJ2530" s="146">
        <v>1750</v>
      </c>
      <c r="BK2530" s="146">
        <f t="shared" si="480"/>
        <v>11.193599999999812</v>
      </c>
      <c r="BL2530" s="146">
        <f t="shared" si="481"/>
        <v>0.13039438909999543</v>
      </c>
      <c r="BM2530" s="146">
        <f t="shared" si="482"/>
        <v>2.6447181595204428E-4</v>
      </c>
      <c r="BN2530" s="146" t="str">
        <f t="shared" si="483"/>
        <v/>
      </c>
      <c r="BO2530" s="146" t="str">
        <f t="shared" si="479"/>
        <v/>
      </c>
    </row>
    <row r="2531" spans="3:67" ht="20.100000000000001" customHeight="1" x14ac:dyDescent="0.25">
      <c r="C2531" s="12"/>
      <c r="E2531" s="130"/>
      <c r="F2531" s="130"/>
      <c r="R2531" s="12"/>
      <c r="T2531" s="130"/>
      <c r="U2531" s="130"/>
      <c r="AE2531" s="146">
        <v>1774</v>
      </c>
      <c r="AF2531" s="146">
        <f t="shared" si="470"/>
        <v>3.0960000000000001</v>
      </c>
      <c r="AJ2531" s="146">
        <f t="shared" si="471"/>
        <v>3.3075533463386006E-3</v>
      </c>
      <c r="AK2531" s="146">
        <f t="shared" si="472"/>
        <v>0.99901924819270449</v>
      </c>
      <c r="AL2531" s="146">
        <f t="shared" si="477"/>
        <v>3.3075533463386006E-3</v>
      </c>
      <c r="AM2531" s="146" t="str">
        <f t="shared" si="478"/>
        <v/>
      </c>
      <c r="AN2531" s="146" t="str">
        <f t="shared" si="473"/>
        <v/>
      </c>
      <c r="AO2531" s="146">
        <f t="shared" si="474"/>
        <v>0</v>
      </c>
      <c r="AP2531" s="146" t="str">
        <f t="shared" si="475"/>
        <v/>
      </c>
      <c r="AQ2531" s="146" t="str">
        <f t="shared" si="476"/>
        <v/>
      </c>
      <c r="AY2531" s="155"/>
      <c r="AZ2531" s="150"/>
      <c r="BA2531" s="155"/>
      <c r="BB2531" s="162"/>
      <c r="BC2531" s="162"/>
      <c r="BD2531" s="162"/>
      <c r="BE2531" s="162"/>
      <c r="BF2531" s="156"/>
      <c r="BG2531" s="156"/>
      <c r="BH2531" s="156"/>
      <c r="BJ2531" s="146">
        <v>1751</v>
      </c>
      <c r="BK2531" s="146">
        <f t="shared" si="480"/>
        <v>11.199999999999811</v>
      </c>
      <c r="BL2531" s="146">
        <f t="shared" si="481"/>
        <v>0.13012991728404338</v>
      </c>
      <c r="BM2531" s="146">
        <f t="shared" si="482"/>
        <v>2.6400373777923924E-4</v>
      </c>
      <c r="BN2531" s="146" t="str">
        <f t="shared" si="483"/>
        <v/>
      </c>
      <c r="BO2531" s="146" t="str">
        <f t="shared" si="479"/>
        <v/>
      </c>
    </row>
    <row r="2532" spans="3:67" ht="20.100000000000001" customHeight="1" x14ac:dyDescent="0.25">
      <c r="C2532" s="12"/>
      <c r="E2532" s="130"/>
      <c r="F2532" s="130"/>
      <c r="R2532" s="12"/>
      <c r="T2532" s="130"/>
      <c r="U2532" s="130"/>
      <c r="AE2532" s="146">
        <v>1775</v>
      </c>
      <c r="AF2532" s="146">
        <f t="shared" si="470"/>
        <v>3.1000000000000005</v>
      </c>
      <c r="AJ2532" s="146">
        <f t="shared" si="471"/>
        <v>3.2668190561999156E-3</v>
      </c>
      <c r="AK2532" s="146">
        <f t="shared" si="472"/>
        <v>0.99903239678678168</v>
      </c>
      <c r="AL2532" s="146">
        <f t="shared" si="477"/>
        <v>3.2668190561999156E-3</v>
      </c>
      <c r="AM2532" s="146" t="str">
        <f t="shared" si="478"/>
        <v/>
      </c>
      <c r="AN2532" s="146" t="str">
        <f t="shared" si="473"/>
        <v/>
      </c>
      <c r="AO2532" s="146">
        <f t="shared" si="474"/>
        <v>0</v>
      </c>
      <c r="AP2532" s="146" t="str">
        <f t="shared" si="475"/>
        <v/>
      </c>
      <c r="AQ2532" s="146" t="str">
        <f t="shared" si="476"/>
        <v/>
      </c>
      <c r="AY2532" s="155"/>
      <c r="AZ2532" s="150"/>
      <c r="BA2532" s="155"/>
      <c r="BB2532" s="162"/>
      <c r="BC2532" s="162"/>
      <c r="BD2532" s="162"/>
      <c r="BE2532" s="162"/>
      <c r="BF2532" s="156"/>
      <c r="BG2532" s="156"/>
      <c r="BH2532" s="156"/>
      <c r="BJ2532" s="146">
        <v>1752</v>
      </c>
      <c r="BK2532" s="146">
        <f t="shared" si="480"/>
        <v>11.20639999999981</v>
      </c>
      <c r="BL2532" s="146">
        <f t="shared" si="481"/>
        <v>0.12986591354626414</v>
      </c>
      <c r="BM2532" s="146">
        <f t="shared" si="482"/>
        <v>2.6353627303049576E-4</v>
      </c>
      <c r="BN2532" s="146" t="str">
        <f t="shared" si="483"/>
        <v/>
      </c>
      <c r="BO2532" s="146" t="str">
        <f t="shared" si="479"/>
        <v/>
      </c>
    </row>
    <row r="2533" spans="3:67" ht="20.100000000000001" customHeight="1" x14ac:dyDescent="0.25">
      <c r="C2533" s="12"/>
      <c r="E2533" s="130"/>
      <c r="F2533" s="130"/>
      <c r="R2533" s="12"/>
      <c r="T2533" s="130"/>
      <c r="U2533" s="130"/>
      <c r="AE2533" s="146">
        <v>1776</v>
      </c>
      <c r="AF2533" s="146">
        <f t="shared" si="470"/>
        <v>3.1040000000000001</v>
      </c>
      <c r="AJ2533" s="146">
        <f t="shared" si="471"/>
        <v>3.2265348056812601E-3</v>
      </c>
      <c r="AK2533" s="146">
        <f t="shared" si="472"/>
        <v>0.99904538334520554</v>
      </c>
      <c r="AL2533" s="146">
        <f t="shared" si="477"/>
        <v>3.2265348056812601E-3</v>
      </c>
      <c r="AM2533" s="146" t="str">
        <f t="shared" si="478"/>
        <v/>
      </c>
      <c r="AN2533" s="146" t="str">
        <f t="shared" si="473"/>
        <v/>
      </c>
      <c r="AO2533" s="146">
        <f t="shared" si="474"/>
        <v>0</v>
      </c>
      <c r="AP2533" s="146" t="str">
        <f t="shared" si="475"/>
        <v/>
      </c>
      <c r="AQ2533" s="146" t="str">
        <f t="shared" si="476"/>
        <v/>
      </c>
      <c r="AY2533" s="155"/>
      <c r="AZ2533" s="150"/>
      <c r="BA2533" s="155"/>
      <c r="BB2533" s="162"/>
      <c r="BC2533" s="162"/>
      <c r="BD2533" s="162"/>
      <c r="BE2533" s="162"/>
      <c r="BF2533" s="156"/>
      <c r="BG2533" s="156"/>
      <c r="BH2533" s="156"/>
      <c r="BJ2533" s="146">
        <v>1753</v>
      </c>
      <c r="BK2533" s="146">
        <f t="shared" si="480"/>
        <v>11.21279999999981</v>
      </c>
      <c r="BL2533" s="146">
        <f t="shared" si="481"/>
        <v>0.12960237727323365</v>
      </c>
      <c r="BM2533" s="146">
        <f t="shared" si="482"/>
        <v>2.6306942162668268E-4</v>
      </c>
      <c r="BN2533" s="146" t="str">
        <f t="shared" si="483"/>
        <v/>
      </c>
      <c r="BO2533" s="146" t="str">
        <f t="shared" si="479"/>
        <v/>
      </c>
    </row>
    <row r="2534" spans="3:67" ht="20.100000000000001" customHeight="1" x14ac:dyDescent="0.25">
      <c r="C2534" s="12"/>
      <c r="E2534" s="130"/>
      <c r="F2534" s="130"/>
      <c r="R2534" s="12"/>
      <c r="T2534" s="130"/>
      <c r="U2534" s="130"/>
      <c r="AE2534" s="146">
        <v>1777</v>
      </c>
      <c r="AF2534" s="146">
        <f t="shared" si="470"/>
        <v>3.1080000000000005</v>
      </c>
      <c r="AJ2534" s="146">
        <f t="shared" si="471"/>
        <v>3.1866963263295039E-3</v>
      </c>
      <c r="AK2534" s="146">
        <f t="shared" si="472"/>
        <v>0.99905820965958725</v>
      </c>
      <c r="AL2534" s="146">
        <f t="shared" si="477"/>
        <v>3.1866963263295039E-3</v>
      </c>
      <c r="AM2534" s="146" t="str">
        <f t="shared" si="478"/>
        <v/>
      </c>
      <c r="AN2534" s="146" t="str">
        <f t="shared" si="473"/>
        <v/>
      </c>
      <c r="AO2534" s="146">
        <f t="shared" si="474"/>
        <v>0</v>
      </c>
      <c r="AP2534" s="146" t="str">
        <f t="shared" si="475"/>
        <v/>
      </c>
      <c r="AQ2534" s="146" t="str">
        <f t="shared" si="476"/>
        <v/>
      </c>
      <c r="AY2534" s="155"/>
      <c r="AZ2534" s="150"/>
      <c r="BA2534" s="155"/>
      <c r="BB2534" s="162"/>
      <c r="BC2534" s="162"/>
      <c r="BD2534" s="162"/>
      <c r="BE2534" s="162"/>
      <c r="BF2534" s="156"/>
      <c r="BG2534" s="156"/>
      <c r="BH2534" s="156"/>
      <c r="BJ2534" s="146">
        <v>1754</v>
      </c>
      <c r="BK2534" s="146">
        <f t="shared" si="480"/>
        <v>11.219199999999809</v>
      </c>
      <c r="BL2534" s="146">
        <f t="shared" si="481"/>
        <v>0.12933930785160697</v>
      </c>
      <c r="BM2534" s="146">
        <f t="shared" si="482"/>
        <v>2.62603183485699E-4</v>
      </c>
      <c r="BN2534" s="146" t="str">
        <f t="shared" si="483"/>
        <v/>
      </c>
      <c r="BO2534" s="146" t="str">
        <f t="shared" si="479"/>
        <v/>
      </c>
    </row>
    <row r="2535" spans="3:67" ht="20.100000000000001" customHeight="1" x14ac:dyDescent="0.25">
      <c r="C2535" s="12"/>
      <c r="E2535" s="130"/>
      <c r="F2535" s="130"/>
      <c r="R2535" s="12"/>
      <c r="T2535" s="130"/>
      <c r="U2535" s="130"/>
      <c r="AE2535" s="146">
        <v>1778</v>
      </c>
      <c r="AF2535" s="146">
        <f t="shared" si="470"/>
        <v>3.1120000000000001</v>
      </c>
      <c r="AJ2535" s="146">
        <f t="shared" si="471"/>
        <v>3.1472993810962671E-3</v>
      </c>
      <c r="AK2535" s="146">
        <f t="shared" si="472"/>
        <v>0.99907087750452694</v>
      </c>
      <c r="AL2535" s="146">
        <f t="shared" si="477"/>
        <v>3.1472993810962671E-3</v>
      </c>
      <c r="AM2535" s="146" t="str">
        <f t="shared" si="478"/>
        <v/>
      </c>
      <c r="AN2535" s="146" t="str">
        <f t="shared" si="473"/>
        <v/>
      </c>
      <c r="AO2535" s="146">
        <f t="shared" si="474"/>
        <v>0</v>
      </c>
      <c r="AP2535" s="146" t="str">
        <f t="shared" si="475"/>
        <v/>
      </c>
      <c r="AQ2535" s="146" t="str">
        <f t="shared" si="476"/>
        <v/>
      </c>
      <c r="AY2535" s="155"/>
      <c r="AZ2535" s="150"/>
      <c r="BA2535" s="155"/>
      <c r="BB2535" s="162"/>
      <c r="BC2535" s="162"/>
      <c r="BD2535" s="162"/>
      <c r="BE2535" s="162"/>
      <c r="BF2535" s="156"/>
      <c r="BG2535" s="156"/>
      <c r="BH2535" s="156"/>
      <c r="BJ2535" s="146">
        <v>1755</v>
      </c>
      <c r="BK2535" s="146">
        <f t="shared" si="480"/>
        <v>11.225599999999808</v>
      </c>
      <c r="BL2535" s="146">
        <f t="shared" si="481"/>
        <v>0.12907670466812127</v>
      </c>
      <c r="BM2535" s="146">
        <f t="shared" si="482"/>
        <v>2.6213755852241838E-4</v>
      </c>
      <c r="BN2535" s="146" t="str">
        <f t="shared" si="483"/>
        <v/>
      </c>
      <c r="BO2535" s="146" t="str">
        <f t="shared" si="479"/>
        <v/>
      </c>
    </row>
    <row r="2536" spans="3:67" ht="20.100000000000001" customHeight="1" x14ac:dyDescent="0.25">
      <c r="C2536" s="12"/>
      <c r="E2536" s="130"/>
      <c r="F2536" s="130"/>
      <c r="R2536" s="12"/>
      <c r="T2536" s="130"/>
      <c r="U2536" s="130"/>
      <c r="AE2536" s="146">
        <v>1779</v>
      </c>
      <c r="AF2536" s="146">
        <f t="shared" si="470"/>
        <v>3.1160000000000005</v>
      </c>
      <c r="AJ2536" s="146">
        <f t="shared" si="471"/>
        <v>3.1083397642195994E-3</v>
      </c>
      <c r="AK2536" s="146">
        <f t="shared" si="472"/>
        <v>0.99908338863773916</v>
      </c>
      <c r="AL2536" s="146">
        <f t="shared" si="477"/>
        <v>3.1083397642195994E-3</v>
      </c>
      <c r="AM2536" s="146" t="str">
        <f t="shared" si="478"/>
        <v/>
      </c>
      <c r="AN2536" s="146" t="str">
        <f t="shared" si="473"/>
        <v/>
      </c>
      <c r="AO2536" s="146">
        <f t="shared" si="474"/>
        <v>0</v>
      </c>
      <c r="AP2536" s="146" t="str">
        <f t="shared" si="475"/>
        <v/>
      </c>
      <c r="AQ2536" s="146" t="str">
        <f t="shared" si="476"/>
        <v/>
      </c>
      <c r="AY2536" s="155"/>
      <c r="AZ2536" s="150"/>
      <c r="BA2536" s="155"/>
      <c r="BB2536" s="162"/>
      <c r="BC2536" s="162"/>
      <c r="BD2536" s="162"/>
      <c r="BE2536" s="162"/>
      <c r="BF2536" s="156"/>
      <c r="BG2536" s="156"/>
      <c r="BH2536" s="156"/>
      <c r="BJ2536" s="146">
        <v>1756</v>
      </c>
      <c r="BK2536" s="146">
        <f t="shared" si="480"/>
        <v>11.231999999999807</v>
      </c>
      <c r="BL2536" s="146">
        <f t="shared" si="481"/>
        <v>0.12881456710959885</v>
      </c>
      <c r="BM2536" s="146">
        <f t="shared" si="482"/>
        <v>2.6167254664843931E-4</v>
      </c>
      <c r="BN2536" s="146" t="str">
        <f t="shared" si="483"/>
        <v/>
      </c>
      <c r="BO2536" s="146" t="str">
        <f t="shared" si="479"/>
        <v/>
      </c>
    </row>
    <row r="2537" spans="3:67" ht="20.100000000000001" customHeight="1" x14ac:dyDescent="0.25">
      <c r="C2537" s="12"/>
      <c r="E2537" s="130"/>
      <c r="F2537" s="130"/>
      <c r="R2537" s="12"/>
      <c r="T2537" s="130"/>
      <c r="U2537" s="130"/>
      <c r="AE2537" s="146">
        <v>1780</v>
      </c>
      <c r="AF2537" s="146">
        <f t="shared" si="470"/>
        <v>3.12</v>
      </c>
      <c r="AJ2537" s="146">
        <f t="shared" si="471"/>
        <v>3.0698133011047403E-3</v>
      </c>
      <c r="AK2537" s="146">
        <f t="shared" si="472"/>
        <v>0.99909574480017771</v>
      </c>
      <c r="AL2537" s="146">
        <f t="shared" si="477"/>
        <v>3.0698133011047403E-3</v>
      </c>
      <c r="AM2537" s="146" t="str">
        <f t="shared" si="478"/>
        <v/>
      </c>
      <c r="AN2537" s="146" t="str">
        <f t="shared" si="473"/>
        <v/>
      </c>
      <c r="AO2537" s="146">
        <f t="shared" si="474"/>
        <v>0</v>
      </c>
      <c r="AP2537" s="146" t="str">
        <f t="shared" si="475"/>
        <v/>
      </c>
      <c r="AQ2537" s="146" t="str">
        <f t="shared" si="476"/>
        <v/>
      </c>
      <c r="AY2537" s="155"/>
      <c r="AZ2537" s="150"/>
      <c r="BA2537" s="155"/>
      <c r="BB2537" s="162"/>
      <c r="BC2537" s="162"/>
      <c r="BD2537" s="162"/>
      <c r="BE2537" s="162"/>
      <c r="BF2537" s="156"/>
      <c r="BG2537" s="156"/>
      <c r="BH2537" s="156"/>
      <c r="BJ2537" s="146">
        <v>1757</v>
      </c>
      <c r="BK2537" s="146">
        <f t="shared" si="480"/>
        <v>11.238399999999807</v>
      </c>
      <c r="BL2537" s="146">
        <f t="shared" si="481"/>
        <v>0.12855289456295041</v>
      </c>
      <c r="BM2537" s="146">
        <f t="shared" si="482"/>
        <v>2.6120814777255696E-4</v>
      </c>
      <c r="BN2537" s="146" t="str">
        <f t="shared" si="483"/>
        <v/>
      </c>
      <c r="BO2537" s="146" t="str">
        <f t="shared" si="479"/>
        <v/>
      </c>
    </row>
    <row r="2538" spans="3:67" ht="20.100000000000001" customHeight="1" x14ac:dyDescent="0.25">
      <c r="C2538" s="12"/>
      <c r="E2538" s="130"/>
      <c r="F2538" s="130"/>
      <c r="R2538" s="12"/>
      <c r="T2538" s="130"/>
      <c r="U2538" s="130"/>
      <c r="AE2538" s="146">
        <v>1781</v>
      </c>
      <c r="AF2538" s="146">
        <f t="shared" si="470"/>
        <v>3.1240000000000006</v>
      </c>
      <c r="AJ2538" s="146">
        <f t="shared" si="471"/>
        <v>3.0317158482037732E-3</v>
      </c>
      <c r="AK2538" s="146">
        <f t="shared" si="472"/>
        <v>0.99910794771616018</v>
      </c>
      <c r="AL2538" s="146">
        <f t="shared" si="477"/>
        <v>3.0317158482037732E-3</v>
      </c>
      <c r="AM2538" s="146" t="str">
        <f t="shared" si="478"/>
        <v/>
      </c>
      <c r="AN2538" s="146" t="str">
        <f t="shared" si="473"/>
        <v/>
      </c>
      <c r="AO2538" s="146">
        <f t="shared" si="474"/>
        <v>0</v>
      </c>
      <c r="AP2538" s="146" t="str">
        <f t="shared" si="475"/>
        <v/>
      </c>
      <c r="AQ2538" s="146" t="str">
        <f t="shared" si="476"/>
        <v/>
      </c>
      <c r="AY2538" s="155"/>
      <c r="AZ2538" s="150"/>
      <c r="BA2538" s="155"/>
      <c r="BB2538" s="162"/>
      <c r="BC2538" s="162"/>
      <c r="BD2538" s="162"/>
      <c r="BE2538" s="162"/>
      <c r="BF2538" s="156"/>
      <c r="BG2538" s="156"/>
      <c r="BH2538" s="156"/>
      <c r="BJ2538" s="146">
        <v>1758</v>
      </c>
      <c r="BK2538" s="146">
        <f t="shared" si="480"/>
        <v>11.244799999999806</v>
      </c>
      <c r="BL2538" s="146">
        <f t="shared" si="481"/>
        <v>0.12829168641517785</v>
      </c>
      <c r="BM2538" s="146">
        <f t="shared" si="482"/>
        <v>2.607443618002081E-4</v>
      </c>
      <c r="BN2538" s="146" t="str">
        <f t="shared" si="483"/>
        <v/>
      </c>
      <c r="BO2538" s="146" t="str">
        <f t="shared" si="479"/>
        <v/>
      </c>
    </row>
    <row r="2539" spans="3:67" ht="20.100000000000001" customHeight="1" x14ac:dyDescent="0.25">
      <c r="C2539" s="12"/>
      <c r="E2539" s="130"/>
      <c r="F2539" s="130"/>
      <c r="R2539" s="12"/>
      <c r="T2539" s="130"/>
      <c r="U2539" s="130"/>
      <c r="AE2539" s="146">
        <v>1782</v>
      </c>
      <c r="AF2539" s="146">
        <f t="shared" si="470"/>
        <v>3.1280000000000001</v>
      </c>
      <c r="AJ2539" s="146">
        <f t="shared" si="471"/>
        <v>2.9940432928944037E-3</v>
      </c>
      <c r="AK2539" s="146">
        <f t="shared" si="472"/>
        <v>0.99911999909349203</v>
      </c>
      <c r="AL2539" s="146">
        <f t="shared" si="477"/>
        <v>2.9940432928944037E-3</v>
      </c>
      <c r="AM2539" s="146" t="str">
        <f t="shared" si="478"/>
        <v/>
      </c>
      <c r="AN2539" s="146" t="str">
        <f t="shared" si="473"/>
        <v/>
      </c>
      <c r="AO2539" s="146">
        <f t="shared" si="474"/>
        <v>0</v>
      </c>
      <c r="AP2539" s="146" t="str">
        <f t="shared" si="475"/>
        <v/>
      </c>
      <c r="AQ2539" s="146" t="str">
        <f t="shared" si="476"/>
        <v/>
      </c>
      <c r="AY2539" s="155"/>
      <c r="AZ2539" s="150"/>
      <c r="BA2539" s="155"/>
      <c r="BB2539" s="162"/>
      <c r="BC2539" s="162"/>
      <c r="BD2539" s="162"/>
      <c r="BE2539" s="162"/>
      <c r="BF2539" s="156"/>
      <c r="BG2539" s="156"/>
      <c r="BH2539" s="156"/>
      <c r="BJ2539" s="146">
        <v>1759</v>
      </c>
      <c r="BK2539" s="146">
        <f t="shared" si="480"/>
        <v>11.251199999999805</v>
      </c>
      <c r="BL2539" s="146">
        <f t="shared" si="481"/>
        <v>0.12803094205337764</v>
      </c>
      <c r="BM2539" s="146">
        <f t="shared" si="482"/>
        <v>2.6028118863427596E-4</v>
      </c>
      <c r="BN2539" s="146" t="str">
        <f t="shared" si="483"/>
        <v/>
      </c>
      <c r="BO2539" s="146" t="str">
        <f t="shared" si="479"/>
        <v/>
      </c>
    </row>
    <row r="2540" spans="3:67" ht="20.100000000000001" customHeight="1" x14ac:dyDescent="0.25">
      <c r="C2540" s="12"/>
      <c r="E2540" s="130"/>
      <c r="F2540" s="130"/>
      <c r="R2540" s="12"/>
      <c r="T2540" s="130"/>
      <c r="U2540" s="130"/>
      <c r="AE2540" s="146">
        <v>1783</v>
      </c>
      <c r="AF2540" s="146">
        <f t="shared" si="470"/>
        <v>3.1320000000000006</v>
      </c>
      <c r="AJ2540" s="146">
        <f t="shared" si="471"/>
        <v>2.9567915533576803E-3</v>
      </c>
      <c r="AK2540" s="146">
        <f t="shared" si="472"/>
        <v>0.9991319006235897</v>
      </c>
      <c r="AL2540" s="146">
        <f t="shared" si="477"/>
        <v>2.9567915533576803E-3</v>
      </c>
      <c r="AM2540" s="146" t="str">
        <f t="shared" si="478"/>
        <v/>
      </c>
      <c r="AN2540" s="146" t="str">
        <f t="shared" si="473"/>
        <v/>
      </c>
      <c r="AO2540" s="146">
        <f t="shared" si="474"/>
        <v>0</v>
      </c>
      <c r="AP2540" s="146" t="str">
        <f t="shared" si="475"/>
        <v/>
      </c>
      <c r="AQ2540" s="146" t="str">
        <f t="shared" si="476"/>
        <v/>
      </c>
      <c r="AY2540" s="155"/>
      <c r="AZ2540" s="150"/>
      <c r="BA2540" s="155"/>
      <c r="BB2540" s="162"/>
      <c r="BC2540" s="162"/>
      <c r="BD2540" s="162"/>
      <c r="BE2540" s="162"/>
      <c r="BF2540" s="156"/>
      <c r="BG2540" s="156"/>
      <c r="BH2540" s="156"/>
      <c r="BJ2540" s="146">
        <v>1760</v>
      </c>
      <c r="BK2540" s="146">
        <f t="shared" si="480"/>
        <v>11.257599999999805</v>
      </c>
      <c r="BL2540" s="146">
        <f t="shared" si="481"/>
        <v>0.12777066086474337</v>
      </c>
      <c r="BM2540" s="146">
        <f t="shared" si="482"/>
        <v>2.5981862817439638E-4</v>
      </c>
      <c r="BN2540" s="146" t="str">
        <f t="shared" si="483"/>
        <v/>
      </c>
      <c r="BO2540" s="146" t="str">
        <f t="shared" si="479"/>
        <v/>
      </c>
    </row>
    <row r="2541" spans="3:67" ht="20.100000000000001" customHeight="1" x14ac:dyDescent="0.25">
      <c r="C2541" s="12"/>
      <c r="E2541" s="130"/>
      <c r="F2541" s="130"/>
      <c r="R2541" s="12"/>
      <c r="T2541" s="130"/>
      <c r="U2541" s="130"/>
      <c r="AE2541" s="146">
        <v>1784</v>
      </c>
      <c r="AF2541" s="146">
        <f t="shared" si="470"/>
        <v>3.1360000000000001</v>
      </c>
      <c r="AJ2541" s="146">
        <f t="shared" si="471"/>
        <v>2.9199565784548891E-3</v>
      </c>
      <c r="AK2541" s="146">
        <f t="shared" si="472"/>
        <v>0.99914365398160376</v>
      </c>
      <c r="AL2541" s="146">
        <f t="shared" si="477"/>
        <v>2.9199565784548891E-3</v>
      </c>
      <c r="AM2541" s="146" t="str">
        <f t="shared" si="478"/>
        <v/>
      </c>
      <c r="AN2541" s="146" t="str">
        <f t="shared" si="473"/>
        <v/>
      </c>
      <c r="AO2541" s="146">
        <f t="shared" si="474"/>
        <v>0</v>
      </c>
      <c r="AP2541" s="146" t="str">
        <f t="shared" si="475"/>
        <v/>
      </c>
      <c r="AQ2541" s="146" t="str">
        <f t="shared" si="476"/>
        <v/>
      </c>
      <c r="AY2541" s="155"/>
      <c r="AZ2541" s="150"/>
      <c r="BA2541" s="155"/>
      <c r="BB2541" s="162"/>
      <c r="BC2541" s="162"/>
      <c r="BD2541" s="162"/>
      <c r="BE2541" s="162"/>
      <c r="BF2541" s="156"/>
      <c r="BG2541" s="156"/>
      <c r="BH2541" s="156"/>
      <c r="BJ2541" s="146">
        <v>1761</v>
      </c>
      <c r="BK2541" s="146">
        <f t="shared" si="480"/>
        <v>11.263999999999804</v>
      </c>
      <c r="BL2541" s="146">
        <f t="shared" si="481"/>
        <v>0.12751084223656897</v>
      </c>
      <c r="BM2541" s="146">
        <f t="shared" si="482"/>
        <v>2.593566803169578E-4</v>
      </c>
      <c r="BN2541" s="146" t="str">
        <f t="shared" si="483"/>
        <v/>
      </c>
      <c r="BO2541" s="146" t="str">
        <f t="shared" si="479"/>
        <v/>
      </c>
    </row>
    <row r="2542" spans="3:67" ht="20.100000000000001" customHeight="1" x14ac:dyDescent="0.25">
      <c r="C2542" s="12"/>
      <c r="E2542" s="130"/>
      <c r="F2542" s="130"/>
      <c r="R2542" s="12"/>
      <c r="T2542" s="130"/>
      <c r="U2542" s="130"/>
      <c r="AE2542" s="146">
        <v>1785</v>
      </c>
      <c r="AF2542" s="146">
        <f t="shared" si="470"/>
        <v>3.1400000000000006</v>
      </c>
      <c r="AJ2542" s="146">
        <f t="shared" si="471"/>
        <v>2.883534347603434E-3</v>
      </c>
      <c r="AK2542" s="146">
        <f t="shared" si="472"/>
        <v>0.99915526082654138</v>
      </c>
      <c r="AL2542" s="146">
        <f t="shared" si="477"/>
        <v>2.883534347603434E-3</v>
      </c>
      <c r="AM2542" s="146" t="str">
        <f t="shared" si="478"/>
        <v/>
      </c>
      <c r="AN2542" s="146" t="str">
        <f t="shared" si="473"/>
        <v/>
      </c>
      <c r="AO2542" s="146">
        <f t="shared" si="474"/>
        <v>0</v>
      </c>
      <c r="AP2542" s="146" t="str">
        <f t="shared" si="475"/>
        <v/>
      </c>
      <c r="AQ2542" s="146" t="str">
        <f t="shared" si="476"/>
        <v/>
      </c>
      <c r="AY2542" s="155"/>
      <c r="AZ2542" s="150"/>
      <c r="BA2542" s="155"/>
      <c r="BB2542" s="162"/>
      <c r="BC2542" s="162"/>
      <c r="BD2542" s="162"/>
      <c r="BE2542" s="162"/>
      <c r="BF2542" s="156"/>
      <c r="BG2542" s="156"/>
      <c r="BH2542" s="156"/>
      <c r="BJ2542" s="146">
        <v>1762</v>
      </c>
      <c r="BK2542" s="146">
        <f t="shared" si="480"/>
        <v>11.270399999999803</v>
      </c>
      <c r="BL2542" s="146">
        <f t="shared" si="481"/>
        <v>0.12725148555625201</v>
      </c>
      <c r="BM2542" s="146">
        <f t="shared" si="482"/>
        <v>2.5889534495585065E-4</v>
      </c>
      <c r="BN2542" s="146" t="str">
        <f t="shared" si="483"/>
        <v/>
      </c>
      <c r="BO2542" s="146" t="str">
        <f t="shared" si="479"/>
        <v/>
      </c>
    </row>
    <row r="2543" spans="3:67" ht="20.100000000000001" customHeight="1" x14ac:dyDescent="0.25">
      <c r="C2543" s="12"/>
      <c r="E2543" s="130"/>
      <c r="F2543" s="130"/>
      <c r="R2543" s="12"/>
      <c r="T2543" s="130"/>
      <c r="U2543" s="130"/>
      <c r="AE2543" s="146">
        <v>1786</v>
      </c>
      <c r="AF2543" s="146">
        <f t="shared" si="470"/>
        <v>3.1440000000000001</v>
      </c>
      <c r="AJ2543" s="146">
        <f t="shared" si="471"/>
        <v>2.8475208706519421E-3</v>
      </c>
      <c r="AK2543" s="146">
        <f t="shared" si="472"/>
        <v>0.99916672280138841</v>
      </c>
      <c r="AL2543" s="146">
        <f t="shared" si="477"/>
        <v>2.8475208706519421E-3</v>
      </c>
      <c r="AM2543" s="146" t="str">
        <f t="shared" si="478"/>
        <v/>
      </c>
      <c r="AN2543" s="146" t="str">
        <f t="shared" si="473"/>
        <v/>
      </c>
      <c r="AO2543" s="146">
        <f t="shared" si="474"/>
        <v>0</v>
      </c>
      <c r="AP2543" s="146" t="str">
        <f t="shared" si="475"/>
        <v/>
      </c>
      <c r="AQ2543" s="146" t="str">
        <f t="shared" si="476"/>
        <v/>
      </c>
      <c r="AY2543" s="155"/>
      <c r="AZ2543" s="150"/>
      <c r="BA2543" s="155"/>
      <c r="BB2543" s="162"/>
      <c r="BC2543" s="162"/>
      <c r="BD2543" s="162"/>
      <c r="BE2543" s="162"/>
      <c r="BF2543" s="156"/>
      <c r="BG2543" s="156"/>
      <c r="BH2543" s="156"/>
      <c r="BJ2543" s="146">
        <v>1763</v>
      </c>
      <c r="BK2543" s="146">
        <f t="shared" si="480"/>
        <v>11.276799999999803</v>
      </c>
      <c r="BL2543" s="146">
        <f t="shared" si="481"/>
        <v>0.12699259021129616</v>
      </c>
      <c r="BM2543" s="146">
        <f t="shared" si="482"/>
        <v>2.5843462198188449E-4</v>
      </c>
      <c r="BN2543" s="146" t="str">
        <f t="shared" si="483"/>
        <v/>
      </c>
      <c r="BO2543" s="146" t="str">
        <f t="shared" si="479"/>
        <v/>
      </c>
    </row>
    <row r="2544" spans="3:67" ht="20.100000000000001" customHeight="1" x14ac:dyDescent="0.25">
      <c r="C2544" s="12"/>
      <c r="E2544" s="130"/>
      <c r="F2544" s="130"/>
      <c r="R2544" s="12"/>
      <c r="T2544" s="130"/>
      <c r="U2544" s="130"/>
      <c r="AE2544" s="146">
        <v>1787</v>
      </c>
      <c r="AF2544" s="146">
        <f t="shared" si="470"/>
        <v>3.1480000000000006</v>
      </c>
      <c r="AJ2544" s="146">
        <f t="shared" si="471"/>
        <v>2.8119121877543856E-3</v>
      </c>
      <c r="AK2544" s="146">
        <f t="shared" si="472"/>
        <v>0.99917804153323064</v>
      </c>
      <c r="AL2544" s="146">
        <f t="shared" si="477"/>
        <v>2.8119121877543856E-3</v>
      </c>
      <c r="AM2544" s="146" t="str">
        <f t="shared" si="478"/>
        <v/>
      </c>
      <c r="AN2544" s="146" t="str">
        <f t="shared" si="473"/>
        <v/>
      </c>
      <c r="AO2544" s="146">
        <f t="shared" si="474"/>
        <v>0</v>
      </c>
      <c r="AP2544" s="146" t="str">
        <f t="shared" si="475"/>
        <v/>
      </c>
      <c r="AQ2544" s="146" t="str">
        <f t="shared" si="476"/>
        <v/>
      </c>
      <c r="AY2544" s="155"/>
      <c r="AZ2544" s="150"/>
      <c r="BA2544" s="155"/>
      <c r="BB2544" s="162"/>
      <c r="BC2544" s="162"/>
      <c r="BD2544" s="162"/>
      <c r="BE2544" s="162"/>
      <c r="BF2544" s="156"/>
      <c r="BG2544" s="156"/>
      <c r="BH2544" s="156"/>
      <c r="BJ2544" s="146">
        <v>1764</v>
      </c>
      <c r="BK2544" s="146">
        <f t="shared" si="480"/>
        <v>11.283199999999802</v>
      </c>
      <c r="BL2544" s="146">
        <f t="shared" si="481"/>
        <v>0.12673415558931428</v>
      </c>
      <c r="BM2544" s="146">
        <f t="shared" si="482"/>
        <v>2.5797451128251048E-4</v>
      </c>
      <c r="BN2544" s="146" t="str">
        <f t="shared" si="483"/>
        <v/>
      </c>
      <c r="BO2544" s="146" t="str">
        <f t="shared" si="479"/>
        <v/>
      </c>
    </row>
    <row r="2545" spans="3:67" ht="20.100000000000001" customHeight="1" x14ac:dyDescent="0.25">
      <c r="C2545" s="12"/>
      <c r="E2545" s="130"/>
      <c r="F2545" s="130"/>
      <c r="R2545" s="12"/>
      <c r="T2545" s="130"/>
      <c r="U2545" s="130"/>
      <c r="AE2545" s="146">
        <v>1788</v>
      </c>
      <c r="AF2545" s="146">
        <f t="shared" si="470"/>
        <v>3.1520000000000001</v>
      </c>
      <c r="AJ2545" s="146">
        <f t="shared" si="471"/>
        <v>2.7767043692435104E-3</v>
      </c>
      <c r="AK2545" s="146">
        <f t="shared" si="472"/>
        <v>0.99918921863337495</v>
      </c>
      <c r="AL2545" s="146">
        <f t="shared" si="477"/>
        <v>2.7767043692435104E-3</v>
      </c>
      <c r="AM2545" s="146" t="str">
        <f t="shared" si="478"/>
        <v/>
      </c>
      <c r="AN2545" s="146" t="str">
        <f t="shared" si="473"/>
        <v/>
      </c>
      <c r="AO2545" s="146">
        <f t="shared" si="474"/>
        <v>0</v>
      </c>
      <c r="AP2545" s="146" t="str">
        <f t="shared" si="475"/>
        <v/>
      </c>
      <c r="AQ2545" s="146" t="str">
        <f t="shared" si="476"/>
        <v/>
      </c>
      <c r="AY2545" s="155"/>
      <c r="AZ2545" s="150"/>
      <c r="BA2545" s="155"/>
      <c r="BB2545" s="162"/>
      <c r="BC2545" s="162"/>
      <c r="BD2545" s="162"/>
      <c r="BE2545" s="162"/>
      <c r="BF2545" s="156"/>
      <c r="BG2545" s="156"/>
      <c r="BH2545" s="156"/>
      <c r="BJ2545" s="146">
        <v>1765</v>
      </c>
      <c r="BK2545" s="146">
        <f t="shared" si="480"/>
        <v>11.289599999999801</v>
      </c>
      <c r="BL2545" s="146">
        <f t="shared" si="481"/>
        <v>0.12647618107803177</v>
      </c>
      <c r="BM2545" s="146">
        <f t="shared" si="482"/>
        <v>2.5751501274273725E-4</v>
      </c>
      <c r="BN2545" s="146" t="str">
        <f t="shared" si="483"/>
        <v/>
      </c>
      <c r="BO2545" s="146" t="str">
        <f t="shared" si="479"/>
        <v/>
      </c>
    </row>
    <row r="2546" spans="3:67" ht="20.100000000000001" customHeight="1" x14ac:dyDescent="0.25">
      <c r="C2546" s="12"/>
      <c r="E2546" s="130"/>
      <c r="F2546" s="130"/>
      <c r="R2546" s="12"/>
      <c r="T2546" s="130"/>
      <c r="U2546" s="130"/>
      <c r="AE2546" s="146">
        <v>1789</v>
      </c>
      <c r="AF2546" s="146">
        <f t="shared" si="470"/>
        <v>3.1560000000000006</v>
      </c>
      <c r="AJ2546" s="146">
        <f t="shared" si="471"/>
        <v>2.7418935155032816E-3</v>
      </c>
      <c r="AK2546" s="146">
        <f t="shared" si="472"/>
        <v>0.99920025569746962</v>
      </c>
      <c r="AL2546" s="146">
        <f t="shared" si="477"/>
        <v>2.7418935155032816E-3</v>
      </c>
      <c r="AM2546" s="146" t="str">
        <f t="shared" si="478"/>
        <v/>
      </c>
      <c r="AN2546" s="146" t="str">
        <f t="shared" si="473"/>
        <v/>
      </c>
      <c r="AO2546" s="146">
        <f t="shared" si="474"/>
        <v>0</v>
      </c>
      <c r="AP2546" s="146" t="str">
        <f t="shared" si="475"/>
        <v/>
      </c>
      <c r="AQ2546" s="146" t="str">
        <f t="shared" si="476"/>
        <v/>
      </c>
      <c r="AY2546" s="155"/>
      <c r="AZ2546" s="150"/>
      <c r="BA2546" s="155"/>
      <c r="BB2546" s="162"/>
      <c r="BC2546" s="162"/>
      <c r="BD2546" s="162"/>
      <c r="BE2546" s="162"/>
      <c r="BF2546" s="156"/>
      <c r="BG2546" s="156"/>
      <c r="BH2546" s="156"/>
      <c r="BJ2546" s="146">
        <v>1766</v>
      </c>
      <c r="BK2546" s="146">
        <f t="shared" si="480"/>
        <v>11.2959999999998</v>
      </c>
      <c r="BL2546" s="146">
        <f t="shared" si="481"/>
        <v>0.12621866606528903</v>
      </c>
      <c r="BM2546" s="146">
        <f t="shared" si="482"/>
        <v>2.5705612624443708E-4</v>
      </c>
      <c r="BN2546" s="146" t="str">
        <f t="shared" si="483"/>
        <v/>
      </c>
      <c r="BO2546" s="146" t="str">
        <f t="shared" si="479"/>
        <v/>
      </c>
    </row>
    <row r="2547" spans="3:67" ht="20.100000000000001" customHeight="1" x14ac:dyDescent="0.25">
      <c r="C2547" s="12"/>
      <c r="E2547" s="130"/>
      <c r="F2547" s="130"/>
      <c r="R2547" s="12"/>
      <c r="T2547" s="130"/>
      <c r="U2547" s="130"/>
      <c r="AE2547" s="146">
        <v>1790</v>
      </c>
      <c r="AF2547" s="146">
        <f t="shared" si="470"/>
        <v>3.16</v>
      </c>
      <c r="AJ2547" s="146">
        <f t="shared" si="471"/>
        <v>2.7074757568406999E-3</v>
      </c>
      <c r="AK2547" s="146">
        <f t="shared" si="472"/>
        <v>0.99921115430562446</v>
      </c>
      <c r="AL2547" s="146">
        <f t="shared" si="477"/>
        <v>2.7074757568406999E-3</v>
      </c>
      <c r="AM2547" s="146" t="str">
        <f t="shared" si="478"/>
        <v/>
      </c>
      <c r="AN2547" s="146" t="str">
        <f t="shared" si="473"/>
        <v/>
      </c>
      <c r="AO2547" s="146">
        <f t="shared" si="474"/>
        <v>0</v>
      </c>
      <c r="AP2547" s="146" t="str">
        <f t="shared" si="475"/>
        <v/>
      </c>
      <c r="AQ2547" s="146" t="str">
        <f t="shared" si="476"/>
        <v/>
      </c>
      <c r="AY2547" s="155"/>
      <c r="AZ2547" s="150"/>
      <c r="BA2547" s="155"/>
      <c r="BB2547" s="162"/>
      <c r="BC2547" s="162"/>
      <c r="BD2547" s="162"/>
      <c r="BE2547" s="162"/>
      <c r="BF2547" s="156"/>
      <c r="BG2547" s="156"/>
      <c r="BH2547" s="156"/>
      <c r="BJ2547" s="146">
        <v>1767</v>
      </c>
      <c r="BK2547" s="146">
        <f t="shared" si="480"/>
        <v>11.3023999999998</v>
      </c>
      <c r="BL2547" s="146">
        <f t="shared" si="481"/>
        <v>0.12596160993904459</v>
      </c>
      <c r="BM2547" s="146">
        <f t="shared" si="482"/>
        <v>2.5659785166670668E-4</v>
      </c>
      <c r="BN2547" s="146" t="str">
        <f t="shared" si="483"/>
        <v/>
      </c>
      <c r="BO2547" s="146" t="str">
        <f t="shared" si="479"/>
        <v/>
      </c>
    </row>
    <row r="2548" spans="3:67" ht="20.100000000000001" customHeight="1" x14ac:dyDescent="0.25">
      <c r="C2548" s="12"/>
      <c r="E2548" s="130"/>
      <c r="F2548" s="130"/>
      <c r="R2548" s="12"/>
      <c r="T2548" s="130"/>
      <c r="U2548" s="130"/>
      <c r="AE2548" s="146">
        <v>1791</v>
      </c>
      <c r="AF2548" s="146">
        <f t="shared" si="470"/>
        <v>3.1640000000000006</v>
      </c>
      <c r="AJ2548" s="146">
        <f t="shared" si="471"/>
        <v>2.6734472533567061E-3</v>
      </c>
      <c r="AK2548" s="146">
        <f t="shared" si="472"/>
        <v>0.99922191602252997</v>
      </c>
      <c r="AL2548" s="146">
        <f t="shared" si="477"/>
        <v>2.6734472533567061E-3</v>
      </c>
      <c r="AM2548" s="146" t="str">
        <f t="shared" si="478"/>
        <v/>
      </c>
      <c r="AN2548" s="146" t="str">
        <f t="shared" si="473"/>
        <v/>
      </c>
      <c r="AO2548" s="146">
        <f t="shared" si="474"/>
        <v>0</v>
      </c>
      <c r="AP2548" s="146" t="str">
        <f t="shared" si="475"/>
        <v/>
      </c>
      <c r="AQ2548" s="146" t="str">
        <f t="shared" si="476"/>
        <v/>
      </c>
      <c r="AY2548" s="155"/>
      <c r="AZ2548" s="150"/>
      <c r="BA2548" s="155"/>
      <c r="BB2548" s="162"/>
      <c r="BC2548" s="162"/>
      <c r="BD2548" s="162"/>
      <c r="BE2548" s="162"/>
      <c r="BF2548" s="156"/>
      <c r="BG2548" s="156"/>
      <c r="BH2548" s="156"/>
      <c r="BJ2548" s="146">
        <v>1768</v>
      </c>
      <c r="BK2548" s="146">
        <f t="shared" si="480"/>
        <v>11.308799999999799</v>
      </c>
      <c r="BL2548" s="146">
        <f t="shared" si="481"/>
        <v>0.12570501208737789</v>
      </c>
      <c r="BM2548" s="146">
        <f t="shared" si="482"/>
        <v>2.5614018888531209E-4</v>
      </c>
      <c r="BN2548" s="146" t="str">
        <f t="shared" si="483"/>
        <v/>
      </c>
      <c r="BO2548" s="146" t="str">
        <f t="shared" si="479"/>
        <v/>
      </c>
    </row>
    <row r="2549" spans="3:67" ht="20.100000000000001" customHeight="1" x14ac:dyDescent="0.25">
      <c r="C2549" s="12"/>
      <c r="E2549" s="130"/>
      <c r="F2549" s="130"/>
      <c r="R2549" s="12"/>
      <c r="T2549" s="130"/>
      <c r="U2549" s="130"/>
      <c r="AE2549" s="146">
        <v>1792</v>
      </c>
      <c r="AF2549" s="146">
        <f t="shared" ref="AF2549:AF2612" si="484">AF$751+(AE2549*AF$754)</f>
        <v>3.1680000000000001</v>
      </c>
      <c r="AJ2549" s="146">
        <f t="shared" ref="AJ2549:AJ2612" si="485">_xlfn.NORM.DIST(AF2549,AF$748,AF$749,0)</f>
        <v>2.6398041948164515E-3</v>
      </c>
      <c r="AK2549" s="146">
        <f t="shared" ref="AK2549:AK2612" si="486">_xlfn.NORM.DIST(AF2549,AF$748,AF$749,1)</f>
        <v>0.99923254239757653</v>
      </c>
      <c r="AL2549" s="146">
        <f t="shared" si="477"/>
        <v>2.6398041948164515E-3</v>
      </c>
      <c r="AM2549" s="146" t="str">
        <f t="shared" si="478"/>
        <v/>
      </c>
      <c r="AN2549" s="146" t="str">
        <f t="shared" ref="AN2549:AN2612" si="487">IF(AJ2549=MAX(AJ$757:AJ$2757),AJ2549,"")</f>
        <v/>
      </c>
      <c r="AO2549" s="146">
        <f t="shared" ref="AO2549:AO2612" si="488">_xlfn.NORM.DIST(AE2549,AM$749,AM$750,0)</f>
        <v>0</v>
      </c>
      <c r="AP2549" s="146" t="str">
        <f t="shared" ref="AP2549:AP2612" si="489">IF(AO2549=MAX(AO$757:AO$2757),AJ2549,"")</f>
        <v/>
      </c>
      <c r="AQ2549" s="146" t="str">
        <f t="shared" ref="AQ2549:AQ2612" si="490">IF(AP2549=MIN(AP$757:AP$2757),AP2549,"")</f>
        <v/>
      </c>
      <c r="AY2549" s="155"/>
      <c r="AZ2549" s="150"/>
      <c r="BA2549" s="155"/>
      <c r="BB2549" s="162"/>
      <c r="BC2549" s="162"/>
      <c r="BD2549" s="162"/>
      <c r="BE2549" s="162"/>
      <c r="BF2549" s="156"/>
      <c r="BG2549" s="156"/>
      <c r="BH2549" s="156"/>
      <c r="BJ2549" s="146">
        <v>1769</v>
      </c>
      <c r="BK2549" s="146">
        <f t="shared" si="480"/>
        <v>11.315199999999798</v>
      </c>
      <c r="BL2549" s="146">
        <f t="shared" si="481"/>
        <v>0.12544887189849258</v>
      </c>
      <c r="BM2549" s="146">
        <f t="shared" si="482"/>
        <v>2.5568313777360463E-4</v>
      </c>
      <c r="BN2549" s="146" t="str">
        <f t="shared" si="483"/>
        <v/>
      </c>
      <c r="BO2549" s="146" t="str">
        <f t="shared" si="479"/>
        <v/>
      </c>
    </row>
    <row r="2550" spans="3:67" ht="20.100000000000001" customHeight="1" x14ac:dyDescent="0.25">
      <c r="C2550" s="12"/>
      <c r="E2550" s="130"/>
      <c r="F2550" s="130"/>
      <c r="R2550" s="12"/>
      <c r="T2550" s="130"/>
      <c r="U2550" s="130"/>
      <c r="AE2550" s="146">
        <v>1793</v>
      </c>
      <c r="AF2550" s="146">
        <f t="shared" si="484"/>
        <v>3.1719999999999997</v>
      </c>
      <c r="AJ2550" s="146">
        <f t="shared" si="485"/>
        <v>2.6065428005187358E-3</v>
      </c>
      <c r="AK2550" s="146">
        <f t="shared" si="486"/>
        <v>0.9992430349649728</v>
      </c>
      <c r="AL2550" s="146">
        <f t="shared" ref="AL2550:AL2613" si="491">IF(OR(AK2550&lt;$AM$753,AK2550&gt;$AM$754),AJ2550,"")</f>
        <v>2.6065428005187358E-3</v>
      </c>
      <c r="AM2550" s="146" t="str">
        <f t="shared" ref="AM2550:AM2613" si="492">IF(AND(AK2550&gt;$AM$753,AK2550&lt;$AM$754),AJ2550,"")</f>
        <v/>
      </c>
      <c r="AN2550" s="146" t="str">
        <f t="shared" si="487"/>
        <v/>
      </c>
      <c r="AO2550" s="146">
        <f t="shared" si="488"/>
        <v>0</v>
      </c>
      <c r="AP2550" s="146" t="str">
        <f t="shared" si="489"/>
        <v/>
      </c>
      <c r="AQ2550" s="146" t="str">
        <f t="shared" si="490"/>
        <v/>
      </c>
      <c r="AY2550" s="155"/>
      <c r="AZ2550" s="150"/>
      <c r="BA2550" s="155"/>
      <c r="BB2550" s="162"/>
      <c r="BC2550" s="162"/>
      <c r="BD2550" s="162"/>
      <c r="BE2550" s="162"/>
      <c r="BF2550" s="156"/>
      <c r="BG2550" s="156"/>
      <c r="BH2550" s="156"/>
      <c r="BJ2550" s="146">
        <v>1770</v>
      </c>
      <c r="BK2550" s="146">
        <f t="shared" si="480"/>
        <v>11.321599999999798</v>
      </c>
      <c r="BL2550" s="146">
        <f t="shared" si="481"/>
        <v>0.12519318876071897</v>
      </c>
      <c r="BM2550" s="146">
        <f t="shared" si="482"/>
        <v>2.552266982020629E-4</v>
      </c>
      <c r="BN2550" s="146" t="str">
        <f t="shared" si="483"/>
        <v/>
      </c>
      <c r="BO2550" s="146" t="str">
        <f t="shared" si="479"/>
        <v/>
      </c>
    </row>
    <row r="2551" spans="3:67" ht="20.100000000000001" customHeight="1" x14ac:dyDescent="0.25">
      <c r="C2551" s="12"/>
      <c r="E2551" s="130"/>
      <c r="F2551" s="130"/>
      <c r="R2551" s="12"/>
      <c r="T2551" s="130"/>
      <c r="U2551" s="130"/>
      <c r="AE2551" s="146">
        <v>1794</v>
      </c>
      <c r="AF2551" s="146">
        <f t="shared" si="484"/>
        <v>3.1760000000000002</v>
      </c>
      <c r="AJ2551" s="146">
        <f t="shared" si="485"/>
        <v>2.5736593191648164E-3</v>
      </c>
      <c r="AK2551" s="146">
        <f t="shared" si="486"/>
        <v>0.99925339524386336</v>
      </c>
      <c r="AL2551" s="146">
        <f t="shared" si="491"/>
        <v>2.5736593191648164E-3</v>
      </c>
      <c r="AM2551" s="146" t="str">
        <f t="shared" si="492"/>
        <v/>
      </c>
      <c r="AN2551" s="146" t="str">
        <f t="shared" si="487"/>
        <v/>
      </c>
      <c r="AO2551" s="146">
        <f t="shared" si="488"/>
        <v>0</v>
      </c>
      <c r="AP2551" s="146" t="str">
        <f t="shared" si="489"/>
        <v/>
      </c>
      <c r="AQ2551" s="146" t="str">
        <f t="shared" si="490"/>
        <v/>
      </c>
      <c r="AY2551" s="155"/>
      <c r="AZ2551" s="150"/>
      <c r="BA2551" s="155"/>
      <c r="BB2551" s="162"/>
      <c r="BC2551" s="162"/>
      <c r="BD2551" s="162"/>
      <c r="BE2551" s="162"/>
      <c r="BF2551" s="156"/>
      <c r="BG2551" s="156"/>
      <c r="BH2551" s="156"/>
      <c r="BJ2551" s="146">
        <v>1771</v>
      </c>
      <c r="BK2551" s="146">
        <f t="shared" si="480"/>
        <v>11.327999999999797</v>
      </c>
      <c r="BL2551" s="146">
        <f t="shared" si="481"/>
        <v>0.12493796206251691</v>
      </c>
      <c r="BM2551" s="146">
        <f t="shared" si="482"/>
        <v>2.5477087003789034E-4</v>
      </c>
      <c r="BN2551" s="146" t="str">
        <f t="shared" si="483"/>
        <v/>
      </c>
      <c r="BO2551" s="146" t="str">
        <f t="shared" si="479"/>
        <v/>
      </c>
    </row>
    <row r="2552" spans="3:67" ht="20.100000000000001" customHeight="1" x14ac:dyDescent="0.25">
      <c r="C2552" s="12"/>
      <c r="E2552" s="130"/>
      <c r="F2552" s="130"/>
      <c r="R2552" s="12"/>
      <c r="T2552" s="130"/>
      <c r="U2552" s="130"/>
      <c r="AE2552" s="146">
        <v>1795</v>
      </c>
      <c r="AF2552" s="146">
        <f t="shared" si="484"/>
        <v>3.1799999999999997</v>
      </c>
      <c r="AJ2552" s="146">
        <f t="shared" si="485"/>
        <v>2.5411500287265262E-3</v>
      </c>
      <c r="AK2552" s="146">
        <f t="shared" si="486"/>
        <v>0.9992636247384461</v>
      </c>
      <c r="AL2552" s="146">
        <f t="shared" si="491"/>
        <v>2.5411500287265262E-3</v>
      </c>
      <c r="AM2552" s="146" t="str">
        <f t="shared" si="492"/>
        <v/>
      </c>
      <c r="AN2552" s="146" t="str">
        <f t="shared" si="487"/>
        <v/>
      </c>
      <c r="AO2552" s="146">
        <f t="shared" si="488"/>
        <v>0</v>
      </c>
      <c r="AP2552" s="146" t="str">
        <f t="shared" si="489"/>
        <v/>
      </c>
      <c r="AQ2552" s="146" t="str">
        <f t="shared" si="490"/>
        <v/>
      </c>
      <c r="AY2552" s="155"/>
      <c r="AZ2552" s="150"/>
      <c r="BA2552" s="155"/>
      <c r="BB2552" s="162"/>
      <c r="BC2552" s="162"/>
      <c r="BD2552" s="162"/>
      <c r="BE2552" s="162"/>
      <c r="BF2552" s="156"/>
      <c r="BG2552" s="156"/>
      <c r="BH2552" s="156"/>
      <c r="BJ2552" s="146">
        <v>1772</v>
      </c>
      <c r="BK2552" s="146">
        <f t="shared" si="480"/>
        <v>11.334399999999796</v>
      </c>
      <c r="BL2552" s="146">
        <f t="shared" si="481"/>
        <v>0.12468319119247902</v>
      </c>
      <c r="BM2552" s="146">
        <f t="shared" si="482"/>
        <v>2.5431565314583404E-4</v>
      </c>
      <c r="BN2552" s="146" t="str">
        <f t="shared" si="483"/>
        <v/>
      </c>
      <c r="BO2552" s="146" t="str">
        <f t="shared" si="479"/>
        <v/>
      </c>
    </row>
    <row r="2553" spans="3:67" ht="20.100000000000001" customHeight="1" x14ac:dyDescent="0.25">
      <c r="C2553" s="12"/>
      <c r="E2553" s="130"/>
      <c r="F2553" s="130"/>
      <c r="R2553" s="12"/>
      <c r="T2553" s="130"/>
      <c r="U2553" s="130"/>
      <c r="AE2553" s="146">
        <v>1796</v>
      </c>
      <c r="AF2553" s="146">
        <f t="shared" si="484"/>
        <v>3.1840000000000002</v>
      </c>
      <c r="AJ2553" s="146">
        <f t="shared" si="485"/>
        <v>2.5090112363136451E-3</v>
      </c>
      <c r="AK2553" s="146">
        <f t="shared" si="486"/>
        <v>0.99927372493808919</v>
      </c>
      <c r="AL2553" s="146">
        <f t="shared" si="491"/>
        <v>2.5090112363136451E-3</v>
      </c>
      <c r="AM2553" s="146" t="str">
        <f t="shared" si="492"/>
        <v/>
      </c>
      <c r="AN2553" s="146" t="str">
        <f t="shared" si="487"/>
        <v/>
      </c>
      <c r="AO2553" s="146">
        <f t="shared" si="488"/>
        <v>0</v>
      </c>
      <c r="AP2553" s="146" t="str">
        <f t="shared" si="489"/>
        <v/>
      </c>
      <c r="AQ2553" s="146" t="str">
        <f t="shared" si="490"/>
        <v/>
      </c>
      <c r="AY2553" s="155"/>
      <c r="AZ2553" s="150"/>
      <c r="BA2553" s="155"/>
      <c r="BB2553" s="162"/>
      <c r="BC2553" s="162"/>
      <c r="BD2553" s="162"/>
      <c r="BE2553" s="162"/>
      <c r="BF2553" s="156"/>
      <c r="BG2553" s="156"/>
      <c r="BH2553" s="156"/>
      <c r="BJ2553" s="146">
        <v>1773</v>
      </c>
      <c r="BK2553" s="146">
        <f t="shared" si="480"/>
        <v>11.340799999999795</v>
      </c>
      <c r="BL2553" s="146">
        <f t="shared" si="481"/>
        <v>0.12442887553933318</v>
      </c>
      <c r="BM2553" s="146">
        <f t="shared" si="482"/>
        <v>2.5386104738753246E-4</v>
      </c>
      <c r="BN2553" s="146" t="str">
        <f t="shared" si="483"/>
        <v/>
      </c>
      <c r="BO2553" s="146" t="str">
        <f t="shared" si="479"/>
        <v/>
      </c>
    </row>
    <row r="2554" spans="3:67" ht="20.100000000000001" customHeight="1" x14ac:dyDescent="0.25">
      <c r="C2554" s="12"/>
      <c r="E2554" s="130"/>
      <c r="F2554" s="130"/>
      <c r="R2554" s="12"/>
      <c r="T2554" s="130"/>
      <c r="U2554" s="130"/>
      <c r="AE2554" s="146">
        <v>1797</v>
      </c>
      <c r="AF2554" s="146">
        <f t="shared" si="484"/>
        <v>3.1879999999999997</v>
      </c>
      <c r="AJ2554" s="146">
        <f t="shared" si="485"/>
        <v>2.4772392780407684E-3</v>
      </c>
      <c r="AK2554" s="146">
        <f t="shared" si="486"/>
        <v>0.99928369731744748</v>
      </c>
      <c r="AL2554" s="146">
        <f t="shared" si="491"/>
        <v>2.4772392780407684E-3</v>
      </c>
      <c r="AM2554" s="146" t="str">
        <f t="shared" si="492"/>
        <v/>
      </c>
      <c r="AN2554" s="146" t="str">
        <f t="shared" si="487"/>
        <v/>
      </c>
      <c r="AO2554" s="146">
        <f t="shared" si="488"/>
        <v>0</v>
      </c>
      <c r="AP2554" s="146" t="str">
        <f t="shared" si="489"/>
        <v/>
      </c>
      <c r="AQ2554" s="146" t="str">
        <f t="shared" si="490"/>
        <v/>
      </c>
      <c r="AY2554" s="155"/>
      <c r="AZ2554" s="150"/>
      <c r="BA2554" s="155"/>
      <c r="BB2554" s="162"/>
      <c r="BC2554" s="162"/>
      <c r="BD2554" s="162"/>
      <c r="BE2554" s="162"/>
      <c r="BF2554" s="156"/>
      <c r="BG2554" s="156"/>
      <c r="BH2554" s="156"/>
      <c r="BJ2554" s="146">
        <v>1774</v>
      </c>
      <c r="BK2554" s="146">
        <f t="shared" si="480"/>
        <v>11.347199999999795</v>
      </c>
      <c r="BL2554" s="146">
        <f t="shared" si="481"/>
        <v>0.12417501449194565</v>
      </c>
      <c r="BM2554" s="146">
        <f t="shared" si="482"/>
        <v>2.5340705262205665E-4</v>
      </c>
      <c r="BN2554" s="146" t="str">
        <f t="shared" si="483"/>
        <v/>
      </c>
      <c r="BO2554" s="146" t="str">
        <f t="shared" si="479"/>
        <v/>
      </c>
    </row>
    <row r="2555" spans="3:67" ht="20.100000000000001" customHeight="1" x14ac:dyDescent="0.25">
      <c r="C2555" s="12"/>
      <c r="E2555" s="130"/>
      <c r="F2555" s="130"/>
      <c r="R2555" s="12"/>
      <c r="T2555" s="130"/>
      <c r="U2555" s="130"/>
      <c r="AE2555" s="146">
        <v>1798</v>
      </c>
      <c r="AF2555" s="146">
        <f t="shared" si="484"/>
        <v>3.1920000000000002</v>
      </c>
      <c r="AJ2555" s="146">
        <f t="shared" si="485"/>
        <v>2.4458305188934013E-3</v>
      </c>
      <c r="AK2555" s="146">
        <f t="shared" si="486"/>
        <v>0.99929354333657783</v>
      </c>
      <c r="AL2555" s="146">
        <f t="shared" si="491"/>
        <v>2.4458305188934013E-3</v>
      </c>
      <c r="AM2555" s="146" t="str">
        <f t="shared" si="492"/>
        <v/>
      </c>
      <c r="AN2555" s="146" t="str">
        <f t="shared" si="487"/>
        <v/>
      </c>
      <c r="AO2555" s="146">
        <f t="shared" si="488"/>
        <v>0</v>
      </c>
      <c r="AP2555" s="146" t="str">
        <f t="shared" si="489"/>
        <v/>
      </c>
      <c r="AQ2555" s="146" t="str">
        <f t="shared" si="490"/>
        <v/>
      </c>
      <c r="AY2555" s="155"/>
      <c r="AZ2555" s="150"/>
      <c r="BA2555" s="155"/>
      <c r="BB2555" s="162"/>
      <c r="BC2555" s="162"/>
      <c r="BD2555" s="162"/>
      <c r="BE2555" s="162"/>
      <c r="BF2555" s="156"/>
      <c r="BG2555" s="156"/>
      <c r="BH2555" s="156"/>
      <c r="BJ2555" s="146">
        <v>1775</v>
      </c>
      <c r="BK2555" s="146">
        <f t="shared" si="480"/>
        <v>11.353599999999794</v>
      </c>
      <c r="BL2555" s="146">
        <f t="shared" si="481"/>
        <v>0.12392160743932359</v>
      </c>
      <c r="BM2555" s="146">
        <f t="shared" si="482"/>
        <v>2.5295366870543845E-4</v>
      </c>
      <c r="BN2555" s="146" t="str">
        <f t="shared" si="483"/>
        <v/>
      </c>
      <c r="BO2555" s="146" t="str">
        <f t="shared" si="479"/>
        <v/>
      </c>
    </row>
    <row r="2556" spans="3:67" ht="20.100000000000001" customHeight="1" x14ac:dyDescent="0.25">
      <c r="C2556" s="12"/>
      <c r="E2556" s="130"/>
      <c r="F2556" s="130"/>
      <c r="R2556" s="12"/>
      <c r="T2556" s="130"/>
      <c r="U2556" s="130"/>
      <c r="AE2556" s="146">
        <v>1799</v>
      </c>
      <c r="AF2556" s="146">
        <f t="shared" si="484"/>
        <v>3.1959999999999997</v>
      </c>
      <c r="AJ2556" s="146">
        <f t="shared" si="485"/>
        <v>2.4147813525935867E-3</v>
      </c>
      <c r="AK2556" s="146">
        <f t="shared" si="486"/>
        <v>0.99930326444105444</v>
      </c>
      <c r="AL2556" s="146">
        <f t="shared" si="491"/>
        <v>2.4147813525935867E-3</v>
      </c>
      <c r="AM2556" s="146" t="str">
        <f t="shared" si="492"/>
        <v/>
      </c>
      <c r="AN2556" s="146" t="str">
        <f t="shared" si="487"/>
        <v/>
      </c>
      <c r="AO2556" s="146">
        <f t="shared" si="488"/>
        <v>0</v>
      </c>
      <c r="AP2556" s="146" t="str">
        <f t="shared" si="489"/>
        <v/>
      </c>
      <c r="AQ2556" s="146" t="str">
        <f t="shared" si="490"/>
        <v/>
      </c>
      <c r="AY2556" s="155"/>
      <c r="AZ2556" s="150"/>
      <c r="BA2556" s="155"/>
      <c r="BB2556" s="162"/>
      <c r="BC2556" s="162"/>
      <c r="BD2556" s="162"/>
      <c r="BE2556" s="162"/>
      <c r="BF2556" s="156"/>
      <c r="BG2556" s="156"/>
      <c r="BH2556" s="156"/>
      <c r="BJ2556" s="146">
        <v>1776</v>
      </c>
      <c r="BK2556" s="146">
        <f t="shared" si="480"/>
        <v>11.359999999999793</v>
      </c>
      <c r="BL2556" s="146">
        <f t="shared" si="481"/>
        <v>0.12366865377061816</v>
      </c>
      <c r="BM2556" s="146">
        <f t="shared" si="482"/>
        <v>2.5250089549104515E-4</v>
      </c>
      <c r="BN2556" s="146" t="str">
        <f t="shared" si="483"/>
        <v/>
      </c>
      <c r="BO2556" s="146" t="str">
        <f t="shared" si="479"/>
        <v/>
      </c>
    </row>
    <row r="2557" spans="3:67" ht="20.100000000000001" customHeight="1" x14ac:dyDescent="0.25">
      <c r="C2557" s="12"/>
      <c r="E2557" s="130"/>
      <c r="F2557" s="130"/>
      <c r="R2557" s="12"/>
      <c r="T2557" s="130"/>
      <c r="U2557" s="130"/>
      <c r="AE2557" s="146">
        <v>1800</v>
      </c>
      <c r="AF2557" s="146">
        <f t="shared" si="484"/>
        <v>3.2</v>
      </c>
      <c r="AJ2557" s="146">
        <f t="shared" si="485"/>
        <v>2.3840882014648404E-3</v>
      </c>
      <c r="AK2557" s="146">
        <f t="shared" si="486"/>
        <v>0.99931286206208414</v>
      </c>
      <c r="AL2557" s="146">
        <f t="shared" si="491"/>
        <v>2.3840882014648404E-3</v>
      </c>
      <c r="AM2557" s="146" t="str">
        <f t="shared" si="492"/>
        <v/>
      </c>
      <c r="AN2557" s="146" t="str">
        <f t="shared" si="487"/>
        <v/>
      </c>
      <c r="AO2557" s="146">
        <f t="shared" si="488"/>
        <v>0</v>
      </c>
      <c r="AP2557" s="146" t="str">
        <f t="shared" si="489"/>
        <v/>
      </c>
      <c r="AQ2557" s="146" t="str">
        <f t="shared" si="490"/>
        <v/>
      </c>
      <c r="AY2557" s="155"/>
      <c r="AZ2557" s="150"/>
      <c r="BA2557" s="155"/>
      <c r="BB2557" s="162"/>
      <c r="BC2557" s="162"/>
      <c r="BD2557" s="162"/>
      <c r="BE2557" s="162"/>
      <c r="BF2557" s="156"/>
      <c r="BG2557" s="156"/>
      <c r="BH2557" s="156"/>
      <c r="BJ2557" s="146">
        <v>1777</v>
      </c>
      <c r="BK2557" s="146">
        <f t="shared" si="480"/>
        <v>11.366399999999793</v>
      </c>
      <c r="BL2557" s="146">
        <f t="shared" si="481"/>
        <v>0.12341615287512711</v>
      </c>
      <c r="BM2557" s="146">
        <f t="shared" si="482"/>
        <v>2.52048732829524E-4</v>
      </c>
      <c r="BN2557" s="146" t="str">
        <f t="shared" si="483"/>
        <v/>
      </c>
      <c r="BO2557" s="146" t="str">
        <f t="shared" si="479"/>
        <v/>
      </c>
    </row>
    <row r="2558" spans="3:67" ht="20.100000000000001" customHeight="1" x14ac:dyDescent="0.25">
      <c r="C2558" s="12"/>
      <c r="E2558" s="130"/>
      <c r="F2558" s="130"/>
      <c r="R2558" s="12"/>
      <c r="T2558" s="130"/>
      <c r="U2558" s="130"/>
      <c r="AE2558" s="146">
        <v>1801</v>
      </c>
      <c r="AF2558" s="146">
        <f t="shared" si="484"/>
        <v>3.2039999999999997</v>
      </c>
      <c r="AJ2558" s="146">
        <f t="shared" si="485"/>
        <v>2.3537475162966311E-3</v>
      </c>
      <c r="AK2558" s="146">
        <f t="shared" si="486"/>
        <v>0.99932233761661959</v>
      </c>
      <c r="AL2558" s="146">
        <f t="shared" si="491"/>
        <v>2.3537475162966311E-3</v>
      </c>
      <c r="AM2558" s="146" t="str">
        <f t="shared" si="492"/>
        <v/>
      </c>
      <c r="AN2558" s="146" t="str">
        <f t="shared" si="487"/>
        <v/>
      </c>
      <c r="AO2558" s="146">
        <f t="shared" si="488"/>
        <v>0</v>
      </c>
      <c r="AP2558" s="146" t="str">
        <f t="shared" si="489"/>
        <v/>
      </c>
      <c r="AQ2558" s="146" t="str">
        <f t="shared" si="490"/>
        <v/>
      </c>
      <c r="AY2558" s="155"/>
      <c r="AZ2558" s="150"/>
      <c r="BA2558" s="155"/>
      <c r="BB2558" s="162"/>
      <c r="BC2558" s="162"/>
      <c r="BD2558" s="162"/>
      <c r="BE2558" s="162"/>
      <c r="BF2558" s="156"/>
      <c r="BG2558" s="156"/>
      <c r="BH2558" s="156"/>
      <c r="BJ2558" s="146">
        <v>1778</v>
      </c>
      <c r="BK2558" s="146">
        <f t="shared" si="480"/>
        <v>11.372799999999792</v>
      </c>
      <c r="BL2558" s="146">
        <f t="shared" si="481"/>
        <v>0.12316410414229759</v>
      </c>
      <c r="BM2558" s="146">
        <f t="shared" si="482"/>
        <v>2.5159718056826097E-4</v>
      </c>
      <c r="BN2558" s="146" t="str">
        <f t="shared" si="483"/>
        <v/>
      </c>
      <c r="BO2558" s="146" t="str">
        <f t="shared" si="479"/>
        <v/>
      </c>
    </row>
    <row r="2559" spans="3:67" ht="20.100000000000001" customHeight="1" x14ac:dyDescent="0.25">
      <c r="C2559" s="12"/>
      <c r="E2559" s="130"/>
      <c r="F2559" s="130"/>
      <c r="R2559" s="12"/>
      <c r="T2559" s="130"/>
      <c r="U2559" s="130"/>
      <c r="AE2559" s="146">
        <v>1802</v>
      </c>
      <c r="AF2559" s="146">
        <f t="shared" si="484"/>
        <v>3.2080000000000002</v>
      </c>
      <c r="AJ2559" s="146">
        <f t="shared" si="485"/>
        <v>2.3237557762082004E-3</v>
      </c>
      <c r="AK2559" s="146">
        <f t="shared" si="486"/>
        <v>0.99933169250747333</v>
      </c>
      <c r="AL2559" s="146">
        <f t="shared" si="491"/>
        <v>2.3237557762082004E-3</v>
      </c>
      <c r="AM2559" s="146" t="str">
        <f t="shared" si="492"/>
        <v/>
      </c>
      <c r="AN2559" s="146" t="str">
        <f t="shared" si="487"/>
        <v/>
      </c>
      <c r="AO2559" s="146">
        <f t="shared" si="488"/>
        <v>0</v>
      </c>
      <c r="AP2559" s="146" t="str">
        <f t="shared" si="489"/>
        <v/>
      </c>
      <c r="AQ2559" s="146" t="str">
        <f t="shared" si="490"/>
        <v/>
      </c>
      <c r="AY2559" s="155"/>
      <c r="AZ2559" s="150"/>
      <c r="BA2559" s="155"/>
      <c r="BB2559" s="162"/>
      <c r="BC2559" s="162"/>
      <c r="BD2559" s="162"/>
      <c r="BE2559" s="162"/>
      <c r="BF2559" s="156"/>
      <c r="BG2559" s="156"/>
      <c r="BH2559" s="156"/>
      <c r="BJ2559" s="146">
        <v>1779</v>
      </c>
      <c r="BK2559" s="146">
        <f t="shared" si="480"/>
        <v>11.379199999999791</v>
      </c>
      <c r="BL2559" s="146">
        <f t="shared" si="481"/>
        <v>0.12291250696172933</v>
      </c>
      <c r="BM2559" s="146">
        <f t="shared" si="482"/>
        <v>2.5114623855256035E-4</v>
      </c>
      <c r="BN2559" s="146" t="str">
        <f t="shared" si="483"/>
        <v/>
      </c>
      <c r="BO2559" s="146" t="str">
        <f t="shared" si="479"/>
        <v/>
      </c>
    </row>
    <row r="2560" spans="3:67" ht="20.100000000000001" customHeight="1" x14ac:dyDescent="0.25">
      <c r="C2560" s="12"/>
      <c r="E2560" s="130"/>
      <c r="F2560" s="130"/>
      <c r="R2560" s="12"/>
      <c r="T2560" s="130"/>
      <c r="U2560" s="130"/>
      <c r="AE2560" s="146">
        <v>1803</v>
      </c>
      <c r="AF2560" s="146">
        <f t="shared" si="484"/>
        <v>3.2119999999999997</v>
      </c>
      <c r="AJ2560" s="146">
        <f t="shared" si="485"/>
        <v>2.2941094885119994E-3</v>
      </c>
      <c r="AK2560" s="146">
        <f t="shared" si="486"/>
        <v>0.99934092812343112</v>
      </c>
      <c r="AL2560" s="146">
        <f t="shared" si="491"/>
        <v>2.2941094885119994E-3</v>
      </c>
      <c r="AM2560" s="146" t="str">
        <f t="shared" si="492"/>
        <v/>
      </c>
      <c r="AN2560" s="146" t="str">
        <f t="shared" si="487"/>
        <v/>
      </c>
      <c r="AO2560" s="146">
        <f t="shared" si="488"/>
        <v>0</v>
      </c>
      <c r="AP2560" s="146" t="str">
        <f t="shared" si="489"/>
        <v/>
      </c>
      <c r="AQ2560" s="146" t="str">
        <f t="shared" si="490"/>
        <v/>
      </c>
      <c r="AY2560" s="155"/>
      <c r="AZ2560" s="150"/>
      <c r="BA2560" s="155"/>
      <c r="BB2560" s="162"/>
      <c r="BC2560" s="162"/>
      <c r="BD2560" s="162"/>
      <c r="BE2560" s="162"/>
      <c r="BF2560" s="156"/>
      <c r="BG2560" s="156"/>
      <c r="BH2560" s="156"/>
      <c r="BJ2560" s="146">
        <v>1780</v>
      </c>
      <c r="BK2560" s="146">
        <f t="shared" si="480"/>
        <v>11.385599999999791</v>
      </c>
      <c r="BL2560" s="146">
        <f t="shared" si="481"/>
        <v>0.12266136072317677</v>
      </c>
      <c r="BM2560" s="146">
        <f t="shared" si="482"/>
        <v>2.5069590662468721E-4</v>
      </c>
      <c r="BN2560" s="146" t="str">
        <f t="shared" si="483"/>
        <v/>
      </c>
      <c r="BO2560" s="146" t="str">
        <f t="shared" si="479"/>
        <v/>
      </c>
    </row>
    <row r="2561" spans="3:67" ht="20.100000000000001" customHeight="1" x14ac:dyDescent="0.25">
      <c r="C2561" s="12"/>
      <c r="E2561" s="130"/>
      <c r="F2561" s="130"/>
      <c r="R2561" s="12"/>
      <c r="T2561" s="130"/>
      <c r="U2561" s="130"/>
      <c r="AE2561" s="146">
        <v>1804</v>
      </c>
      <c r="AF2561" s="146">
        <f t="shared" si="484"/>
        <v>3.2160000000000002</v>
      </c>
      <c r="AJ2561" s="146">
        <f t="shared" si="485"/>
        <v>2.264805188576479E-3</v>
      </c>
      <c r="AK2561" s="146">
        <f t="shared" si="486"/>
        <v>0.99935004583936393</v>
      </c>
      <c r="AL2561" s="146">
        <f t="shared" si="491"/>
        <v>2.264805188576479E-3</v>
      </c>
      <c r="AM2561" s="146" t="str">
        <f t="shared" si="492"/>
        <v/>
      </c>
      <c r="AN2561" s="146" t="str">
        <f t="shared" si="487"/>
        <v/>
      </c>
      <c r="AO2561" s="146">
        <f t="shared" si="488"/>
        <v>0</v>
      </c>
      <c r="AP2561" s="146" t="str">
        <f t="shared" si="489"/>
        <v/>
      </c>
      <c r="AQ2561" s="146" t="str">
        <f t="shared" si="490"/>
        <v/>
      </c>
      <c r="AY2561" s="155"/>
      <c r="AZ2561" s="150"/>
      <c r="BA2561" s="155"/>
      <c r="BB2561" s="162"/>
      <c r="BC2561" s="162"/>
      <c r="BD2561" s="162"/>
      <c r="BE2561" s="162"/>
      <c r="BF2561" s="156"/>
      <c r="BG2561" s="156"/>
      <c r="BH2561" s="156"/>
      <c r="BJ2561" s="146">
        <v>1781</v>
      </c>
      <c r="BK2561" s="146">
        <f t="shared" si="480"/>
        <v>11.39199999999979</v>
      </c>
      <c r="BL2561" s="146">
        <f t="shared" si="481"/>
        <v>0.12241066481655208</v>
      </c>
      <c r="BM2561" s="146">
        <f t="shared" si="482"/>
        <v>2.5024618462414494E-4</v>
      </c>
      <c r="BN2561" s="146" t="str">
        <f t="shared" si="483"/>
        <v/>
      </c>
      <c r="BO2561" s="146" t="str">
        <f t="shared" si="479"/>
        <v/>
      </c>
    </row>
    <row r="2562" spans="3:67" ht="20.100000000000001" customHeight="1" x14ac:dyDescent="0.25">
      <c r="C2562" s="12"/>
      <c r="E2562" s="130"/>
      <c r="F2562" s="130"/>
      <c r="R2562" s="12"/>
      <c r="T2562" s="130"/>
      <c r="U2562" s="130"/>
      <c r="AE2562" s="146">
        <v>1805</v>
      </c>
      <c r="AF2562" s="146">
        <f t="shared" si="484"/>
        <v>3.2199999999999998</v>
      </c>
      <c r="AJ2562" s="146">
        <f t="shared" si="485"/>
        <v>2.2358394396885424E-3</v>
      </c>
      <c r="AK2562" s="146">
        <f t="shared" si="486"/>
        <v>0.99935904701633993</v>
      </c>
      <c r="AL2562" s="146">
        <f t="shared" si="491"/>
        <v>2.2358394396885424E-3</v>
      </c>
      <c r="AM2562" s="146" t="str">
        <f t="shared" si="492"/>
        <v/>
      </c>
      <c r="AN2562" s="146" t="str">
        <f t="shared" si="487"/>
        <v/>
      </c>
      <c r="AO2562" s="146">
        <f t="shared" si="488"/>
        <v>0</v>
      </c>
      <c r="AP2562" s="146" t="str">
        <f t="shared" si="489"/>
        <v/>
      </c>
      <c r="AQ2562" s="146" t="str">
        <f t="shared" si="490"/>
        <v/>
      </c>
      <c r="AY2562" s="155"/>
      <c r="AZ2562" s="150"/>
      <c r="BA2562" s="155"/>
      <c r="BB2562" s="162"/>
      <c r="BC2562" s="162"/>
      <c r="BD2562" s="162"/>
      <c r="BE2562" s="162"/>
      <c r="BF2562" s="156"/>
      <c r="BG2562" s="156"/>
      <c r="BH2562" s="156"/>
      <c r="BJ2562" s="146">
        <v>1782</v>
      </c>
      <c r="BK2562" s="146">
        <f t="shared" si="480"/>
        <v>11.398399999999789</v>
      </c>
      <c r="BL2562" s="146">
        <f t="shared" si="481"/>
        <v>0.12216041863192793</v>
      </c>
      <c r="BM2562" s="146">
        <f t="shared" si="482"/>
        <v>2.4979707238732829E-4</v>
      </c>
      <c r="BN2562" s="146" t="str">
        <f t="shared" si="483"/>
        <v/>
      </c>
      <c r="BO2562" s="146" t="str">
        <f t="shared" si="479"/>
        <v/>
      </c>
    </row>
    <row r="2563" spans="3:67" ht="20.100000000000001" customHeight="1" x14ac:dyDescent="0.25">
      <c r="C2563" s="12"/>
      <c r="E2563" s="130"/>
      <c r="F2563" s="130"/>
      <c r="R2563" s="12"/>
      <c r="T2563" s="130"/>
      <c r="U2563" s="130"/>
      <c r="AE2563" s="146">
        <v>1806</v>
      </c>
      <c r="AF2563" s="146">
        <f t="shared" si="484"/>
        <v>3.2240000000000002</v>
      </c>
      <c r="AJ2563" s="146">
        <f t="shared" si="485"/>
        <v>2.2072088329153942E-3</v>
      </c>
      <c r="AK2563" s="146">
        <f t="shared" si="486"/>
        <v>0.99936793300173632</v>
      </c>
      <c r="AL2563" s="146">
        <f t="shared" si="491"/>
        <v>2.2072088329153942E-3</v>
      </c>
      <c r="AM2563" s="146" t="str">
        <f t="shared" si="492"/>
        <v/>
      </c>
      <c r="AN2563" s="146" t="str">
        <f t="shared" si="487"/>
        <v/>
      </c>
      <c r="AO2563" s="146">
        <f t="shared" si="488"/>
        <v>0</v>
      </c>
      <c r="AP2563" s="146" t="str">
        <f t="shared" si="489"/>
        <v/>
      </c>
      <c r="AQ2563" s="146" t="str">
        <f t="shared" si="490"/>
        <v/>
      </c>
      <c r="AY2563" s="155"/>
      <c r="AZ2563" s="150"/>
      <c r="BA2563" s="155"/>
      <c r="BB2563" s="162"/>
      <c r="BC2563" s="162"/>
      <c r="BD2563" s="162"/>
      <c r="BE2563" s="162"/>
      <c r="BF2563" s="156"/>
      <c r="BG2563" s="156"/>
      <c r="BH2563" s="156"/>
      <c r="BJ2563" s="146">
        <v>1783</v>
      </c>
      <c r="BK2563" s="146">
        <f t="shared" si="480"/>
        <v>11.404799999999788</v>
      </c>
      <c r="BL2563" s="146">
        <f t="shared" si="481"/>
        <v>0.12191062155954061</v>
      </c>
      <c r="BM2563" s="146">
        <f t="shared" si="482"/>
        <v>2.4934856974882791E-4</v>
      </c>
      <c r="BN2563" s="146" t="str">
        <f t="shared" si="483"/>
        <v/>
      </c>
      <c r="BO2563" s="146" t="str">
        <f t="shared" si="479"/>
        <v/>
      </c>
    </row>
    <row r="2564" spans="3:67" ht="20.100000000000001" customHeight="1" x14ac:dyDescent="0.25">
      <c r="C2564" s="12"/>
      <c r="E2564" s="130"/>
      <c r="F2564" s="130"/>
      <c r="R2564" s="12"/>
      <c r="T2564" s="130"/>
      <c r="U2564" s="130"/>
      <c r="AE2564" s="146">
        <v>1807</v>
      </c>
      <c r="AF2564" s="146">
        <f t="shared" si="484"/>
        <v>3.2279999999999998</v>
      </c>
      <c r="AJ2564" s="146">
        <f t="shared" si="485"/>
        <v>2.1789099869660876E-3</v>
      </c>
      <c r="AK2564" s="146">
        <f t="shared" si="486"/>
        <v>0.99937670512934984</v>
      </c>
      <c r="AL2564" s="146">
        <f t="shared" si="491"/>
        <v>2.1789099869660876E-3</v>
      </c>
      <c r="AM2564" s="146" t="str">
        <f t="shared" si="492"/>
        <v/>
      </c>
      <c r="AN2564" s="146" t="str">
        <f t="shared" si="487"/>
        <v/>
      </c>
      <c r="AO2564" s="146">
        <f t="shared" si="488"/>
        <v>0</v>
      </c>
      <c r="AP2564" s="146" t="str">
        <f t="shared" si="489"/>
        <v/>
      </c>
      <c r="AQ2564" s="146" t="str">
        <f t="shared" si="490"/>
        <v/>
      </c>
      <c r="AY2564" s="155"/>
      <c r="AZ2564" s="150"/>
      <c r="BA2564" s="155"/>
      <c r="BB2564" s="162"/>
      <c r="BC2564" s="162"/>
      <c r="BD2564" s="162"/>
      <c r="BE2564" s="162"/>
      <c r="BF2564" s="156"/>
      <c r="BG2564" s="156"/>
      <c r="BH2564" s="156"/>
      <c r="BJ2564" s="146">
        <v>1784</v>
      </c>
      <c r="BK2564" s="146">
        <f t="shared" si="480"/>
        <v>11.411199999999788</v>
      </c>
      <c r="BL2564" s="146">
        <f t="shared" si="481"/>
        <v>0.12166127298979178</v>
      </c>
      <c r="BM2564" s="146">
        <f t="shared" si="482"/>
        <v>2.4890067653966785E-4</v>
      </c>
      <c r="BN2564" s="146" t="str">
        <f t="shared" si="483"/>
        <v/>
      </c>
      <c r="BO2564" s="146" t="str">
        <f t="shared" si="479"/>
        <v/>
      </c>
    </row>
    <row r="2565" spans="3:67" ht="20.100000000000001" customHeight="1" x14ac:dyDescent="0.25">
      <c r="C2565" s="12"/>
      <c r="E2565" s="130"/>
      <c r="F2565" s="130"/>
      <c r="R2565" s="12"/>
      <c r="T2565" s="130"/>
      <c r="U2565" s="130"/>
      <c r="AE2565" s="146">
        <v>1808</v>
      </c>
      <c r="AF2565" s="146">
        <f t="shared" si="484"/>
        <v>3.2320000000000002</v>
      </c>
      <c r="AJ2565" s="146">
        <f t="shared" si="485"/>
        <v>2.1509395480525033E-3</v>
      </c>
      <c r="AK2565" s="146">
        <f t="shared" si="486"/>
        <v>0.9993853647195069</v>
      </c>
      <c r="AL2565" s="146">
        <f t="shared" si="491"/>
        <v>2.1509395480525033E-3</v>
      </c>
      <c r="AM2565" s="146" t="str">
        <f t="shared" si="492"/>
        <v/>
      </c>
      <c r="AN2565" s="146" t="str">
        <f t="shared" si="487"/>
        <v/>
      </c>
      <c r="AO2565" s="146">
        <f t="shared" si="488"/>
        <v>0</v>
      </c>
      <c r="AP2565" s="146" t="str">
        <f t="shared" si="489"/>
        <v/>
      </c>
      <c r="AQ2565" s="146" t="str">
        <f t="shared" si="490"/>
        <v/>
      </c>
      <c r="AY2565" s="155"/>
      <c r="AZ2565" s="150"/>
      <c r="BA2565" s="155"/>
      <c r="BB2565" s="162"/>
      <c r="BC2565" s="162"/>
      <c r="BD2565" s="162"/>
      <c r="BE2565" s="162"/>
      <c r="BF2565" s="156"/>
      <c r="BG2565" s="156"/>
      <c r="BH2565" s="156"/>
      <c r="BJ2565" s="146">
        <v>1785</v>
      </c>
      <c r="BK2565" s="146">
        <f t="shared" si="480"/>
        <v>11.417599999999787</v>
      </c>
      <c r="BL2565" s="146">
        <f t="shared" si="481"/>
        <v>0.12141237231325211</v>
      </c>
      <c r="BM2565" s="146">
        <f t="shared" si="482"/>
        <v>2.4845339258879051E-4</v>
      </c>
      <c r="BN2565" s="146" t="str">
        <f t="shared" si="483"/>
        <v/>
      </c>
      <c r="BO2565" s="146" t="str">
        <f t="shared" si="479"/>
        <v/>
      </c>
    </row>
    <row r="2566" spans="3:67" ht="20.100000000000001" customHeight="1" x14ac:dyDescent="0.25">
      <c r="C2566" s="12"/>
      <c r="E2566" s="130"/>
      <c r="F2566" s="130"/>
      <c r="R2566" s="12"/>
      <c r="T2566" s="130"/>
      <c r="U2566" s="130"/>
      <c r="AE2566" s="146">
        <v>1809</v>
      </c>
      <c r="AF2566" s="146">
        <f t="shared" si="484"/>
        <v>3.2359999999999998</v>
      </c>
      <c r="AJ2566" s="146">
        <f t="shared" si="485"/>
        <v>2.1232941897500681E-3</v>
      </c>
      <c r="AK2566" s="146">
        <f t="shared" si="486"/>
        <v>0.9993939130791738</v>
      </c>
      <c r="AL2566" s="146">
        <f t="shared" si="491"/>
        <v>2.1232941897500681E-3</v>
      </c>
      <c r="AM2566" s="146" t="str">
        <f t="shared" si="492"/>
        <v/>
      </c>
      <c r="AN2566" s="146" t="str">
        <f t="shared" si="487"/>
        <v/>
      </c>
      <c r="AO2566" s="146">
        <f t="shared" si="488"/>
        <v>0</v>
      </c>
      <c r="AP2566" s="146" t="str">
        <f t="shared" si="489"/>
        <v/>
      </c>
      <c r="AQ2566" s="146" t="str">
        <f t="shared" si="490"/>
        <v/>
      </c>
      <c r="AY2566" s="155"/>
      <c r="AZ2566" s="150"/>
      <c r="BA2566" s="155"/>
      <c r="BB2566" s="162"/>
      <c r="BC2566" s="162"/>
      <c r="BD2566" s="162"/>
      <c r="BE2566" s="162"/>
      <c r="BF2566" s="156"/>
      <c r="BG2566" s="156"/>
      <c r="BH2566" s="156"/>
      <c r="BJ2566" s="146">
        <v>1786</v>
      </c>
      <c r="BK2566" s="146">
        <f t="shared" si="480"/>
        <v>11.423999999999786</v>
      </c>
      <c r="BL2566" s="146">
        <f t="shared" si="481"/>
        <v>0.12116391892066332</v>
      </c>
      <c r="BM2566" s="146">
        <f t="shared" si="482"/>
        <v>2.4800671772177985E-4</v>
      </c>
      <c r="BN2566" s="146" t="str">
        <f t="shared" si="483"/>
        <v/>
      </c>
      <c r="BO2566" s="146" t="str">
        <f t="shared" si="479"/>
        <v/>
      </c>
    </row>
    <row r="2567" spans="3:67" ht="20.100000000000001" customHeight="1" x14ac:dyDescent="0.25">
      <c r="C2567" s="12"/>
      <c r="E2567" s="130"/>
      <c r="F2567" s="130"/>
      <c r="R2567" s="12"/>
      <c r="T2567" s="130"/>
      <c r="U2567" s="130"/>
      <c r="AE2567" s="146">
        <v>1810</v>
      </c>
      <c r="AF2567" s="146">
        <f t="shared" si="484"/>
        <v>3.24</v>
      </c>
      <c r="AJ2567" s="146">
        <f t="shared" si="485"/>
        <v>2.0959706128579419E-3</v>
      </c>
      <c r="AK2567" s="146">
        <f t="shared" si="486"/>
        <v>0.99940235150206558</v>
      </c>
      <c r="AL2567" s="146">
        <f t="shared" si="491"/>
        <v>2.0959706128579419E-3</v>
      </c>
      <c r="AM2567" s="146" t="str">
        <f t="shared" si="492"/>
        <v/>
      </c>
      <c r="AN2567" s="146" t="str">
        <f t="shared" si="487"/>
        <v/>
      </c>
      <c r="AO2567" s="146">
        <f t="shared" si="488"/>
        <v>0</v>
      </c>
      <c r="AP2567" s="146" t="str">
        <f t="shared" si="489"/>
        <v/>
      </c>
      <c r="AQ2567" s="146" t="str">
        <f t="shared" si="490"/>
        <v/>
      </c>
      <c r="AY2567" s="155"/>
      <c r="AZ2567" s="150"/>
      <c r="BA2567" s="155"/>
      <c r="BB2567" s="162"/>
      <c r="BC2567" s="162"/>
      <c r="BD2567" s="162"/>
      <c r="BE2567" s="162"/>
      <c r="BF2567" s="156"/>
      <c r="BG2567" s="156"/>
      <c r="BH2567" s="156"/>
      <c r="BJ2567" s="146">
        <v>1787</v>
      </c>
      <c r="BK2567" s="146">
        <f t="shared" si="480"/>
        <v>11.430399999999786</v>
      </c>
      <c r="BL2567" s="146">
        <f t="shared" si="481"/>
        <v>0.12091591220294154</v>
      </c>
      <c r="BM2567" s="146">
        <f t="shared" si="482"/>
        <v>2.475606517623602E-4</v>
      </c>
      <c r="BN2567" s="146" t="str">
        <f t="shared" si="483"/>
        <v/>
      </c>
      <c r="BO2567" s="146" t="str">
        <f t="shared" si="479"/>
        <v/>
      </c>
    </row>
    <row r="2568" spans="3:67" ht="20.100000000000001" customHeight="1" x14ac:dyDescent="0.25">
      <c r="C2568" s="12"/>
      <c r="E2568" s="130"/>
      <c r="F2568" s="130"/>
      <c r="R2568" s="12"/>
      <c r="T2568" s="130"/>
      <c r="U2568" s="130"/>
      <c r="AE2568" s="146">
        <v>1811</v>
      </c>
      <c r="AF2568" s="146">
        <f t="shared" si="484"/>
        <v>3.2439999999999998</v>
      </c>
      <c r="AJ2568" s="146">
        <f t="shared" si="485"/>
        <v>2.0689655452589767E-3</v>
      </c>
      <c r="AK2568" s="146">
        <f t="shared" si="486"/>
        <v>0.99941068126875454</v>
      </c>
      <c r="AL2568" s="146">
        <f t="shared" si="491"/>
        <v>2.0689655452589767E-3</v>
      </c>
      <c r="AM2568" s="146" t="str">
        <f t="shared" si="492"/>
        <v/>
      </c>
      <c r="AN2568" s="146" t="str">
        <f t="shared" si="487"/>
        <v/>
      </c>
      <c r="AO2568" s="146">
        <f t="shared" si="488"/>
        <v>0</v>
      </c>
      <c r="AP2568" s="146" t="str">
        <f t="shared" si="489"/>
        <v/>
      </c>
      <c r="AQ2568" s="146" t="str">
        <f t="shared" si="490"/>
        <v/>
      </c>
      <c r="AY2568" s="155"/>
      <c r="AZ2568" s="150"/>
      <c r="BA2568" s="155"/>
      <c r="BB2568" s="162"/>
      <c r="BC2568" s="162"/>
      <c r="BD2568" s="162"/>
      <c r="BE2568" s="162"/>
      <c r="BF2568" s="156"/>
      <c r="BG2568" s="156"/>
      <c r="BH2568" s="156"/>
      <c r="BJ2568" s="146">
        <v>1788</v>
      </c>
      <c r="BK2568" s="146">
        <f t="shared" si="480"/>
        <v>11.436799999999785</v>
      </c>
      <c r="BL2568" s="146">
        <f t="shared" si="481"/>
        <v>0.12066835155117918</v>
      </c>
      <c r="BM2568" s="146">
        <f t="shared" si="482"/>
        <v>2.4711519453096686E-4</v>
      </c>
      <c r="BN2568" s="146" t="str">
        <f t="shared" si="483"/>
        <v/>
      </c>
      <c r="BO2568" s="146" t="str">
        <f t="shared" si="479"/>
        <v/>
      </c>
    </row>
    <row r="2569" spans="3:67" ht="20.100000000000001" customHeight="1" x14ac:dyDescent="0.25">
      <c r="C2569" s="12"/>
      <c r="E2569" s="130"/>
      <c r="F2569" s="130"/>
      <c r="R2569" s="12"/>
      <c r="T2569" s="130"/>
      <c r="U2569" s="130"/>
      <c r="AE2569" s="146">
        <v>1812</v>
      </c>
      <c r="AF2569" s="146">
        <f t="shared" si="484"/>
        <v>3.2480000000000002</v>
      </c>
      <c r="AJ2569" s="146">
        <f t="shared" si="485"/>
        <v>2.0422757417791907E-3</v>
      </c>
      <c r="AK2569" s="146">
        <f t="shared" si="486"/>
        <v>0.99941890364677866</v>
      </c>
      <c r="AL2569" s="146">
        <f t="shared" si="491"/>
        <v>2.0422757417791907E-3</v>
      </c>
      <c r="AM2569" s="146" t="str">
        <f t="shared" si="492"/>
        <v/>
      </c>
      <c r="AN2569" s="146" t="str">
        <f t="shared" si="487"/>
        <v/>
      </c>
      <c r="AO2569" s="146">
        <f t="shared" si="488"/>
        <v>0</v>
      </c>
      <c r="AP2569" s="146" t="str">
        <f t="shared" si="489"/>
        <v/>
      </c>
      <c r="AQ2569" s="146" t="str">
        <f t="shared" si="490"/>
        <v/>
      </c>
      <c r="AY2569" s="155"/>
      <c r="AZ2569" s="150"/>
      <c r="BA2569" s="155"/>
      <c r="BB2569" s="162"/>
      <c r="BC2569" s="162"/>
      <c r="BD2569" s="162"/>
      <c r="BE2569" s="162"/>
      <c r="BF2569" s="156"/>
      <c r="BG2569" s="156"/>
      <c r="BH2569" s="156"/>
      <c r="BJ2569" s="146">
        <v>1789</v>
      </c>
      <c r="BK2569" s="146">
        <f t="shared" si="480"/>
        <v>11.443199999999784</v>
      </c>
      <c r="BL2569" s="146">
        <f t="shared" si="481"/>
        <v>0.12042123635664821</v>
      </c>
      <c r="BM2569" s="146">
        <f t="shared" si="482"/>
        <v>2.4667034584566205E-4</v>
      </c>
      <c r="BN2569" s="146" t="str">
        <f t="shared" si="483"/>
        <v/>
      </c>
      <c r="BO2569" s="146" t="str">
        <f t="shared" si="479"/>
        <v/>
      </c>
    </row>
    <row r="2570" spans="3:67" ht="20.100000000000001" customHeight="1" x14ac:dyDescent="0.25">
      <c r="C2570" s="12"/>
      <c r="E2570" s="130"/>
      <c r="F2570" s="130"/>
      <c r="R2570" s="12"/>
      <c r="T2570" s="130"/>
      <c r="U2570" s="130"/>
      <c r="AE2570" s="146">
        <v>1813</v>
      </c>
      <c r="AF2570" s="146">
        <f t="shared" si="484"/>
        <v>3.2519999999999998</v>
      </c>
      <c r="AJ2570" s="146">
        <f t="shared" si="485"/>
        <v>2.0158979840470305E-3</v>
      </c>
      <c r="AK2570" s="146">
        <f t="shared" si="486"/>
        <v>0.99942701989074856</v>
      </c>
      <c r="AL2570" s="146">
        <f t="shared" si="491"/>
        <v>2.0158979840470305E-3</v>
      </c>
      <c r="AM2570" s="146" t="str">
        <f t="shared" si="492"/>
        <v/>
      </c>
      <c r="AN2570" s="146" t="str">
        <f t="shared" si="487"/>
        <v/>
      </c>
      <c r="AO2570" s="146">
        <f t="shared" si="488"/>
        <v>0</v>
      </c>
      <c r="AP2570" s="146" t="str">
        <f t="shared" si="489"/>
        <v/>
      </c>
      <c r="AQ2570" s="146" t="str">
        <f t="shared" si="490"/>
        <v/>
      </c>
      <c r="AY2570" s="155"/>
      <c r="AZ2570" s="150"/>
      <c r="BA2570" s="155"/>
      <c r="BB2570" s="162"/>
      <c r="BC2570" s="162"/>
      <c r="BD2570" s="162"/>
      <c r="BE2570" s="162"/>
      <c r="BF2570" s="156"/>
      <c r="BG2570" s="156"/>
      <c r="BH2570" s="156"/>
      <c r="BJ2570" s="146">
        <v>1790</v>
      </c>
      <c r="BK2570" s="146">
        <f t="shared" si="480"/>
        <v>11.449599999999784</v>
      </c>
      <c r="BL2570" s="146">
        <f t="shared" si="481"/>
        <v>0.12017456601080255</v>
      </c>
      <c r="BM2570" s="146">
        <f t="shared" si="482"/>
        <v>2.4622610552198221E-4</v>
      </c>
      <c r="BN2570" s="146" t="str">
        <f t="shared" si="483"/>
        <v/>
      </c>
      <c r="BO2570" s="146" t="str">
        <f t="shared" si="479"/>
        <v/>
      </c>
    </row>
    <row r="2571" spans="3:67" ht="20.100000000000001" customHeight="1" x14ac:dyDescent="0.25">
      <c r="C2571" s="12"/>
      <c r="E2571" s="130"/>
      <c r="F2571" s="130"/>
      <c r="R2571" s="12"/>
      <c r="T2571" s="130"/>
      <c r="U2571" s="130"/>
      <c r="AE2571" s="146">
        <v>1814</v>
      </c>
      <c r="AF2571" s="146">
        <f t="shared" si="484"/>
        <v>3.2560000000000002</v>
      </c>
      <c r="AJ2571" s="146">
        <f t="shared" si="485"/>
        <v>1.9898290803522173E-3</v>
      </c>
      <c r="AK2571" s="146">
        <f t="shared" si="486"/>
        <v>0.99943503124245525</v>
      </c>
      <c r="AL2571" s="146">
        <f t="shared" si="491"/>
        <v>1.9898290803522173E-3</v>
      </c>
      <c r="AM2571" s="146" t="str">
        <f t="shared" si="492"/>
        <v/>
      </c>
      <c r="AN2571" s="146" t="str">
        <f t="shared" si="487"/>
        <v/>
      </c>
      <c r="AO2571" s="146">
        <f t="shared" si="488"/>
        <v>0</v>
      </c>
      <c r="AP2571" s="146" t="str">
        <f t="shared" si="489"/>
        <v/>
      </c>
      <c r="AQ2571" s="146" t="str">
        <f t="shared" si="490"/>
        <v/>
      </c>
      <c r="AY2571" s="155"/>
      <c r="AZ2571" s="150"/>
      <c r="BA2571" s="155"/>
      <c r="BB2571" s="162"/>
      <c r="BC2571" s="162"/>
      <c r="BD2571" s="162"/>
      <c r="BE2571" s="162"/>
      <c r="BF2571" s="156"/>
      <c r="BG2571" s="156"/>
      <c r="BH2571" s="156"/>
      <c r="BJ2571" s="146">
        <v>1791</v>
      </c>
      <c r="BK2571" s="146">
        <f t="shared" si="480"/>
        <v>11.455999999999783</v>
      </c>
      <c r="BL2571" s="146">
        <f t="shared" si="481"/>
        <v>0.11992833990528057</v>
      </c>
      <c r="BM2571" s="146">
        <f t="shared" si="482"/>
        <v>2.4578247337249393E-4</v>
      </c>
      <c r="BN2571" s="146" t="str">
        <f t="shared" si="483"/>
        <v/>
      </c>
      <c r="BO2571" s="146" t="str">
        <f t="shared" si="479"/>
        <v/>
      </c>
    </row>
    <row r="2572" spans="3:67" ht="20.100000000000001" customHeight="1" x14ac:dyDescent="0.25">
      <c r="C2572" s="12"/>
      <c r="E2572" s="130"/>
      <c r="F2572" s="130"/>
      <c r="R2572" s="12"/>
      <c r="T2572" s="130"/>
      <c r="U2572" s="130"/>
      <c r="AE2572" s="146">
        <v>1815</v>
      </c>
      <c r="AF2572" s="146">
        <f t="shared" si="484"/>
        <v>3.26</v>
      </c>
      <c r="AJ2572" s="146">
        <f t="shared" si="485"/>
        <v>1.9640658655043761E-3</v>
      </c>
      <c r="AK2572" s="146">
        <f t="shared" si="486"/>
        <v>0.99944293893097536</v>
      </c>
      <c r="AL2572" s="146">
        <f t="shared" si="491"/>
        <v>1.9640658655043761E-3</v>
      </c>
      <c r="AM2572" s="146" t="str">
        <f t="shared" si="492"/>
        <v/>
      </c>
      <c r="AN2572" s="146" t="str">
        <f t="shared" si="487"/>
        <v/>
      </c>
      <c r="AO2572" s="146">
        <f t="shared" si="488"/>
        <v>0</v>
      </c>
      <c r="AP2572" s="146" t="str">
        <f t="shared" si="489"/>
        <v/>
      </c>
      <c r="AQ2572" s="146" t="str">
        <f t="shared" si="490"/>
        <v/>
      </c>
      <c r="AY2572" s="155"/>
      <c r="AZ2572" s="150"/>
      <c r="BA2572" s="155"/>
      <c r="BB2572" s="162"/>
      <c r="BC2572" s="162"/>
      <c r="BD2572" s="162"/>
      <c r="BE2572" s="162"/>
      <c r="BF2572" s="156"/>
      <c r="BG2572" s="156"/>
      <c r="BH2572" s="156"/>
      <c r="BJ2572" s="146">
        <v>1792</v>
      </c>
      <c r="BK2572" s="146">
        <f t="shared" si="480"/>
        <v>11.462399999999782</v>
      </c>
      <c r="BL2572" s="146">
        <f t="shared" si="481"/>
        <v>0.11968255743190807</v>
      </c>
      <c r="BM2572" s="146">
        <f t="shared" si="482"/>
        <v>2.4533944920758499E-4</v>
      </c>
      <c r="BN2572" s="146" t="str">
        <f t="shared" si="483"/>
        <v/>
      </c>
      <c r="BO2572" s="146" t="str">
        <f t="shared" si="479"/>
        <v/>
      </c>
    </row>
    <row r="2573" spans="3:67" ht="20.100000000000001" customHeight="1" x14ac:dyDescent="0.25">
      <c r="C2573" s="12"/>
      <c r="E2573" s="130"/>
      <c r="F2573" s="130"/>
      <c r="R2573" s="12"/>
      <c r="T2573" s="130"/>
      <c r="U2573" s="130"/>
      <c r="AE2573" s="146">
        <v>1816</v>
      </c>
      <c r="AF2573" s="146">
        <f t="shared" si="484"/>
        <v>3.2640000000000002</v>
      </c>
      <c r="AJ2573" s="146">
        <f t="shared" si="485"/>
        <v>1.9386052006913146E-3</v>
      </c>
      <c r="AK2573" s="146">
        <f t="shared" si="486"/>
        <v>0.99945074417277813</v>
      </c>
      <c r="AL2573" s="146">
        <f t="shared" si="491"/>
        <v>1.9386052006913146E-3</v>
      </c>
      <c r="AM2573" s="146" t="str">
        <f t="shared" si="492"/>
        <v/>
      </c>
      <c r="AN2573" s="146" t="str">
        <f t="shared" si="487"/>
        <v/>
      </c>
      <c r="AO2573" s="146">
        <f t="shared" si="488"/>
        <v>0</v>
      </c>
      <c r="AP2573" s="146" t="str">
        <f t="shared" si="489"/>
        <v/>
      </c>
      <c r="AQ2573" s="146" t="str">
        <f t="shared" si="490"/>
        <v/>
      </c>
      <c r="AY2573" s="155"/>
      <c r="AZ2573" s="150"/>
      <c r="BA2573" s="155"/>
      <c r="BB2573" s="162"/>
      <c r="BC2573" s="162"/>
      <c r="BD2573" s="162"/>
      <c r="BE2573" s="162"/>
      <c r="BF2573" s="156"/>
      <c r="BG2573" s="156"/>
      <c r="BH2573" s="156"/>
      <c r="BJ2573" s="146">
        <v>1793</v>
      </c>
      <c r="BK2573" s="146">
        <f t="shared" si="480"/>
        <v>11.468799999999781</v>
      </c>
      <c r="BL2573" s="146">
        <f t="shared" si="481"/>
        <v>0.11943721798270049</v>
      </c>
      <c r="BM2573" s="146">
        <f t="shared" si="482"/>
        <v>2.4489703283459008E-4</v>
      </c>
      <c r="BN2573" s="146" t="str">
        <f t="shared" si="483"/>
        <v/>
      </c>
      <c r="BO2573" s="146" t="str">
        <f t="shared" ref="BO2573:BO2636" si="493">IF($BL2573&lt;(1-$BH$793),$BM2573,"")</f>
        <v/>
      </c>
    </row>
    <row r="2574" spans="3:67" ht="20.100000000000001" customHeight="1" x14ac:dyDescent="0.25">
      <c r="C2574" s="12"/>
      <c r="E2574" s="130"/>
      <c r="F2574" s="130"/>
      <c r="R2574" s="12"/>
      <c r="T2574" s="130"/>
      <c r="U2574" s="130"/>
      <c r="AE2574" s="146">
        <v>1817</v>
      </c>
      <c r="AF2574" s="146">
        <f t="shared" si="484"/>
        <v>3.2679999999999998</v>
      </c>
      <c r="AJ2574" s="146">
        <f t="shared" si="485"/>
        <v>1.9134439733371103E-3</v>
      </c>
      <c r="AK2574" s="146">
        <f t="shared" si="486"/>
        <v>0.99945844817182972</v>
      </c>
      <c r="AL2574" s="146">
        <f t="shared" si="491"/>
        <v>1.9134439733371103E-3</v>
      </c>
      <c r="AM2574" s="146" t="str">
        <f t="shared" si="492"/>
        <v/>
      </c>
      <c r="AN2574" s="146" t="str">
        <f t="shared" si="487"/>
        <v/>
      </c>
      <c r="AO2574" s="146">
        <f t="shared" si="488"/>
        <v>0</v>
      </c>
      <c r="AP2574" s="146" t="str">
        <f t="shared" si="489"/>
        <v/>
      </c>
      <c r="AQ2574" s="146" t="str">
        <f t="shared" si="490"/>
        <v/>
      </c>
      <c r="AY2574" s="155"/>
      <c r="AZ2574" s="150"/>
      <c r="BA2574" s="155"/>
      <c r="BB2574" s="162"/>
      <c r="BC2574" s="162"/>
      <c r="BD2574" s="162"/>
      <c r="BE2574" s="162"/>
      <c r="BF2574" s="156"/>
      <c r="BG2574" s="156"/>
      <c r="BH2574" s="156"/>
      <c r="BJ2574" s="146">
        <v>1794</v>
      </c>
      <c r="BK2574" s="146">
        <f t="shared" ref="BK2574:BK2637" si="494">BK2573+$BN$778</f>
        <v>11.475199999999781</v>
      </c>
      <c r="BL2574" s="146">
        <f t="shared" ref="BL2574:BL2637" si="495">_xlfn.CHISQ.DIST.RT(BK2574,7)</f>
        <v>0.1191923209498659</v>
      </c>
      <c r="BM2574" s="146">
        <f t="shared" ref="BM2574:BM2637" si="496">BL2574-BL2575</f>
        <v>2.4445522405867892E-4</v>
      </c>
      <c r="BN2574" s="146" t="str">
        <f t="shared" ref="BN2574:BN2637" si="497">IF(BL2574&lt;(1-$BH$785),BM2574,"")</f>
        <v/>
      </c>
      <c r="BO2574" s="146" t="str">
        <f t="shared" si="493"/>
        <v/>
      </c>
    </row>
    <row r="2575" spans="3:67" ht="20.100000000000001" customHeight="1" x14ac:dyDescent="0.25">
      <c r="C2575" s="12"/>
      <c r="E2575" s="130"/>
      <c r="F2575" s="130"/>
      <c r="R2575" s="12"/>
      <c r="T2575" s="130"/>
      <c r="U2575" s="130"/>
      <c r="AE2575" s="146">
        <v>1818</v>
      </c>
      <c r="AF2575" s="146">
        <f t="shared" si="484"/>
        <v>3.2720000000000002</v>
      </c>
      <c r="AJ2575" s="146">
        <f t="shared" si="485"/>
        <v>1.8885790969598703E-3</v>
      </c>
      <c r="AK2575" s="146">
        <f t="shared" si="486"/>
        <v>0.9994660521196983</v>
      </c>
      <c r="AL2575" s="146">
        <f t="shared" si="491"/>
        <v>1.8885790969598703E-3</v>
      </c>
      <c r="AM2575" s="146" t="str">
        <f t="shared" si="492"/>
        <v/>
      </c>
      <c r="AN2575" s="146" t="str">
        <f t="shared" si="487"/>
        <v/>
      </c>
      <c r="AO2575" s="146">
        <f t="shared" si="488"/>
        <v>0</v>
      </c>
      <c r="AP2575" s="146" t="str">
        <f t="shared" si="489"/>
        <v/>
      </c>
      <c r="AQ2575" s="146" t="str">
        <f t="shared" si="490"/>
        <v/>
      </c>
      <c r="AY2575" s="155"/>
      <c r="AZ2575" s="150"/>
      <c r="BA2575" s="155"/>
      <c r="BB2575" s="162"/>
      <c r="BC2575" s="162"/>
      <c r="BD2575" s="162"/>
      <c r="BE2575" s="162"/>
      <c r="BF2575" s="156"/>
      <c r="BG2575" s="156"/>
      <c r="BH2575" s="156"/>
      <c r="BJ2575" s="146">
        <v>1795</v>
      </c>
      <c r="BK2575" s="146">
        <f t="shared" si="494"/>
        <v>11.48159999999978</v>
      </c>
      <c r="BL2575" s="146">
        <f t="shared" si="495"/>
        <v>0.11894786572580722</v>
      </c>
      <c r="BM2575" s="146">
        <f t="shared" si="496"/>
        <v>2.4401402268235672E-4</v>
      </c>
      <c r="BN2575" s="146" t="str">
        <f t="shared" si="497"/>
        <v/>
      </c>
      <c r="BO2575" s="146" t="str">
        <f t="shared" si="493"/>
        <v/>
      </c>
    </row>
    <row r="2576" spans="3:67" ht="20.100000000000001" customHeight="1" x14ac:dyDescent="0.25">
      <c r="C2576" s="12"/>
      <c r="E2576" s="130"/>
      <c r="F2576" s="130"/>
      <c r="R2576" s="12"/>
      <c r="T2576" s="130"/>
      <c r="U2576" s="130"/>
      <c r="AE2576" s="146">
        <v>1819</v>
      </c>
      <c r="AF2576" s="146">
        <f t="shared" si="484"/>
        <v>3.2759999999999998</v>
      </c>
      <c r="AJ2576" s="146">
        <f t="shared" si="485"/>
        <v>1.8640075110293508E-3</v>
      </c>
      <c r="AK2576" s="146">
        <f t="shared" si="486"/>
        <v>0.99947355719565811</v>
      </c>
      <c r="AL2576" s="146">
        <f t="shared" si="491"/>
        <v>1.8640075110293508E-3</v>
      </c>
      <c r="AM2576" s="146" t="str">
        <f t="shared" si="492"/>
        <v/>
      </c>
      <c r="AN2576" s="146" t="str">
        <f t="shared" si="487"/>
        <v/>
      </c>
      <c r="AO2576" s="146">
        <f t="shared" si="488"/>
        <v>0</v>
      </c>
      <c r="AP2576" s="146" t="str">
        <f t="shared" si="489"/>
        <v/>
      </c>
      <c r="AQ2576" s="146" t="str">
        <f t="shared" si="490"/>
        <v/>
      </c>
      <c r="AY2576" s="155"/>
      <c r="AZ2576" s="150"/>
      <c r="BA2576" s="155"/>
      <c r="BB2576" s="162"/>
      <c r="BC2576" s="162"/>
      <c r="BD2576" s="162"/>
      <c r="BE2576" s="162"/>
      <c r="BF2576" s="156"/>
      <c r="BG2576" s="156"/>
      <c r="BH2576" s="156"/>
      <c r="BJ2576" s="146">
        <v>1796</v>
      </c>
      <c r="BK2576" s="146">
        <f t="shared" si="494"/>
        <v>11.487999999999779</v>
      </c>
      <c r="BL2576" s="146">
        <f t="shared" si="495"/>
        <v>0.11870385170312486</v>
      </c>
      <c r="BM2576" s="146">
        <f t="shared" si="496"/>
        <v>2.4357342850517272E-4</v>
      </c>
      <c r="BN2576" s="146" t="str">
        <f t="shared" si="497"/>
        <v/>
      </c>
      <c r="BO2576" s="146" t="str">
        <f t="shared" si="493"/>
        <v/>
      </c>
    </row>
    <row r="2577" spans="3:67" ht="20.100000000000001" customHeight="1" x14ac:dyDescent="0.25">
      <c r="C2577" s="12"/>
      <c r="E2577" s="130"/>
      <c r="F2577" s="130"/>
      <c r="R2577" s="12"/>
      <c r="T2577" s="130"/>
      <c r="U2577" s="130"/>
      <c r="AE2577" s="146">
        <v>1820</v>
      </c>
      <c r="AF2577" s="146">
        <f t="shared" si="484"/>
        <v>3.2800000000000002</v>
      </c>
      <c r="AJ2577" s="146">
        <f t="shared" si="485"/>
        <v>1.8397261808242775E-3</v>
      </c>
      <c r="AK2577" s="146">
        <f t="shared" si="486"/>
        <v>0.99948096456679303</v>
      </c>
      <c r="AL2577" s="146">
        <f t="shared" si="491"/>
        <v>1.8397261808242775E-3</v>
      </c>
      <c r="AM2577" s="146" t="str">
        <f t="shared" si="492"/>
        <v/>
      </c>
      <c r="AN2577" s="146" t="str">
        <f t="shared" si="487"/>
        <v/>
      </c>
      <c r="AO2577" s="146">
        <f t="shared" si="488"/>
        <v>0</v>
      </c>
      <c r="AP2577" s="146" t="str">
        <f t="shared" si="489"/>
        <v/>
      </c>
      <c r="AQ2577" s="146" t="str">
        <f t="shared" si="490"/>
        <v/>
      </c>
      <c r="AY2577" s="155"/>
      <c r="AZ2577" s="150"/>
      <c r="BA2577" s="155"/>
      <c r="BB2577" s="162"/>
      <c r="BC2577" s="162"/>
      <c r="BD2577" s="162"/>
      <c r="BE2577" s="162"/>
      <c r="BF2577" s="156"/>
      <c r="BG2577" s="156"/>
      <c r="BH2577" s="156"/>
      <c r="BJ2577" s="146">
        <v>1797</v>
      </c>
      <c r="BK2577" s="146">
        <f t="shared" si="494"/>
        <v>11.494399999999779</v>
      </c>
      <c r="BL2577" s="146">
        <f t="shared" si="495"/>
        <v>0.11846027827461969</v>
      </c>
      <c r="BM2577" s="146">
        <f t="shared" si="496"/>
        <v>2.431334413246361E-4</v>
      </c>
      <c r="BN2577" s="146" t="str">
        <f t="shared" si="497"/>
        <v/>
      </c>
      <c r="BO2577" s="146" t="str">
        <f t="shared" si="493"/>
        <v/>
      </c>
    </row>
    <row r="2578" spans="3:67" ht="20.100000000000001" customHeight="1" x14ac:dyDescent="0.25">
      <c r="C2578" s="12"/>
      <c r="E2578" s="130"/>
      <c r="F2578" s="130"/>
      <c r="R2578" s="12"/>
      <c r="T2578" s="130"/>
      <c r="U2578" s="130"/>
      <c r="AE2578" s="146">
        <v>1821</v>
      </c>
      <c r="AF2578" s="146">
        <f t="shared" si="484"/>
        <v>3.2839999999999998</v>
      </c>
      <c r="AJ2578" s="146">
        <f t="shared" si="485"/>
        <v>1.8157320972895475E-3</v>
      </c>
      <c r="AK2578" s="146">
        <f t="shared" si="486"/>
        <v>0.99948827538809915</v>
      </c>
      <c r="AL2578" s="146">
        <f t="shared" si="491"/>
        <v>1.8157320972895475E-3</v>
      </c>
      <c r="AM2578" s="146" t="str">
        <f t="shared" si="492"/>
        <v/>
      </c>
      <c r="AN2578" s="146" t="str">
        <f t="shared" si="487"/>
        <v/>
      </c>
      <c r="AO2578" s="146">
        <f t="shared" si="488"/>
        <v>0</v>
      </c>
      <c r="AP2578" s="146" t="str">
        <f t="shared" si="489"/>
        <v/>
      </c>
      <c r="AQ2578" s="146" t="str">
        <f t="shared" si="490"/>
        <v/>
      </c>
      <c r="AY2578" s="155"/>
      <c r="AZ2578" s="150"/>
      <c r="BA2578" s="155"/>
      <c r="BB2578" s="162"/>
      <c r="BC2578" s="162"/>
      <c r="BD2578" s="162"/>
      <c r="BE2578" s="162"/>
      <c r="BF2578" s="156"/>
      <c r="BG2578" s="156"/>
      <c r="BH2578" s="156"/>
      <c r="BJ2578" s="146">
        <v>1798</v>
      </c>
      <c r="BK2578" s="146">
        <f t="shared" si="494"/>
        <v>11.500799999999778</v>
      </c>
      <c r="BL2578" s="146">
        <f t="shared" si="495"/>
        <v>0.11821714483329505</v>
      </c>
      <c r="BM2578" s="146">
        <f t="shared" si="496"/>
        <v>2.4269406093574419E-4</v>
      </c>
      <c r="BN2578" s="146" t="str">
        <f t="shared" si="497"/>
        <v/>
      </c>
      <c r="BO2578" s="146" t="str">
        <f t="shared" si="493"/>
        <v/>
      </c>
    </row>
    <row r="2579" spans="3:67" ht="20.100000000000001" customHeight="1" x14ac:dyDescent="0.25">
      <c r="C2579" s="12"/>
      <c r="E2579" s="130"/>
      <c r="F2579" s="130"/>
      <c r="R2579" s="12"/>
      <c r="T2579" s="130"/>
      <c r="U2579" s="130"/>
      <c r="AE2579" s="146">
        <v>1822</v>
      </c>
      <c r="AF2579" s="146">
        <f t="shared" si="484"/>
        <v>3.2880000000000003</v>
      </c>
      <c r="AJ2579" s="146">
        <f t="shared" si="485"/>
        <v>1.7920222768931717E-3</v>
      </c>
      <c r="AK2579" s="146">
        <f t="shared" si="486"/>
        <v>0.9994954908025877</v>
      </c>
      <c r="AL2579" s="146">
        <f t="shared" si="491"/>
        <v>1.7920222768931717E-3</v>
      </c>
      <c r="AM2579" s="146" t="str">
        <f t="shared" si="492"/>
        <v/>
      </c>
      <c r="AN2579" s="146" t="str">
        <f t="shared" si="487"/>
        <v/>
      </c>
      <c r="AO2579" s="146">
        <f t="shared" si="488"/>
        <v>0</v>
      </c>
      <c r="AP2579" s="146" t="str">
        <f t="shared" si="489"/>
        <v/>
      </c>
      <c r="AQ2579" s="146" t="str">
        <f t="shared" si="490"/>
        <v/>
      </c>
      <c r="AY2579" s="155"/>
      <c r="AZ2579" s="150"/>
      <c r="BA2579" s="155"/>
      <c r="BB2579" s="162"/>
      <c r="BC2579" s="162"/>
      <c r="BD2579" s="162"/>
      <c r="BE2579" s="162"/>
      <c r="BF2579" s="156"/>
      <c r="BG2579" s="156"/>
      <c r="BH2579" s="156"/>
      <c r="BJ2579" s="146">
        <v>1799</v>
      </c>
      <c r="BK2579" s="146">
        <f t="shared" si="494"/>
        <v>11.507199999999777</v>
      </c>
      <c r="BL2579" s="146">
        <f t="shared" si="495"/>
        <v>0.11797445077235931</v>
      </c>
      <c r="BM2579" s="146">
        <f t="shared" si="496"/>
        <v>2.4225528713027467E-4</v>
      </c>
      <c r="BN2579" s="146" t="str">
        <f t="shared" si="497"/>
        <v/>
      </c>
      <c r="BO2579" s="146" t="str">
        <f t="shared" si="493"/>
        <v/>
      </c>
    </row>
    <row r="2580" spans="3:67" ht="20.100000000000001" customHeight="1" x14ac:dyDescent="0.25">
      <c r="C2580" s="12"/>
      <c r="E2580" s="130"/>
      <c r="F2580" s="130"/>
      <c r="R2580" s="12"/>
      <c r="T2580" s="130"/>
      <c r="U2580" s="130"/>
      <c r="AE2580" s="146">
        <v>1823</v>
      </c>
      <c r="AF2580" s="146">
        <f t="shared" si="484"/>
        <v>3.2919999999999998</v>
      </c>
      <c r="AJ2580" s="146">
        <f t="shared" si="485"/>
        <v>1.7685937614831393E-3</v>
      </c>
      <c r="AK2580" s="146">
        <f t="shared" si="486"/>
        <v>0.99950261194138657</v>
      </c>
      <c r="AL2580" s="146">
        <f t="shared" si="491"/>
        <v>1.7685937614831393E-3</v>
      </c>
      <c r="AM2580" s="146" t="str">
        <f t="shared" si="492"/>
        <v/>
      </c>
      <c r="AN2580" s="146" t="str">
        <f t="shared" si="487"/>
        <v/>
      </c>
      <c r="AO2580" s="146">
        <f t="shared" si="488"/>
        <v>0</v>
      </c>
      <c r="AP2580" s="146" t="str">
        <f t="shared" si="489"/>
        <v/>
      </c>
      <c r="AQ2580" s="146" t="str">
        <f t="shared" si="490"/>
        <v/>
      </c>
      <c r="AY2580" s="155"/>
      <c r="AZ2580" s="150"/>
      <c r="BA2580" s="155"/>
      <c r="BB2580" s="162"/>
      <c r="BC2580" s="162"/>
      <c r="BD2580" s="162"/>
      <c r="BE2580" s="162"/>
      <c r="BF2580" s="156"/>
      <c r="BG2580" s="156"/>
      <c r="BH2580" s="156"/>
      <c r="BJ2580" s="146">
        <v>1800</v>
      </c>
      <c r="BK2580" s="146">
        <f t="shared" si="494"/>
        <v>11.513599999999776</v>
      </c>
      <c r="BL2580" s="146">
        <f t="shared" si="495"/>
        <v>0.11773219548522904</v>
      </c>
      <c r="BM2580" s="146">
        <f t="shared" si="496"/>
        <v>2.4181711969829822E-4</v>
      </c>
      <c r="BN2580" s="146" t="str">
        <f t="shared" si="497"/>
        <v/>
      </c>
      <c r="BO2580" s="146" t="str">
        <f t="shared" si="493"/>
        <v/>
      </c>
    </row>
    <row r="2581" spans="3:67" ht="20.100000000000001" customHeight="1" x14ac:dyDescent="0.25">
      <c r="C2581" s="12"/>
      <c r="E2581" s="130"/>
      <c r="F2581" s="130"/>
      <c r="R2581" s="12"/>
      <c r="T2581" s="130"/>
      <c r="U2581" s="130"/>
      <c r="AE2581" s="146">
        <v>1824</v>
      </c>
      <c r="AF2581" s="146">
        <f t="shared" si="484"/>
        <v>3.2960000000000003</v>
      </c>
      <c r="AJ2581" s="146">
        <f t="shared" si="485"/>
        <v>1.7454436181440487E-3</v>
      </c>
      <c r="AK2581" s="146">
        <f t="shared" si="486"/>
        <v>0.99950963992384123</v>
      </c>
      <c r="AL2581" s="146">
        <f t="shared" si="491"/>
        <v>1.7454436181440487E-3</v>
      </c>
      <c r="AM2581" s="146" t="str">
        <f t="shared" si="492"/>
        <v/>
      </c>
      <c r="AN2581" s="146" t="str">
        <f t="shared" si="487"/>
        <v/>
      </c>
      <c r="AO2581" s="146">
        <f t="shared" si="488"/>
        <v>0</v>
      </c>
      <c r="AP2581" s="146" t="str">
        <f t="shared" si="489"/>
        <v/>
      </c>
      <c r="AQ2581" s="146" t="str">
        <f t="shared" si="490"/>
        <v/>
      </c>
      <c r="AY2581" s="155"/>
      <c r="AZ2581" s="150"/>
      <c r="BA2581" s="155"/>
      <c r="BB2581" s="162"/>
      <c r="BC2581" s="162"/>
      <c r="BD2581" s="162"/>
      <c r="BE2581" s="162"/>
      <c r="BF2581" s="156"/>
      <c r="BG2581" s="156"/>
      <c r="BH2581" s="156"/>
      <c r="BJ2581" s="146">
        <v>1801</v>
      </c>
      <c r="BK2581" s="146">
        <f t="shared" si="494"/>
        <v>11.519999999999776</v>
      </c>
      <c r="BL2581" s="146">
        <f t="shared" si="495"/>
        <v>0.11749037836553074</v>
      </c>
      <c r="BM2581" s="146">
        <f t="shared" si="496"/>
        <v>2.4137955842695735E-4</v>
      </c>
      <c r="BN2581" s="146" t="str">
        <f t="shared" si="497"/>
        <v/>
      </c>
      <c r="BO2581" s="146" t="str">
        <f t="shared" si="493"/>
        <v/>
      </c>
    </row>
    <row r="2582" spans="3:67" ht="20.100000000000001" customHeight="1" x14ac:dyDescent="0.25">
      <c r="C2582" s="12"/>
      <c r="E2582" s="130"/>
      <c r="F2582" s="130"/>
      <c r="R2582" s="12"/>
      <c r="T2582" s="130"/>
      <c r="U2582" s="130"/>
      <c r="AE2582" s="146">
        <v>1825</v>
      </c>
      <c r="AF2582" s="146">
        <f t="shared" si="484"/>
        <v>3.3</v>
      </c>
      <c r="AJ2582" s="146">
        <f t="shared" si="485"/>
        <v>1.7225689390536812E-3</v>
      </c>
      <c r="AK2582" s="146">
        <f t="shared" si="486"/>
        <v>0.99951657585761622</v>
      </c>
      <c r="AL2582" s="146">
        <f t="shared" si="491"/>
        <v>1.7225689390536812E-3</v>
      </c>
      <c r="AM2582" s="146" t="str">
        <f t="shared" si="492"/>
        <v/>
      </c>
      <c r="AN2582" s="146" t="str">
        <f t="shared" si="487"/>
        <v/>
      </c>
      <c r="AO2582" s="146">
        <f t="shared" si="488"/>
        <v>0</v>
      </c>
      <c r="AP2582" s="146" t="str">
        <f t="shared" si="489"/>
        <v/>
      </c>
      <c r="AQ2582" s="146" t="str">
        <f t="shared" si="490"/>
        <v/>
      </c>
      <c r="AY2582" s="155"/>
      <c r="AZ2582" s="150"/>
      <c r="BA2582" s="155"/>
      <c r="BB2582" s="162"/>
      <c r="BC2582" s="162"/>
      <c r="BD2582" s="162"/>
      <c r="BE2582" s="162"/>
      <c r="BF2582" s="156"/>
      <c r="BG2582" s="156"/>
      <c r="BH2582" s="156"/>
      <c r="BJ2582" s="146">
        <v>1802</v>
      </c>
      <c r="BK2582" s="146">
        <f t="shared" si="494"/>
        <v>11.526399999999775</v>
      </c>
      <c r="BL2582" s="146">
        <f t="shared" si="495"/>
        <v>0.11724899880710378</v>
      </c>
      <c r="BM2582" s="146">
        <f t="shared" si="496"/>
        <v>2.4094260310113247E-4</v>
      </c>
      <c r="BN2582" s="146" t="str">
        <f t="shared" si="497"/>
        <v/>
      </c>
      <c r="BO2582" s="146" t="str">
        <f t="shared" si="493"/>
        <v/>
      </c>
    </row>
    <row r="2583" spans="3:67" ht="20.100000000000001" customHeight="1" x14ac:dyDescent="0.25">
      <c r="C2583" s="12"/>
      <c r="E2583" s="130"/>
      <c r="F2583" s="130"/>
      <c r="R2583" s="12"/>
      <c r="T2583" s="130"/>
      <c r="U2583" s="130"/>
      <c r="AE2583" s="146">
        <v>1826</v>
      </c>
      <c r="AF2583" s="146">
        <f t="shared" si="484"/>
        <v>3.3040000000000003</v>
      </c>
      <c r="AJ2583" s="146">
        <f t="shared" si="485"/>
        <v>1.6999668413393838E-3</v>
      </c>
      <c r="AK2583" s="146">
        <f t="shared" si="486"/>
        <v>0.99952342083879442</v>
      </c>
      <c r="AL2583" s="146">
        <f t="shared" si="491"/>
        <v>1.6999668413393838E-3</v>
      </c>
      <c r="AM2583" s="146" t="str">
        <f t="shared" si="492"/>
        <v/>
      </c>
      <c r="AN2583" s="146" t="str">
        <f t="shared" si="487"/>
        <v/>
      </c>
      <c r="AO2583" s="146">
        <f t="shared" si="488"/>
        <v>0</v>
      </c>
      <c r="AP2583" s="146" t="str">
        <f t="shared" si="489"/>
        <v/>
      </c>
      <c r="AQ2583" s="146" t="str">
        <f t="shared" si="490"/>
        <v/>
      </c>
      <c r="AY2583" s="155"/>
      <c r="AZ2583" s="150"/>
      <c r="BA2583" s="155"/>
      <c r="BB2583" s="162"/>
      <c r="BC2583" s="162"/>
      <c r="BD2583" s="162"/>
      <c r="BE2583" s="162"/>
      <c r="BF2583" s="156"/>
      <c r="BG2583" s="156"/>
      <c r="BH2583" s="156"/>
      <c r="BJ2583" s="146">
        <v>1803</v>
      </c>
      <c r="BK2583" s="146">
        <f t="shared" si="494"/>
        <v>11.532799999999774</v>
      </c>
      <c r="BL2583" s="146">
        <f t="shared" si="495"/>
        <v>0.11700805620400265</v>
      </c>
      <c r="BM2583" s="146">
        <f t="shared" si="496"/>
        <v>2.4050625350302557E-4</v>
      </c>
      <c r="BN2583" s="146" t="str">
        <f t="shared" si="497"/>
        <v/>
      </c>
      <c r="BO2583" s="146" t="str">
        <f t="shared" si="493"/>
        <v/>
      </c>
    </row>
    <row r="2584" spans="3:67" ht="20.100000000000001" customHeight="1" x14ac:dyDescent="0.25">
      <c r="C2584" s="12"/>
      <c r="E2584" s="130"/>
      <c r="F2584" s="130"/>
      <c r="R2584" s="12"/>
      <c r="T2584" s="130"/>
      <c r="U2584" s="130"/>
      <c r="AE2584" s="146">
        <v>1827</v>
      </c>
      <c r="AF2584" s="146">
        <f t="shared" si="484"/>
        <v>3.3079999999999998</v>
      </c>
      <c r="AJ2584" s="146">
        <f t="shared" si="485"/>
        <v>1.6776344669344294E-3</v>
      </c>
      <c r="AK2584" s="146">
        <f t="shared" si="486"/>
        <v>0.99953017595197691</v>
      </c>
      <c r="AL2584" s="146">
        <f t="shared" si="491"/>
        <v>1.6776344669344294E-3</v>
      </c>
      <c r="AM2584" s="146" t="str">
        <f t="shared" si="492"/>
        <v/>
      </c>
      <c r="AN2584" s="146" t="str">
        <f t="shared" si="487"/>
        <v/>
      </c>
      <c r="AO2584" s="146">
        <f t="shared" si="488"/>
        <v>0</v>
      </c>
      <c r="AP2584" s="146" t="str">
        <f t="shared" si="489"/>
        <v/>
      </c>
      <c r="AQ2584" s="146" t="str">
        <f t="shared" si="490"/>
        <v/>
      </c>
      <c r="AY2584" s="155"/>
      <c r="AZ2584" s="150"/>
      <c r="BA2584" s="155"/>
      <c r="BB2584" s="162"/>
      <c r="BC2584" s="162"/>
      <c r="BD2584" s="162"/>
      <c r="BE2584" s="162"/>
      <c r="BF2584" s="156"/>
      <c r="BG2584" s="156"/>
      <c r="BH2584" s="156"/>
      <c r="BJ2584" s="146">
        <v>1804</v>
      </c>
      <c r="BK2584" s="146">
        <f t="shared" si="494"/>
        <v>11.539199999999774</v>
      </c>
      <c r="BL2584" s="146">
        <f t="shared" si="495"/>
        <v>0.11676754995049962</v>
      </c>
      <c r="BM2584" s="146">
        <f t="shared" si="496"/>
        <v>2.4007050941209085E-4</v>
      </c>
      <c r="BN2584" s="146" t="str">
        <f t="shared" si="497"/>
        <v/>
      </c>
      <c r="BO2584" s="146" t="str">
        <f t="shared" si="493"/>
        <v/>
      </c>
    </row>
    <row r="2585" spans="3:67" ht="20.100000000000001" customHeight="1" x14ac:dyDescent="0.25">
      <c r="C2585" s="12"/>
      <c r="E2585" s="130"/>
      <c r="F2585" s="130"/>
      <c r="R2585" s="12"/>
      <c r="T2585" s="130"/>
      <c r="U2585" s="130"/>
      <c r="AE2585" s="146">
        <v>1828</v>
      </c>
      <c r="AF2585" s="146">
        <f t="shared" si="484"/>
        <v>3.3120000000000003</v>
      </c>
      <c r="AJ2585" s="146">
        <f t="shared" si="485"/>
        <v>1.6555689824342046E-3</v>
      </c>
      <c r="AK2585" s="146">
        <f t="shared" si="486"/>
        <v>0.99953684227038198</v>
      </c>
      <c r="AL2585" s="146">
        <f t="shared" si="491"/>
        <v>1.6555689824342046E-3</v>
      </c>
      <c r="AM2585" s="146" t="str">
        <f t="shared" si="492"/>
        <v/>
      </c>
      <c r="AN2585" s="146" t="str">
        <f t="shared" si="487"/>
        <v/>
      </c>
      <c r="AO2585" s="146">
        <f t="shared" si="488"/>
        <v>0</v>
      </c>
      <c r="AP2585" s="146" t="str">
        <f t="shared" si="489"/>
        <v/>
      </c>
      <c r="AQ2585" s="146" t="str">
        <f t="shared" si="490"/>
        <v/>
      </c>
      <c r="AY2585" s="155"/>
      <c r="AZ2585" s="150"/>
      <c r="BA2585" s="155"/>
      <c r="BB2585" s="162"/>
      <c r="BC2585" s="162"/>
      <c r="BD2585" s="162"/>
      <c r="BE2585" s="162"/>
      <c r="BF2585" s="156"/>
      <c r="BG2585" s="156"/>
      <c r="BH2585" s="156"/>
      <c r="BJ2585" s="146">
        <v>1805</v>
      </c>
      <c r="BK2585" s="146">
        <f t="shared" si="494"/>
        <v>11.545599999999773</v>
      </c>
      <c r="BL2585" s="146">
        <f t="shared" si="495"/>
        <v>0.11652747944108753</v>
      </c>
      <c r="BM2585" s="146">
        <f t="shared" si="496"/>
        <v>2.3963537060639473E-4</v>
      </c>
      <c r="BN2585" s="146" t="str">
        <f t="shared" si="497"/>
        <v/>
      </c>
      <c r="BO2585" s="146" t="str">
        <f t="shared" si="493"/>
        <v/>
      </c>
    </row>
    <row r="2586" spans="3:67" ht="20.100000000000001" customHeight="1" x14ac:dyDescent="0.25">
      <c r="C2586" s="12"/>
      <c r="E2586" s="130"/>
      <c r="F2586" s="130"/>
      <c r="R2586" s="12"/>
      <c r="T2586" s="130"/>
      <c r="U2586" s="130"/>
      <c r="AE2586" s="146">
        <v>1829</v>
      </c>
      <c r="AF2586" s="146">
        <f t="shared" si="484"/>
        <v>3.3159999999999998</v>
      </c>
      <c r="AJ2586" s="146">
        <f t="shared" si="485"/>
        <v>1.6337675789524107E-3</v>
      </c>
      <c r="AK2586" s="146">
        <f t="shared" si="486"/>
        <v>0.99954342085594339</v>
      </c>
      <c r="AL2586" s="146">
        <f t="shared" si="491"/>
        <v>1.6337675789524107E-3</v>
      </c>
      <c r="AM2586" s="146" t="str">
        <f t="shared" si="492"/>
        <v/>
      </c>
      <c r="AN2586" s="146" t="str">
        <f t="shared" si="487"/>
        <v/>
      </c>
      <c r="AO2586" s="146">
        <f t="shared" si="488"/>
        <v>0</v>
      </c>
      <c r="AP2586" s="146" t="str">
        <f t="shared" si="489"/>
        <v/>
      </c>
      <c r="AQ2586" s="146" t="str">
        <f t="shared" si="490"/>
        <v/>
      </c>
      <c r="AY2586" s="155"/>
      <c r="AZ2586" s="150"/>
      <c r="BA2586" s="155"/>
      <c r="BB2586" s="162"/>
      <c r="BC2586" s="162"/>
      <c r="BD2586" s="162"/>
      <c r="BE2586" s="162"/>
      <c r="BF2586" s="156"/>
      <c r="BG2586" s="156"/>
      <c r="BH2586" s="156"/>
      <c r="BJ2586" s="146">
        <v>1806</v>
      </c>
      <c r="BK2586" s="146">
        <f t="shared" si="494"/>
        <v>11.551999999999772</v>
      </c>
      <c r="BL2586" s="146">
        <f t="shared" si="495"/>
        <v>0.11628784407048114</v>
      </c>
      <c r="BM2586" s="146">
        <f t="shared" si="496"/>
        <v>2.3920083686024274E-4</v>
      </c>
      <c r="BN2586" s="146" t="str">
        <f t="shared" si="497"/>
        <v/>
      </c>
      <c r="BO2586" s="146" t="str">
        <f t="shared" si="493"/>
        <v/>
      </c>
    </row>
    <row r="2587" spans="3:67" ht="20.100000000000001" customHeight="1" x14ac:dyDescent="0.25">
      <c r="C2587" s="12"/>
      <c r="E2587" s="130"/>
      <c r="F2587" s="130"/>
      <c r="R2587" s="12"/>
      <c r="T2587" s="130"/>
      <c r="U2587" s="130"/>
      <c r="AE2587" s="146">
        <v>1830</v>
      </c>
      <c r="AF2587" s="146">
        <f t="shared" si="484"/>
        <v>3.3200000000000003</v>
      </c>
      <c r="AJ2587" s="146">
        <f t="shared" si="485"/>
        <v>1.6122274719771231E-3</v>
      </c>
      <c r="AK2587" s="146">
        <f t="shared" si="486"/>
        <v>0.99954991275940785</v>
      </c>
      <c r="AL2587" s="146">
        <f t="shared" si="491"/>
        <v>1.6122274719771231E-3</v>
      </c>
      <c r="AM2587" s="146" t="str">
        <f t="shared" si="492"/>
        <v/>
      </c>
      <c r="AN2587" s="146" t="str">
        <f t="shared" si="487"/>
        <v/>
      </c>
      <c r="AO2587" s="146">
        <f t="shared" si="488"/>
        <v>0</v>
      </c>
      <c r="AP2587" s="146" t="str">
        <f t="shared" si="489"/>
        <v/>
      </c>
      <c r="AQ2587" s="146" t="str">
        <f t="shared" si="490"/>
        <v/>
      </c>
      <c r="AY2587" s="155"/>
      <c r="AZ2587" s="150"/>
      <c r="BA2587" s="155"/>
      <c r="BB2587" s="162"/>
      <c r="BC2587" s="162"/>
      <c r="BD2587" s="162"/>
      <c r="BE2587" s="162"/>
      <c r="BF2587" s="156"/>
      <c r="BG2587" s="156"/>
      <c r="BH2587" s="156"/>
      <c r="BJ2587" s="146">
        <v>1807</v>
      </c>
      <c r="BK2587" s="146">
        <f t="shared" si="494"/>
        <v>11.558399999999772</v>
      </c>
      <c r="BL2587" s="146">
        <f t="shared" si="495"/>
        <v>0.11604864323362089</v>
      </c>
      <c r="BM2587" s="146">
        <f t="shared" si="496"/>
        <v>2.3876690794630284E-4</v>
      </c>
      <c r="BN2587" s="146" t="str">
        <f t="shared" si="497"/>
        <v/>
      </c>
      <c r="BO2587" s="146" t="str">
        <f t="shared" si="493"/>
        <v/>
      </c>
    </row>
    <row r="2588" spans="3:67" ht="20.100000000000001" customHeight="1" x14ac:dyDescent="0.25">
      <c r="C2588" s="12"/>
      <c r="E2588" s="130"/>
      <c r="F2588" s="130"/>
      <c r="R2588" s="12"/>
      <c r="T2588" s="130"/>
      <c r="U2588" s="130"/>
      <c r="AE2588" s="146">
        <v>1831</v>
      </c>
      <c r="AF2588" s="146">
        <f t="shared" si="484"/>
        <v>3.3239999999999998</v>
      </c>
      <c r="AJ2588" s="146">
        <f t="shared" si="485"/>
        <v>1.5909459012268885E-3</v>
      </c>
      <c r="AK2588" s="146">
        <f t="shared" si="486"/>
        <v>0.99955631902043307</v>
      </c>
      <c r="AL2588" s="146">
        <f t="shared" si="491"/>
        <v>1.5909459012268885E-3</v>
      </c>
      <c r="AM2588" s="146" t="str">
        <f t="shared" si="492"/>
        <v/>
      </c>
      <c r="AN2588" s="146" t="str">
        <f t="shared" si="487"/>
        <v/>
      </c>
      <c r="AO2588" s="146">
        <f t="shared" si="488"/>
        <v>0</v>
      </c>
      <c r="AP2588" s="146" t="str">
        <f t="shared" si="489"/>
        <v/>
      </c>
      <c r="AQ2588" s="146" t="str">
        <f t="shared" si="490"/>
        <v/>
      </c>
      <c r="AY2588" s="155"/>
      <c r="AZ2588" s="150"/>
      <c r="BA2588" s="155"/>
      <c r="BB2588" s="162"/>
      <c r="BC2588" s="162"/>
      <c r="BD2588" s="162"/>
      <c r="BE2588" s="162"/>
      <c r="BF2588" s="156"/>
      <c r="BG2588" s="156"/>
      <c r="BH2588" s="156"/>
      <c r="BJ2588" s="146">
        <v>1808</v>
      </c>
      <c r="BK2588" s="146">
        <f t="shared" si="494"/>
        <v>11.564799999999771</v>
      </c>
      <c r="BL2588" s="146">
        <f t="shared" si="495"/>
        <v>0.11580987632567459</v>
      </c>
      <c r="BM2588" s="146">
        <f t="shared" si="496"/>
        <v>2.3833358363470336E-4</v>
      </c>
      <c r="BN2588" s="146" t="str">
        <f t="shared" si="497"/>
        <v/>
      </c>
      <c r="BO2588" s="146" t="str">
        <f t="shared" si="493"/>
        <v/>
      </c>
    </row>
    <row r="2589" spans="3:67" ht="20.100000000000001" customHeight="1" x14ac:dyDescent="0.25">
      <c r="C2589" s="12"/>
      <c r="E2589" s="130"/>
      <c r="F2589" s="130"/>
      <c r="R2589" s="12"/>
      <c r="T2589" s="130"/>
      <c r="U2589" s="130"/>
      <c r="AE2589" s="146">
        <v>1832</v>
      </c>
      <c r="AF2589" s="146">
        <f t="shared" si="484"/>
        <v>3.3280000000000003</v>
      </c>
      <c r="AJ2589" s="146">
        <f t="shared" si="485"/>
        <v>1.5699201305067177E-3</v>
      </c>
      <c r="AK2589" s="146">
        <f t="shared" si="486"/>
        <v>0.9995626406676833</v>
      </c>
      <c r="AL2589" s="146">
        <f t="shared" si="491"/>
        <v>1.5699201305067177E-3</v>
      </c>
      <c r="AM2589" s="146" t="str">
        <f t="shared" si="492"/>
        <v/>
      </c>
      <c r="AN2589" s="146" t="str">
        <f t="shared" si="487"/>
        <v/>
      </c>
      <c r="AO2589" s="146">
        <f t="shared" si="488"/>
        <v>0</v>
      </c>
      <c r="AP2589" s="146" t="str">
        <f t="shared" si="489"/>
        <v/>
      </c>
      <c r="AQ2589" s="146" t="str">
        <f t="shared" si="490"/>
        <v/>
      </c>
      <c r="AY2589" s="155"/>
      <c r="AZ2589" s="150"/>
      <c r="BA2589" s="155"/>
      <c r="BB2589" s="162"/>
      <c r="BC2589" s="162"/>
      <c r="BD2589" s="162"/>
      <c r="BE2589" s="162"/>
      <c r="BF2589" s="156"/>
      <c r="BG2589" s="156"/>
      <c r="BH2589" s="156"/>
      <c r="BJ2589" s="146">
        <v>1809</v>
      </c>
      <c r="BK2589" s="146">
        <f t="shared" si="494"/>
        <v>11.57119999999977</v>
      </c>
      <c r="BL2589" s="146">
        <f t="shared" si="495"/>
        <v>0.11557154274203989</v>
      </c>
      <c r="BM2589" s="146">
        <f t="shared" si="496"/>
        <v>2.379008636930191E-4</v>
      </c>
      <c r="BN2589" s="146" t="str">
        <f t="shared" si="497"/>
        <v/>
      </c>
      <c r="BO2589" s="146" t="str">
        <f t="shared" si="493"/>
        <v/>
      </c>
    </row>
    <row r="2590" spans="3:67" ht="20.100000000000001" customHeight="1" x14ac:dyDescent="0.25">
      <c r="C2590" s="12"/>
      <c r="E2590" s="130"/>
      <c r="F2590" s="130"/>
      <c r="R2590" s="12"/>
      <c r="T2590" s="130"/>
      <c r="U2590" s="130"/>
      <c r="AE2590" s="146">
        <v>1833</v>
      </c>
      <c r="AF2590" s="146">
        <f t="shared" si="484"/>
        <v>3.3319999999999999</v>
      </c>
      <c r="AJ2590" s="146">
        <f t="shared" si="485"/>
        <v>1.5491474475641319E-3</v>
      </c>
      <c r="AK2590" s="146">
        <f t="shared" si="486"/>
        <v>0.99956887871892641</v>
      </c>
      <c r="AL2590" s="146">
        <f t="shared" si="491"/>
        <v>1.5491474475641319E-3</v>
      </c>
      <c r="AM2590" s="146" t="str">
        <f t="shared" si="492"/>
        <v/>
      </c>
      <c r="AN2590" s="146" t="str">
        <f t="shared" si="487"/>
        <v/>
      </c>
      <c r="AO2590" s="146">
        <f t="shared" si="488"/>
        <v>0</v>
      </c>
      <c r="AP2590" s="146" t="str">
        <f t="shared" si="489"/>
        <v/>
      </c>
      <c r="AQ2590" s="146" t="str">
        <f t="shared" si="490"/>
        <v/>
      </c>
      <c r="AY2590" s="155"/>
      <c r="AZ2590" s="150"/>
      <c r="BA2590" s="155"/>
      <c r="BB2590" s="162"/>
      <c r="BC2590" s="162"/>
      <c r="BD2590" s="162"/>
      <c r="BE2590" s="162"/>
      <c r="BF2590" s="156"/>
      <c r="BG2590" s="156"/>
      <c r="BH2590" s="156"/>
      <c r="BJ2590" s="146">
        <v>1810</v>
      </c>
      <c r="BK2590" s="146">
        <f t="shared" si="494"/>
        <v>11.577599999999769</v>
      </c>
      <c r="BL2590" s="146">
        <f t="shared" si="495"/>
        <v>0.11533364187834687</v>
      </c>
      <c r="BM2590" s="146">
        <f t="shared" si="496"/>
        <v>2.3746874788654893E-4</v>
      </c>
      <c r="BN2590" s="146" t="str">
        <f t="shared" si="497"/>
        <v/>
      </c>
      <c r="BO2590" s="146" t="str">
        <f t="shared" si="493"/>
        <v/>
      </c>
    </row>
    <row r="2591" spans="3:67" ht="20.100000000000001" customHeight="1" x14ac:dyDescent="0.25">
      <c r="C2591" s="12"/>
      <c r="E2591" s="130"/>
      <c r="F2591" s="130"/>
      <c r="R2591" s="12"/>
      <c r="T2591" s="130"/>
      <c r="U2591" s="130"/>
      <c r="AE2591" s="146">
        <v>1834</v>
      </c>
      <c r="AF2591" s="146">
        <f t="shared" si="484"/>
        <v>3.3360000000000003</v>
      </c>
      <c r="AJ2591" s="146">
        <f t="shared" si="485"/>
        <v>1.5286251639451411E-3</v>
      </c>
      <c r="AK2591" s="146">
        <f t="shared" si="486"/>
        <v>0.99957503418112859</v>
      </c>
      <c r="AL2591" s="146">
        <f t="shared" si="491"/>
        <v>1.5286251639451411E-3</v>
      </c>
      <c r="AM2591" s="146" t="str">
        <f t="shared" si="492"/>
        <v/>
      </c>
      <c r="AN2591" s="146" t="str">
        <f t="shared" si="487"/>
        <v/>
      </c>
      <c r="AO2591" s="146">
        <f t="shared" si="488"/>
        <v>0</v>
      </c>
      <c r="AP2591" s="146" t="str">
        <f t="shared" si="489"/>
        <v/>
      </c>
      <c r="AQ2591" s="146" t="str">
        <f t="shared" si="490"/>
        <v/>
      </c>
      <c r="AY2591" s="155"/>
      <c r="AZ2591" s="150"/>
      <c r="BA2591" s="155"/>
      <c r="BB2591" s="162"/>
      <c r="BC2591" s="162"/>
      <c r="BD2591" s="162"/>
      <c r="BE2591" s="162"/>
      <c r="BF2591" s="156"/>
      <c r="BG2591" s="156"/>
      <c r="BH2591" s="156"/>
      <c r="BJ2591" s="146">
        <v>1811</v>
      </c>
      <c r="BK2591" s="146">
        <f t="shared" si="494"/>
        <v>11.583999999999769</v>
      </c>
      <c r="BL2591" s="146">
        <f t="shared" si="495"/>
        <v>0.11509617313046032</v>
      </c>
      <c r="BM2591" s="146">
        <f t="shared" si="496"/>
        <v>2.3703723597806592E-4</v>
      </c>
      <c r="BN2591" s="146" t="str">
        <f t="shared" si="497"/>
        <v/>
      </c>
      <c r="BO2591" s="146" t="str">
        <f t="shared" si="493"/>
        <v/>
      </c>
    </row>
    <row r="2592" spans="3:67" ht="20.100000000000001" customHeight="1" x14ac:dyDescent="0.25">
      <c r="C2592" s="12"/>
      <c r="E2592" s="130"/>
      <c r="F2592" s="130"/>
      <c r="R2592" s="12"/>
      <c r="T2592" s="130"/>
      <c r="U2592" s="130"/>
      <c r="AE2592" s="146">
        <v>1835</v>
      </c>
      <c r="AF2592" s="146">
        <f t="shared" si="484"/>
        <v>3.34</v>
      </c>
      <c r="AJ2592" s="146">
        <f t="shared" si="485"/>
        <v>1.5083506148503073E-3</v>
      </c>
      <c r="AK2592" s="146">
        <f t="shared" si="486"/>
        <v>0.99958110805054967</v>
      </c>
      <c r="AL2592" s="146">
        <f t="shared" si="491"/>
        <v>1.5083506148503073E-3</v>
      </c>
      <c r="AM2592" s="146" t="str">
        <f t="shared" si="492"/>
        <v/>
      </c>
      <c r="AN2592" s="146" t="str">
        <f t="shared" si="487"/>
        <v/>
      </c>
      <c r="AO2592" s="146">
        <f t="shared" si="488"/>
        <v>0</v>
      </c>
      <c r="AP2592" s="146" t="str">
        <f t="shared" si="489"/>
        <v/>
      </c>
      <c r="AQ2592" s="146" t="str">
        <f t="shared" si="490"/>
        <v/>
      </c>
      <c r="AY2592" s="155"/>
      <c r="AZ2592" s="150"/>
      <c r="BA2592" s="155"/>
      <c r="BB2592" s="162"/>
      <c r="BC2592" s="162"/>
      <c r="BD2592" s="162"/>
      <c r="BE2592" s="162"/>
      <c r="BF2592" s="156"/>
      <c r="BG2592" s="156"/>
      <c r="BH2592" s="156"/>
      <c r="BJ2592" s="146">
        <v>1812</v>
      </c>
      <c r="BK2592" s="146">
        <f t="shared" si="494"/>
        <v>11.590399999999768</v>
      </c>
      <c r="BL2592" s="146">
        <f t="shared" si="495"/>
        <v>0.11485913589448225</v>
      </c>
      <c r="BM2592" s="146">
        <f t="shared" si="496"/>
        <v>2.3660632772816437E-4</v>
      </c>
      <c r="BN2592" s="146" t="str">
        <f t="shared" si="497"/>
        <v/>
      </c>
      <c r="BO2592" s="146" t="str">
        <f t="shared" si="493"/>
        <v/>
      </c>
    </row>
    <row r="2593" spans="3:67" ht="20.100000000000001" customHeight="1" x14ac:dyDescent="0.25">
      <c r="C2593" s="12"/>
      <c r="E2593" s="130"/>
      <c r="F2593" s="130"/>
      <c r="R2593" s="12"/>
      <c r="T2593" s="130"/>
      <c r="U2593" s="130"/>
      <c r="AE2593" s="146">
        <v>1836</v>
      </c>
      <c r="AF2593" s="146">
        <f t="shared" si="484"/>
        <v>3.3440000000000003</v>
      </c>
      <c r="AJ2593" s="146">
        <f t="shared" si="485"/>
        <v>1.4883211589907595E-3</v>
      </c>
      <c r="AK2593" s="146">
        <f t="shared" si="486"/>
        <v>0.99958710131283735</v>
      </c>
      <c r="AL2593" s="146">
        <f t="shared" si="491"/>
        <v>1.4883211589907595E-3</v>
      </c>
      <c r="AM2593" s="146" t="str">
        <f t="shared" si="492"/>
        <v/>
      </c>
      <c r="AN2593" s="146" t="str">
        <f t="shared" si="487"/>
        <v/>
      </c>
      <c r="AO2593" s="146">
        <f t="shared" si="488"/>
        <v>0</v>
      </c>
      <c r="AP2593" s="146" t="str">
        <f t="shared" si="489"/>
        <v/>
      </c>
      <c r="AQ2593" s="146" t="str">
        <f t="shared" si="490"/>
        <v/>
      </c>
      <c r="AY2593" s="155"/>
      <c r="AZ2593" s="150"/>
      <c r="BA2593" s="155"/>
      <c r="BB2593" s="162"/>
      <c r="BC2593" s="162"/>
      <c r="BD2593" s="162"/>
      <c r="BE2593" s="162"/>
      <c r="BF2593" s="156"/>
      <c r="BG2593" s="156"/>
      <c r="BH2593" s="156"/>
      <c r="BJ2593" s="146">
        <v>1813</v>
      </c>
      <c r="BK2593" s="146">
        <f t="shared" si="494"/>
        <v>11.596799999999767</v>
      </c>
      <c r="BL2593" s="146">
        <f t="shared" si="495"/>
        <v>0.11462252956675409</v>
      </c>
      <c r="BM2593" s="146">
        <f t="shared" si="496"/>
        <v>2.3617602289487116E-4</v>
      </c>
      <c r="BN2593" s="146" t="str">
        <f t="shared" si="497"/>
        <v/>
      </c>
      <c r="BO2593" s="146" t="str">
        <f t="shared" si="493"/>
        <v/>
      </c>
    </row>
    <row r="2594" spans="3:67" ht="20.100000000000001" customHeight="1" x14ac:dyDescent="0.25">
      <c r="C2594" s="12"/>
      <c r="E2594" s="130"/>
      <c r="F2594" s="130"/>
      <c r="R2594" s="12"/>
      <c r="T2594" s="130"/>
      <c r="U2594" s="130"/>
      <c r="AE2594" s="146">
        <v>1837</v>
      </c>
      <c r="AF2594" s="146">
        <f t="shared" si="484"/>
        <v>3.3479999999999999</v>
      </c>
      <c r="AJ2594" s="146">
        <f t="shared" si="485"/>
        <v>1.4685341784443158E-3</v>
      </c>
      <c r="AK2594" s="146">
        <f t="shared" si="486"/>
        <v>0.99959301494312092</v>
      </c>
      <c r="AL2594" s="146">
        <f t="shared" si="491"/>
        <v>1.4685341784443158E-3</v>
      </c>
      <c r="AM2594" s="146" t="str">
        <f t="shared" si="492"/>
        <v/>
      </c>
      <c r="AN2594" s="146" t="str">
        <f t="shared" si="487"/>
        <v/>
      </c>
      <c r="AO2594" s="146">
        <f t="shared" si="488"/>
        <v>0</v>
      </c>
      <c r="AP2594" s="146" t="str">
        <f t="shared" si="489"/>
        <v/>
      </c>
      <c r="AQ2594" s="146" t="str">
        <f t="shared" si="490"/>
        <v/>
      </c>
      <c r="AY2594" s="155"/>
      <c r="AZ2594" s="150"/>
      <c r="BA2594" s="155"/>
      <c r="BB2594" s="162"/>
      <c r="BC2594" s="162"/>
      <c r="BD2594" s="162"/>
      <c r="BE2594" s="162"/>
      <c r="BF2594" s="156"/>
      <c r="BG2594" s="156"/>
      <c r="BH2594" s="156"/>
      <c r="BJ2594" s="146">
        <v>1814</v>
      </c>
      <c r="BK2594" s="146">
        <f t="shared" si="494"/>
        <v>11.603199999999767</v>
      </c>
      <c r="BL2594" s="146">
        <f t="shared" si="495"/>
        <v>0.11438635354385922</v>
      </c>
      <c r="BM2594" s="146">
        <f t="shared" si="496"/>
        <v>2.3574632123406214E-4</v>
      </c>
      <c r="BN2594" s="146" t="str">
        <f t="shared" si="497"/>
        <v/>
      </c>
      <c r="BO2594" s="146" t="str">
        <f t="shared" si="493"/>
        <v/>
      </c>
    </row>
    <row r="2595" spans="3:67" ht="20.100000000000001" customHeight="1" x14ac:dyDescent="0.25">
      <c r="C2595" s="12"/>
      <c r="E2595" s="130"/>
      <c r="F2595" s="130"/>
      <c r="R2595" s="12"/>
      <c r="T2595" s="130"/>
      <c r="U2595" s="130"/>
      <c r="AE2595" s="146">
        <v>1838</v>
      </c>
      <c r="AF2595" s="146">
        <f t="shared" si="484"/>
        <v>3.3520000000000003</v>
      </c>
      <c r="AJ2595" s="146">
        <f t="shared" si="485"/>
        <v>1.4489870785116068E-3</v>
      </c>
      <c r="AK2595" s="146">
        <f t="shared" si="486"/>
        <v>0.9995988499061047</v>
      </c>
      <c r="AL2595" s="146">
        <f t="shared" si="491"/>
        <v>1.4489870785116068E-3</v>
      </c>
      <c r="AM2595" s="146" t="str">
        <f t="shared" si="492"/>
        <v/>
      </c>
      <c r="AN2595" s="146" t="str">
        <f t="shared" si="487"/>
        <v/>
      </c>
      <c r="AO2595" s="146">
        <f t="shared" si="488"/>
        <v>0</v>
      </c>
      <c r="AP2595" s="146" t="str">
        <f t="shared" si="489"/>
        <v/>
      </c>
      <c r="AQ2595" s="146" t="str">
        <f t="shared" si="490"/>
        <v/>
      </c>
      <c r="AY2595" s="155"/>
      <c r="AZ2595" s="150"/>
      <c r="BA2595" s="155"/>
      <c r="BB2595" s="162"/>
      <c r="BC2595" s="162"/>
      <c r="BD2595" s="162"/>
      <c r="BE2595" s="162"/>
      <c r="BF2595" s="156"/>
      <c r="BG2595" s="156"/>
      <c r="BH2595" s="156"/>
      <c r="BJ2595" s="146">
        <v>1815</v>
      </c>
      <c r="BK2595" s="146">
        <f t="shared" si="494"/>
        <v>11.609599999999766</v>
      </c>
      <c r="BL2595" s="146">
        <f t="shared" si="495"/>
        <v>0.11415060722262516</v>
      </c>
      <c r="BM2595" s="146">
        <f t="shared" si="496"/>
        <v>2.3531722249912901E-4</v>
      </c>
      <c r="BN2595" s="146" t="str">
        <f t="shared" si="497"/>
        <v/>
      </c>
      <c r="BO2595" s="146" t="str">
        <f t="shared" si="493"/>
        <v/>
      </c>
    </row>
    <row r="2596" spans="3:67" ht="20.100000000000001" customHeight="1" x14ac:dyDescent="0.25">
      <c r="C2596" s="12"/>
      <c r="E2596" s="130"/>
      <c r="F2596" s="130"/>
      <c r="R2596" s="12"/>
      <c r="T2596" s="130"/>
      <c r="U2596" s="130"/>
      <c r="AE2596" s="146">
        <v>1839</v>
      </c>
      <c r="AF2596" s="146">
        <f t="shared" si="484"/>
        <v>3.3559999999999999</v>
      </c>
      <c r="AJ2596" s="146">
        <f t="shared" si="485"/>
        <v>1.4296772875723026E-3</v>
      </c>
      <c r="AK2596" s="146">
        <f t="shared" si="486"/>
        <v>0.99960460715615995</v>
      </c>
      <c r="AL2596" s="146">
        <f t="shared" si="491"/>
        <v>1.4296772875723026E-3</v>
      </c>
      <c r="AM2596" s="146" t="str">
        <f t="shared" si="492"/>
        <v/>
      </c>
      <c r="AN2596" s="146" t="str">
        <f t="shared" si="487"/>
        <v/>
      </c>
      <c r="AO2596" s="146">
        <f t="shared" si="488"/>
        <v>0</v>
      </c>
      <c r="AP2596" s="146" t="str">
        <f t="shared" si="489"/>
        <v/>
      </c>
      <c r="AQ2596" s="146" t="str">
        <f t="shared" si="490"/>
        <v/>
      </c>
      <c r="AY2596" s="155"/>
      <c r="AZ2596" s="150"/>
      <c r="BA2596" s="155"/>
      <c r="BB2596" s="162"/>
      <c r="BC2596" s="162"/>
      <c r="BD2596" s="162"/>
      <c r="BE2596" s="162"/>
      <c r="BF2596" s="156"/>
      <c r="BG2596" s="156"/>
      <c r="BH2596" s="156"/>
      <c r="BJ2596" s="146">
        <v>1816</v>
      </c>
      <c r="BK2596" s="146">
        <f t="shared" si="494"/>
        <v>11.615999999999765</v>
      </c>
      <c r="BL2596" s="146">
        <f t="shared" si="495"/>
        <v>0.11391529000012603</v>
      </c>
      <c r="BM2596" s="146">
        <f t="shared" si="496"/>
        <v>2.3488872644097936E-4</v>
      </c>
      <c r="BN2596" s="146" t="str">
        <f t="shared" si="497"/>
        <v/>
      </c>
      <c r="BO2596" s="146" t="str">
        <f t="shared" si="493"/>
        <v/>
      </c>
    </row>
    <row r="2597" spans="3:67" ht="20.100000000000001" customHeight="1" x14ac:dyDescent="0.25">
      <c r="C2597" s="12"/>
      <c r="E2597" s="130"/>
      <c r="F2597" s="130"/>
      <c r="R2597" s="12"/>
      <c r="T2597" s="130"/>
      <c r="U2597" s="130"/>
      <c r="AE2597" s="146">
        <v>1840</v>
      </c>
      <c r="AF2597" s="146">
        <f t="shared" si="484"/>
        <v>3.3600000000000003</v>
      </c>
      <c r="AJ2597" s="146">
        <f t="shared" si="485"/>
        <v>1.4106022569413824E-3</v>
      </c>
      <c r="AK2597" s="146">
        <f t="shared" si="486"/>
        <v>0.99961028763741799</v>
      </c>
      <c r="AL2597" s="146">
        <f t="shared" si="491"/>
        <v>1.4106022569413824E-3</v>
      </c>
      <c r="AM2597" s="146" t="str">
        <f t="shared" si="492"/>
        <v/>
      </c>
      <c r="AN2597" s="146" t="str">
        <f t="shared" si="487"/>
        <v/>
      </c>
      <c r="AO2597" s="146">
        <f t="shared" si="488"/>
        <v>0</v>
      </c>
      <c r="AP2597" s="146" t="str">
        <f t="shared" si="489"/>
        <v/>
      </c>
      <c r="AQ2597" s="146" t="str">
        <f t="shared" si="490"/>
        <v/>
      </c>
      <c r="AY2597" s="155"/>
      <c r="AZ2597" s="150"/>
      <c r="BA2597" s="155"/>
      <c r="BB2597" s="162"/>
      <c r="BC2597" s="162"/>
      <c r="BD2597" s="162"/>
      <c r="BE2597" s="162"/>
      <c r="BF2597" s="156"/>
      <c r="BG2597" s="156"/>
      <c r="BH2597" s="156"/>
      <c r="BJ2597" s="146">
        <v>1817</v>
      </c>
      <c r="BK2597" s="146">
        <f t="shared" si="494"/>
        <v>11.622399999999764</v>
      </c>
      <c r="BL2597" s="146">
        <f t="shared" si="495"/>
        <v>0.11368040127368505</v>
      </c>
      <c r="BM2597" s="146">
        <f t="shared" si="496"/>
        <v>2.3446083280867502E-4</v>
      </c>
      <c r="BN2597" s="146" t="str">
        <f t="shared" si="497"/>
        <v/>
      </c>
      <c r="BO2597" s="146" t="str">
        <f t="shared" si="493"/>
        <v/>
      </c>
    </row>
    <row r="2598" spans="3:67" ht="20.100000000000001" customHeight="1" x14ac:dyDescent="0.25">
      <c r="C2598" s="12"/>
      <c r="E2598" s="130"/>
      <c r="F2598" s="130"/>
      <c r="R2598" s="12"/>
      <c r="T2598" s="130"/>
      <c r="U2598" s="130"/>
      <c r="AE2598" s="146">
        <v>1841</v>
      </c>
      <c r="AF2598" s="146">
        <f t="shared" si="484"/>
        <v>3.3639999999999999</v>
      </c>
      <c r="AJ2598" s="146">
        <f t="shared" si="485"/>
        <v>1.3917594607255424E-3</v>
      </c>
      <c r="AK2598" s="146">
        <f t="shared" si="486"/>
        <v>0.99961589228386039</v>
      </c>
      <c r="AL2598" s="146">
        <f t="shared" si="491"/>
        <v>1.3917594607255424E-3</v>
      </c>
      <c r="AM2598" s="146" t="str">
        <f t="shared" si="492"/>
        <v/>
      </c>
      <c r="AN2598" s="146" t="str">
        <f t="shared" si="487"/>
        <v/>
      </c>
      <c r="AO2598" s="146">
        <f t="shared" si="488"/>
        <v>0</v>
      </c>
      <c r="AP2598" s="146" t="str">
        <f t="shared" si="489"/>
        <v/>
      </c>
      <c r="AQ2598" s="146" t="str">
        <f t="shared" si="490"/>
        <v/>
      </c>
      <c r="AY2598" s="155"/>
      <c r="AZ2598" s="150"/>
      <c r="BA2598" s="155"/>
      <c r="BB2598" s="162"/>
      <c r="BC2598" s="162"/>
      <c r="BD2598" s="162"/>
      <c r="BE2598" s="162"/>
      <c r="BF2598" s="156"/>
      <c r="BG2598" s="156"/>
      <c r="BH2598" s="156"/>
      <c r="BJ2598" s="146">
        <v>1818</v>
      </c>
      <c r="BK2598" s="146">
        <f t="shared" si="494"/>
        <v>11.628799999999764</v>
      </c>
      <c r="BL2598" s="146">
        <f t="shared" si="495"/>
        <v>0.11344594044087637</v>
      </c>
      <c r="BM2598" s="146">
        <f t="shared" si="496"/>
        <v>2.3403354134866883E-4</v>
      </c>
      <c r="BN2598" s="146" t="str">
        <f t="shared" si="497"/>
        <v/>
      </c>
      <c r="BO2598" s="146" t="str">
        <f t="shared" si="493"/>
        <v/>
      </c>
    </row>
    <row r="2599" spans="3:67" ht="20.100000000000001" customHeight="1" x14ac:dyDescent="0.25">
      <c r="C2599" s="12"/>
      <c r="E2599" s="130"/>
      <c r="F2599" s="130"/>
      <c r="R2599" s="12"/>
      <c r="T2599" s="130"/>
      <c r="U2599" s="130"/>
      <c r="AE2599" s="146">
        <v>1842</v>
      </c>
      <c r="AF2599" s="146">
        <f t="shared" si="484"/>
        <v>3.3680000000000003</v>
      </c>
      <c r="AJ2599" s="146">
        <f t="shared" si="485"/>
        <v>1.3731463956796479E-3</v>
      </c>
      <c r="AK2599" s="146">
        <f t="shared" si="486"/>
        <v>0.99962142201941095</v>
      </c>
      <c r="AL2599" s="146">
        <f t="shared" si="491"/>
        <v>1.3731463956796479E-3</v>
      </c>
      <c r="AM2599" s="146" t="str">
        <f t="shared" si="492"/>
        <v/>
      </c>
      <c r="AN2599" s="146" t="str">
        <f t="shared" si="487"/>
        <v/>
      </c>
      <c r="AO2599" s="146">
        <f t="shared" si="488"/>
        <v>0</v>
      </c>
      <c r="AP2599" s="146" t="str">
        <f t="shared" si="489"/>
        <v/>
      </c>
      <c r="AQ2599" s="146" t="str">
        <f t="shared" si="490"/>
        <v/>
      </c>
      <c r="AY2599" s="155"/>
      <c r="AZ2599" s="150"/>
      <c r="BA2599" s="155"/>
      <c r="BB2599" s="162"/>
      <c r="BC2599" s="162"/>
      <c r="BD2599" s="162"/>
      <c r="BE2599" s="162"/>
      <c r="BF2599" s="156"/>
      <c r="BG2599" s="156"/>
      <c r="BH2599" s="156"/>
      <c r="BJ2599" s="146">
        <v>1819</v>
      </c>
      <c r="BK2599" s="146">
        <f t="shared" si="494"/>
        <v>11.635199999999763</v>
      </c>
      <c r="BL2599" s="146">
        <f t="shared" si="495"/>
        <v>0.1132119068995277</v>
      </c>
      <c r="BM2599" s="146">
        <f t="shared" si="496"/>
        <v>2.3360685180484619E-4</v>
      </c>
      <c r="BN2599" s="146" t="str">
        <f t="shared" si="497"/>
        <v/>
      </c>
      <c r="BO2599" s="146" t="str">
        <f t="shared" si="493"/>
        <v/>
      </c>
    </row>
    <row r="2600" spans="3:67" ht="20.100000000000001" customHeight="1" x14ac:dyDescent="0.25">
      <c r="C2600" s="12"/>
      <c r="E2600" s="130"/>
      <c r="F2600" s="130"/>
      <c r="R2600" s="12"/>
      <c r="T2600" s="130"/>
      <c r="U2600" s="130"/>
      <c r="AE2600" s="146">
        <v>1843</v>
      </c>
      <c r="AF2600" s="146">
        <f t="shared" si="484"/>
        <v>3.3719999999999999</v>
      </c>
      <c r="AJ2600" s="146">
        <f t="shared" si="485"/>
        <v>1.3547605810633695E-3</v>
      </c>
      <c r="AK2600" s="146">
        <f t="shared" si="486"/>
        <v>0.99962687775802539</v>
      </c>
      <c r="AL2600" s="146">
        <f t="shared" si="491"/>
        <v>1.3547605810633695E-3</v>
      </c>
      <c r="AM2600" s="146" t="str">
        <f t="shared" si="492"/>
        <v/>
      </c>
      <c r="AN2600" s="146" t="str">
        <f t="shared" si="487"/>
        <v/>
      </c>
      <c r="AO2600" s="146">
        <f t="shared" si="488"/>
        <v>0</v>
      </c>
      <c r="AP2600" s="146" t="str">
        <f t="shared" si="489"/>
        <v/>
      </c>
      <c r="AQ2600" s="146" t="str">
        <f t="shared" si="490"/>
        <v/>
      </c>
      <c r="AY2600" s="155"/>
      <c r="AZ2600" s="150"/>
      <c r="BA2600" s="155"/>
      <c r="BB2600" s="162"/>
      <c r="BC2600" s="162"/>
      <c r="BD2600" s="162"/>
      <c r="BE2600" s="162"/>
      <c r="BF2600" s="156"/>
      <c r="BG2600" s="156"/>
      <c r="BH2600" s="156"/>
      <c r="BJ2600" s="146">
        <v>1820</v>
      </c>
      <c r="BK2600" s="146">
        <f t="shared" si="494"/>
        <v>11.641599999999762</v>
      </c>
      <c r="BL2600" s="146">
        <f t="shared" si="495"/>
        <v>0.11297830004772286</v>
      </c>
      <c r="BM2600" s="146">
        <f t="shared" si="496"/>
        <v>2.331807639193717E-4</v>
      </c>
      <c r="BN2600" s="146" t="str">
        <f t="shared" si="497"/>
        <v/>
      </c>
      <c r="BO2600" s="146" t="str">
        <f t="shared" si="493"/>
        <v/>
      </c>
    </row>
    <row r="2601" spans="3:67" ht="20.100000000000001" customHeight="1" x14ac:dyDescent="0.25">
      <c r="C2601" s="12"/>
      <c r="E2601" s="130"/>
      <c r="F2601" s="130"/>
      <c r="R2601" s="12"/>
      <c r="T2601" s="130"/>
      <c r="U2601" s="130"/>
      <c r="AE2601" s="146">
        <v>1844</v>
      </c>
      <c r="AF2601" s="146">
        <f t="shared" si="484"/>
        <v>3.3760000000000003</v>
      </c>
      <c r="AJ2601" s="146">
        <f t="shared" si="485"/>
        <v>1.3365995584978764E-3</v>
      </c>
      <c r="AK2601" s="146">
        <f t="shared" si="486"/>
        <v>0.99963226040378128</v>
      </c>
      <c r="AL2601" s="146">
        <f t="shared" si="491"/>
        <v>1.3365995584978764E-3</v>
      </c>
      <c r="AM2601" s="146" t="str">
        <f t="shared" si="492"/>
        <v/>
      </c>
      <c r="AN2601" s="146" t="str">
        <f t="shared" si="487"/>
        <v/>
      </c>
      <c r="AO2601" s="146">
        <f t="shared" si="488"/>
        <v>0</v>
      </c>
      <c r="AP2601" s="146" t="str">
        <f t="shared" si="489"/>
        <v/>
      </c>
      <c r="AQ2601" s="146" t="str">
        <f t="shared" si="490"/>
        <v/>
      </c>
      <c r="AY2601" s="155"/>
      <c r="AZ2601" s="150"/>
      <c r="BA2601" s="155"/>
      <c r="BB2601" s="162"/>
      <c r="BC2601" s="162"/>
      <c r="BD2601" s="162"/>
      <c r="BE2601" s="162"/>
      <c r="BF2601" s="156"/>
      <c r="BG2601" s="156"/>
      <c r="BH2601" s="156"/>
      <c r="BJ2601" s="146">
        <v>1821</v>
      </c>
      <c r="BK2601" s="146">
        <f t="shared" si="494"/>
        <v>11.647999999999762</v>
      </c>
      <c r="BL2601" s="146">
        <f t="shared" si="495"/>
        <v>0.11274511928380349</v>
      </c>
      <c r="BM2601" s="146">
        <f t="shared" si="496"/>
        <v>2.3275527743175928E-4</v>
      </c>
      <c r="BN2601" s="146" t="str">
        <f t="shared" si="497"/>
        <v/>
      </c>
      <c r="BO2601" s="146" t="str">
        <f t="shared" si="493"/>
        <v/>
      </c>
    </row>
    <row r="2602" spans="3:67" ht="20.100000000000001" customHeight="1" x14ac:dyDescent="0.25">
      <c r="C2602" s="12"/>
      <c r="E2602" s="130"/>
      <c r="F2602" s="130"/>
      <c r="R2602" s="12"/>
      <c r="T2602" s="130"/>
      <c r="U2602" s="130"/>
      <c r="AE2602" s="146">
        <v>1845</v>
      </c>
      <c r="AF2602" s="146">
        <f t="shared" si="484"/>
        <v>3.38</v>
      </c>
      <c r="AJ2602" s="146">
        <f t="shared" si="485"/>
        <v>1.3186608918227423E-3</v>
      </c>
      <c r="AK2602" s="146">
        <f t="shared" si="486"/>
        <v>0.99963757085096694</v>
      </c>
      <c r="AL2602" s="146">
        <f t="shared" si="491"/>
        <v>1.3186608918227423E-3</v>
      </c>
      <c r="AM2602" s="146" t="str">
        <f t="shared" si="492"/>
        <v/>
      </c>
      <c r="AN2602" s="146" t="str">
        <f t="shared" si="487"/>
        <v/>
      </c>
      <c r="AO2602" s="146">
        <f t="shared" si="488"/>
        <v>0</v>
      </c>
      <c r="AP2602" s="146" t="str">
        <f t="shared" si="489"/>
        <v/>
      </c>
      <c r="AQ2602" s="146" t="str">
        <f t="shared" si="490"/>
        <v/>
      </c>
      <c r="AY2602" s="155"/>
      <c r="AZ2602" s="150"/>
      <c r="BA2602" s="155"/>
      <c r="BB2602" s="162"/>
      <c r="BC2602" s="162"/>
      <c r="BD2602" s="162"/>
      <c r="BE2602" s="162"/>
      <c r="BF2602" s="156"/>
      <c r="BG2602" s="156"/>
      <c r="BH2602" s="156"/>
      <c r="BJ2602" s="146">
        <v>1822</v>
      </c>
      <c r="BK2602" s="146">
        <f t="shared" si="494"/>
        <v>11.654399999999761</v>
      </c>
      <c r="BL2602" s="146">
        <f t="shared" si="495"/>
        <v>0.11251236400637173</v>
      </c>
      <c r="BM2602" s="146">
        <f t="shared" si="496"/>
        <v>2.3233039207946893E-4</v>
      </c>
      <c r="BN2602" s="146" t="str">
        <f t="shared" si="497"/>
        <v/>
      </c>
      <c r="BO2602" s="146" t="str">
        <f t="shared" si="493"/>
        <v/>
      </c>
    </row>
    <row r="2603" spans="3:67" ht="20.100000000000001" customHeight="1" x14ac:dyDescent="0.25">
      <c r="C2603" s="12"/>
      <c r="E2603" s="130"/>
      <c r="F2603" s="130"/>
      <c r="R2603" s="12"/>
      <c r="T2603" s="130"/>
      <c r="U2603" s="130"/>
      <c r="AE2603" s="146">
        <v>1846</v>
      </c>
      <c r="AF2603" s="146">
        <f t="shared" si="484"/>
        <v>3.3840000000000003</v>
      </c>
      <c r="AJ2603" s="146">
        <f t="shared" si="485"/>
        <v>1.3009421669529281E-3</v>
      </c>
      <c r="AK2603" s="146">
        <f t="shared" si="486"/>
        <v>0.99964280998417065</v>
      </c>
      <c r="AL2603" s="146">
        <f t="shared" si="491"/>
        <v>1.3009421669529281E-3</v>
      </c>
      <c r="AM2603" s="146" t="str">
        <f t="shared" si="492"/>
        <v/>
      </c>
      <c r="AN2603" s="146" t="str">
        <f t="shared" si="487"/>
        <v/>
      </c>
      <c r="AO2603" s="146">
        <f t="shared" si="488"/>
        <v>0</v>
      </c>
      <c r="AP2603" s="146" t="str">
        <f t="shared" si="489"/>
        <v/>
      </c>
      <c r="AQ2603" s="146" t="str">
        <f t="shared" si="490"/>
        <v/>
      </c>
      <c r="AY2603" s="155"/>
      <c r="AZ2603" s="150"/>
      <c r="BA2603" s="155"/>
      <c r="BB2603" s="162"/>
      <c r="BC2603" s="162"/>
      <c r="BD2603" s="162"/>
      <c r="BE2603" s="162"/>
      <c r="BF2603" s="156"/>
      <c r="BG2603" s="156"/>
      <c r="BH2603" s="156"/>
      <c r="BJ2603" s="146">
        <v>1823</v>
      </c>
      <c r="BK2603" s="146">
        <f t="shared" si="494"/>
        <v>11.66079999999976</v>
      </c>
      <c r="BL2603" s="146">
        <f t="shared" si="495"/>
        <v>0.11228003361429226</v>
      </c>
      <c r="BM2603" s="146">
        <f t="shared" si="496"/>
        <v>2.3190610759726837E-4</v>
      </c>
      <c r="BN2603" s="146" t="str">
        <f t="shared" si="497"/>
        <v/>
      </c>
      <c r="BO2603" s="146" t="str">
        <f t="shared" si="493"/>
        <v/>
      </c>
    </row>
    <row r="2604" spans="3:67" ht="20.100000000000001" customHeight="1" x14ac:dyDescent="0.25">
      <c r="C2604" s="12"/>
      <c r="E2604" s="130"/>
      <c r="F2604" s="130"/>
      <c r="R2604" s="12"/>
      <c r="T2604" s="130"/>
      <c r="U2604" s="130"/>
      <c r="AE2604" s="146">
        <v>1847</v>
      </c>
      <c r="AF2604" s="146">
        <f t="shared" si="484"/>
        <v>3.3879999999999999</v>
      </c>
      <c r="AJ2604" s="146">
        <f t="shared" si="485"/>
        <v>1.2834409917360089E-3</v>
      </c>
      <c r="AK2604" s="146">
        <f t="shared" si="486"/>
        <v>0.99964797867836785</v>
      </c>
      <c r="AL2604" s="146">
        <f t="shared" si="491"/>
        <v>1.2834409917360089E-3</v>
      </c>
      <c r="AM2604" s="146" t="str">
        <f t="shared" si="492"/>
        <v/>
      </c>
      <c r="AN2604" s="146" t="str">
        <f t="shared" si="487"/>
        <v/>
      </c>
      <c r="AO2604" s="146">
        <f t="shared" si="488"/>
        <v>0</v>
      </c>
      <c r="AP2604" s="146" t="str">
        <f t="shared" si="489"/>
        <v/>
      </c>
      <c r="AQ2604" s="146" t="str">
        <f t="shared" si="490"/>
        <v/>
      </c>
      <c r="AY2604" s="155"/>
      <c r="AZ2604" s="150"/>
      <c r="BA2604" s="155"/>
      <c r="BB2604" s="162"/>
      <c r="BC2604" s="162"/>
      <c r="BD2604" s="162"/>
      <c r="BE2604" s="162"/>
      <c r="BF2604" s="156"/>
      <c r="BG2604" s="156"/>
      <c r="BH2604" s="156"/>
      <c r="BJ2604" s="146">
        <v>1824</v>
      </c>
      <c r="BK2604" s="146">
        <f t="shared" si="494"/>
        <v>11.66719999999976</v>
      </c>
      <c r="BL2604" s="146">
        <f t="shared" si="495"/>
        <v>0.11204812750669499</v>
      </c>
      <c r="BM2604" s="146">
        <f t="shared" si="496"/>
        <v>2.3148242371831551E-4</v>
      </c>
      <c r="BN2604" s="146" t="str">
        <f t="shared" si="497"/>
        <v/>
      </c>
      <c r="BO2604" s="146" t="str">
        <f t="shared" si="493"/>
        <v/>
      </c>
    </row>
    <row r="2605" spans="3:67" ht="20.100000000000001" customHeight="1" x14ac:dyDescent="0.25">
      <c r="C2605" s="12"/>
      <c r="E2605" s="130"/>
      <c r="F2605" s="130"/>
      <c r="R2605" s="12"/>
      <c r="T2605" s="130"/>
      <c r="U2605" s="130"/>
      <c r="AE2605" s="146">
        <v>1848</v>
      </c>
      <c r="AF2605" s="146">
        <f t="shared" si="484"/>
        <v>3.3920000000000003</v>
      </c>
      <c r="AJ2605" s="146">
        <f t="shared" si="485"/>
        <v>1.266154995809495E-3</v>
      </c>
      <c r="AK2605" s="146">
        <f t="shared" si="486"/>
        <v>0.99965307779900925</v>
      </c>
      <c r="AL2605" s="146">
        <f t="shared" si="491"/>
        <v>1.266154995809495E-3</v>
      </c>
      <c r="AM2605" s="146" t="str">
        <f t="shared" si="492"/>
        <v/>
      </c>
      <c r="AN2605" s="146" t="str">
        <f t="shared" si="487"/>
        <v/>
      </c>
      <c r="AO2605" s="146">
        <f t="shared" si="488"/>
        <v>0</v>
      </c>
      <c r="AP2605" s="146" t="str">
        <f t="shared" si="489"/>
        <v/>
      </c>
      <c r="AQ2605" s="146" t="str">
        <f t="shared" si="490"/>
        <v/>
      </c>
      <c r="AY2605" s="155"/>
      <c r="AZ2605" s="150"/>
      <c r="BA2605" s="155"/>
      <c r="BB2605" s="162"/>
      <c r="BC2605" s="162"/>
      <c r="BD2605" s="162"/>
      <c r="BE2605" s="162"/>
      <c r="BF2605" s="156"/>
      <c r="BG2605" s="156"/>
      <c r="BH2605" s="156"/>
      <c r="BJ2605" s="146">
        <v>1825</v>
      </c>
      <c r="BK2605" s="146">
        <f t="shared" si="494"/>
        <v>11.673599999999759</v>
      </c>
      <c r="BL2605" s="146">
        <f t="shared" si="495"/>
        <v>0.11181664508297667</v>
      </c>
      <c r="BM2605" s="146">
        <f t="shared" si="496"/>
        <v>2.310593401732286E-4</v>
      </c>
      <c r="BN2605" s="146" t="str">
        <f t="shared" si="497"/>
        <v/>
      </c>
      <c r="BO2605" s="146" t="str">
        <f t="shared" si="493"/>
        <v/>
      </c>
    </row>
    <row r="2606" spans="3:67" ht="20.100000000000001" customHeight="1" x14ac:dyDescent="0.25">
      <c r="C2606" s="12"/>
      <c r="E2606" s="130"/>
      <c r="F2606" s="130"/>
      <c r="R2606" s="12"/>
      <c r="T2606" s="130"/>
      <c r="U2606" s="130"/>
      <c r="AE2606" s="146">
        <v>1849</v>
      </c>
      <c r="AF2606" s="146">
        <f t="shared" si="484"/>
        <v>3.3959999999999999</v>
      </c>
      <c r="AJ2606" s="146">
        <f t="shared" si="485"/>
        <v>1.2490818304584136E-3</v>
      </c>
      <c r="AK2606" s="146">
        <f t="shared" si="486"/>
        <v>0.99965810820210743</v>
      </c>
      <c r="AL2606" s="146">
        <f t="shared" si="491"/>
        <v>1.2490818304584136E-3</v>
      </c>
      <c r="AM2606" s="146" t="str">
        <f t="shared" si="492"/>
        <v/>
      </c>
      <c r="AN2606" s="146" t="str">
        <f t="shared" si="487"/>
        <v/>
      </c>
      <c r="AO2606" s="146">
        <f t="shared" si="488"/>
        <v>0</v>
      </c>
      <c r="AP2606" s="146" t="str">
        <f t="shared" si="489"/>
        <v/>
      </c>
      <c r="AQ2606" s="146" t="str">
        <f t="shared" si="490"/>
        <v/>
      </c>
      <c r="AY2606" s="155"/>
      <c r="AZ2606" s="150"/>
      <c r="BA2606" s="155"/>
      <c r="BB2606" s="162"/>
      <c r="BC2606" s="162"/>
      <c r="BD2606" s="162"/>
      <c r="BE2606" s="162"/>
      <c r="BF2606" s="156"/>
      <c r="BG2606" s="156"/>
      <c r="BH2606" s="156"/>
      <c r="BJ2606" s="146">
        <v>1826</v>
      </c>
      <c r="BK2606" s="146">
        <f t="shared" si="494"/>
        <v>11.679999999999758</v>
      </c>
      <c r="BL2606" s="146">
        <f t="shared" si="495"/>
        <v>0.11158558574280344</v>
      </c>
      <c r="BM2606" s="146">
        <f t="shared" si="496"/>
        <v>2.3063685669015566E-4</v>
      </c>
      <c r="BN2606" s="146" t="str">
        <f t="shared" si="497"/>
        <v/>
      </c>
      <c r="BO2606" s="146" t="str">
        <f t="shared" si="493"/>
        <v/>
      </c>
    </row>
    <row r="2607" spans="3:67" ht="20.100000000000001" customHeight="1" x14ac:dyDescent="0.25">
      <c r="C2607" s="12"/>
      <c r="E2607" s="130"/>
      <c r="F2607" s="130"/>
      <c r="R2607" s="12"/>
      <c r="T2607" s="130"/>
      <c r="U2607" s="130"/>
      <c r="AE2607" s="146">
        <v>1850</v>
      </c>
      <c r="AF2607" s="146">
        <f t="shared" si="484"/>
        <v>3.4000000000000004</v>
      </c>
      <c r="AJ2607" s="146">
        <f t="shared" si="485"/>
        <v>1.2322191684730175E-3</v>
      </c>
      <c r="AK2607" s="146">
        <f t="shared" si="486"/>
        <v>0.99966307073432314</v>
      </c>
      <c r="AL2607" s="146">
        <f t="shared" si="491"/>
        <v>1.2322191684730175E-3</v>
      </c>
      <c r="AM2607" s="146" t="str">
        <f t="shared" si="492"/>
        <v/>
      </c>
      <c r="AN2607" s="146" t="str">
        <f t="shared" si="487"/>
        <v/>
      </c>
      <c r="AO2607" s="146">
        <f t="shared" si="488"/>
        <v>0</v>
      </c>
      <c r="AP2607" s="146" t="str">
        <f t="shared" si="489"/>
        <v/>
      </c>
      <c r="AQ2607" s="146" t="str">
        <f t="shared" si="490"/>
        <v/>
      </c>
      <c r="AY2607" s="155"/>
      <c r="AZ2607" s="150"/>
      <c r="BA2607" s="155"/>
      <c r="BB2607" s="162"/>
      <c r="BC2607" s="162"/>
      <c r="BD2607" s="162"/>
      <c r="BE2607" s="162"/>
      <c r="BF2607" s="156"/>
      <c r="BG2607" s="156"/>
      <c r="BH2607" s="156"/>
      <c r="BJ2607" s="146">
        <v>1827</v>
      </c>
      <c r="BK2607" s="146">
        <f t="shared" si="494"/>
        <v>11.686399999999757</v>
      </c>
      <c r="BL2607" s="146">
        <f t="shared" si="495"/>
        <v>0.11135494888611329</v>
      </c>
      <c r="BM2607" s="146">
        <f t="shared" si="496"/>
        <v>2.3021497299559324E-4</v>
      </c>
      <c r="BN2607" s="146" t="str">
        <f t="shared" si="497"/>
        <v/>
      </c>
      <c r="BO2607" s="146" t="str">
        <f t="shared" si="493"/>
        <v/>
      </c>
    </row>
    <row r="2608" spans="3:67" ht="20.100000000000001" customHeight="1" x14ac:dyDescent="0.25">
      <c r="C2608" s="12"/>
      <c r="E2608" s="130"/>
      <c r="F2608" s="130"/>
      <c r="R2608" s="12"/>
      <c r="T2608" s="130"/>
      <c r="U2608" s="130"/>
      <c r="AE2608" s="146">
        <v>1851</v>
      </c>
      <c r="AF2608" s="146">
        <f t="shared" si="484"/>
        <v>3.4039999999999999</v>
      </c>
      <c r="AJ2608" s="146">
        <f t="shared" si="485"/>
        <v>1.2155647040067755E-3</v>
      </c>
      <c r="AK2608" s="146">
        <f t="shared" si="486"/>
        <v>0.99966796623305099</v>
      </c>
      <c r="AL2608" s="146">
        <f t="shared" si="491"/>
        <v>1.2155647040067755E-3</v>
      </c>
      <c r="AM2608" s="146" t="str">
        <f t="shared" si="492"/>
        <v/>
      </c>
      <c r="AN2608" s="146" t="str">
        <f t="shared" si="487"/>
        <v/>
      </c>
      <c r="AO2608" s="146">
        <f t="shared" si="488"/>
        <v>0</v>
      </c>
      <c r="AP2608" s="146" t="str">
        <f t="shared" si="489"/>
        <v/>
      </c>
      <c r="AQ2608" s="146" t="str">
        <f t="shared" si="490"/>
        <v/>
      </c>
      <c r="AY2608" s="155"/>
      <c r="AZ2608" s="150"/>
      <c r="BA2608" s="155"/>
      <c r="BB2608" s="162"/>
      <c r="BC2608" s="162"/>
      <c r="BD2608" s="162"/>
      <c r="BE2608" s="162"/>
      <c r="BF2608" s="156"/>
      <c r="BG2608" s="156"/>
      <c r="BH2608" s="156"/>
      <c r="BJ2608" s="146">
        <v>1828</v>
      </c>
      <c r="BK2608" s="146">
        <f t="shared" si="494"/>
        <v>11.692799999999757</v>
      </c>
      <c r="BL2608" s="146">
        <f t="shared" si="495"/>
        <v>0.1111247339131177</v>
      </c>
      <c r="BM2608" s="146">
        <f t="shared" si="496"/>
        <v>2.2979368881331785E-4</v>
      </c>
      <c r="BN2608" s="146" t="str">
        <f t="shared" si="497"/>
        <v/>
      </c>
      <c r="BO2608" s="146" t="str">
        <f t="shared" si="493"/>
        <v/>
      </c>
    </row>
    <row r="2609" spans="3:67" ht="20.100000000000001" customHeight="1" x14ac:dyDescent="0.25">
      <c r="C2609" s="12"/>
      <c r="E2609" s="130"/>
      <c r="F2609" s="130"/>
      <c r="R2609" s="12"/>
      <c r="T2609" s="130"/>
      <c r="U2609" s="130"/>
      <c r="AE2609" s="146">
        <v>1852</v>
      </c>
      <c r="AF2609" s="146">
        <f t="shared" si="484"/>
        <v>3.4080000000000004</v>
      </c>
      <c r="AJ2609" s="146">
        <f t="shared" si="485"/>
        <v>1.1991161524345082E-3</v>
      </c>
      <c r="AK2609" s="146">
        <f t="shared" si="486"/>
        <v>0.99967279552650479</v>
      </c>
      <c r="AL2609" s="146">
        <f t="shared" si="491"/>
        <v>1.1991161524345082E-3</v>
      </c>
      <c r="AM2609" s="146" t="str">
        <f t="shared" si="492"/>
        <v/>
      </c>
      <c r="AN2609" s="146" t="str">
        <f t="shared" si="487"/>
        <v/>
      </c>
      <c r="AO2609" s="146">
        <f t="shared" si="488"/>
        <v>0</v>
      </c>
      <c r="AP2609" s="146" t="str">
        <f t="shared" si="489"/>
        <v/>
      </c>
      <c r="AQ2609" s="146" t="str">
        <f t="shared" si="490"/>
        <v/>
      </c>
      <c r="AY2609" s="155"/>
      <c r="AZ2609" s="150"/>
      <c r="BA2609" s="155"/>
      <c r="BB2609" s="162"/>
      <c r="BC2609" s="162"/>
      <c r="BD2609" s="162"/>
      <c r="BE2609" s="162"/>
      <c r="BF2609" s="156"/>
      <c r="BG2609" s="156"/>
      <c r="BH2609" s="156"/>
      <c r="BJ2609" s="146">
        <v>1829</v>
      </c>
      <c r="BK2609" s="146">
        <f t="shared" si="494"/>
        <v>11.699199999999756</v>
      </c>
      <c r="BL2609" s="146">
        <f t="shared" si="495"/>
        <v>0.11089494022430438</v>
      </c>
      <c r="BM2609" s="146">
        <f t="shared" si="496"/>
        <v>2.2937300386513537E-4</v>
      </c>
      <c r="BN2609" s="146" t="str">
        <f t="shared" si="497"/>
        <v/>
      </c>
      <c r="BO2609" s="146" t="str">
        <f t="shared" si="493"/>
        <v/>
      </c>
    </row>
    <row r="2610" spans="3:67" ht="20.100000000000001" customHeight="1" x14ac:dyDescent="0.25">
      <c r="C2610" s="12"/>
      <c r="E2610" s="130"/>
      <c r="F2610" s="130"/>
      <c r="R2610" s="12"/>
      <c r="T2610" s="130"/>
      <c r="U2610" s="130"/>
      <c r="AE2610" s="146">
        <v>1853</v>
      </c>
      <c r="AF2610" s="146">
        <f t="shared" si="484"/>
        <v>3.4119999999999999</v>
      </c>
      <c r="AJ2610" s="146">
        <f t="shared" si="485"/>
        <v>1.1828712502108178E-3</v>
      </c>
      <c r="AK2610" s="146">
        <f t="shared" si="486"/>
        <v>0.99967755943380199</v>
      </c>
      <c r="AL2610" s="146">
        <f t="shared" si="491"/>
        <v>1.1828712502108178E-3</v>
      </c>
      <c r="AM2610" s="146" t="str">
        <f t="shared" si="492"/>
        <v/>
      </c>
      <c r="AN2610" s="146" t="str">
        <f t="shared" si="487"/>
        <v/>
      </c>
      <c r="AO2610" s="146">
        <f t="shared" si="488"/>
        <v>0</v>
      </c>
      <c r="AP2610" s="146" t="str">
        <f t="shared" si="489"/>
        <v/>
      </c>
      <c r="AQ2610" s="146" t="str">
        <f t="shared" si="490"/>
        <v/>
      </c>
      <c r="AY2610" s="155"/>
      <c r="AZ2610" s="150"/>
      <c r="BA2610" s="155"/>
      <c r="BB2610" s="162"/>
      <c r="BC2610" s="162"/>
      <c r="BD2610" s="162"/>
      <c r="BE2610" s="162"/>
      <c r="BF2610" s="156"/>
      <c r="BG2610" s="156"/>
      <c r="BH2610" s="156"/>
      <c r="BJ2610" s="146">
        <v>1830</v>
      </c>
      <c r="BK2610" s="146">
        <f t="shared" si="494"/>
        <v>11.705599999999755</v>
      </c>
      <c r="BL2610" s="146">
        <f t="shared" si="495"/>
        <v>0.11066556722043924</v>
      </c>
      <c r="BM2610" s="146">
        <f t="shared" si="496"/>
        <v>2.289529178709504E-4</v>
      </c>
      <c r="BN2610" s="146" t="str">
        <f t="shared" si="497"/>
        <v/>
      </c>
      <c r="BO2610" s="146" t="str">
        <f t="shared" si="493"/>
        <v/>
      </c>
    </row>
    <row r="2611" spans="3:67" ht="20.100000000000001" customHeight="1" x14ac:dyDescent="0.25">
      <c r="C2611" s="12"/>
      <c r="E2611" s="130"/>
      <c r="F2611" s="130"/>
      <c r="R2611" s="12"/>
      <c r="T2611" s="130"/>
      <c r="U2611" s="130"/>
      <c r="AE2611" s="146">
        <v>1854</v>
      </c>
      <c r="AF2611" s="146">
        <f t="shared" si="484"/>
        <v>3.4160000000000004</v>
      </c>
      <c r="AJ2611" s="146">
        <f t="shared" si="485"/>
        <v>1.1668277547287043E-3</v>
      </c>
      <c r="AK2611" s="146">
        <f t="shared" si="486"/>
        <v>0.99968225876504779</v>
      </c>
      <c r="AL2611" s="146">
        <f t="shared" si="491"/>
        <v>1.1668277547287043E-3</v>
      </c>
      <c r="AM2611" s="146" t="str">
        <f t="shared" si="492"/>
        <v/>
      </c>
      <c r="AN2611" s="146" t="str">
        <f t="shared" si="487"/>
        <v/>
      </c>
      <c r="AO2611" s="146">
        <f t="shared" si="488"/>
        <v>0</v>
      </c>
      <c r="AP2611" s="146" t="str">
        <f t="shared" si="489"/>
        <v/>
      </c>
      <c r="AQ2611" s="146" t="str">
        <f t="shared" si="490"/>
        <v/>
      </c>
      <c r="AY2611" s="155"/>
      <c r="AZ2611" s="150"/>
      <c r="BA2611" s="155"/>
      <c r="BB2611" s="162"/>
      <c r="BC2611" s="162"/>
      <c r="BD2611" s="162"/>
      <c r="BE2611" s="162"/>
      <c r="BF2611" s="156"/>
      <c r="BG2611" s="156"/>
      <c r="BH2611" s="156"/>
      <c r="BJ2611" s="146">
        <v>1831</v>
      </c>
      <c r="BK2611" s="146">
        <f t="shared" si="494"/>
        <v>11.711999999999755</v>
      </c>
      <c r="BL2611" s="146">
        <f t="shared" si="495"/>
        <v>0.11043661430256829</v>
      </c>
      <c r="BM2611" s="146">
        <f t="shared" si="496"/>
        <v>2.2853343054765607E-4</v>
      </c>
      <c r="BN2611" s="146" t="str">
        <f t="shared" si="497"/>
        <v/>
      </c>
      <c r="BO2611" s="146" t="str">
        <f t="shared" si="493"/>
        <v/>
      </c>
    </row>
    <row r="2612" spans="3:67" ht="20.100000000000001" customHeight="1" x14ac:dyDescent="0.25">
      <c r="C2612" s="12"/>
      <c r="E2612" s="130"/>
      <c r="F2612" s="130"/>
      <c r="R2612" s="12"/>
      <c r="T2612" s="130"/>
      <c r="U2612" s="130"/>
      <c r="AE2612" s="146">
        <v>1855</v>
      </c>
      <c r="AF2612" s="146">
        <f t="shared" si="484"/>
        <v>3.42</v>
      </c>
      <c r="AJ2612" s="146">
        <f t="shared" si="485"/>
        <v>1.1509834441784845E-3</v>
      </c>
      <c r="AK2612" s="146">
        <f t="shared" si="486"/>
        <v>0.99968689432141877</v>
      </c>
      <c r="AL2612" s="146">
        <f t="shared" si="491"/>
        <v>1.1509834441784845E-3</v>
      </c>
      <c r="AM2612" s="146" t="str">
        <f t="shared" si="492"/>
        <v/>
      </c>
      <c r="AN2612" s="146" t="str">
        <f t="shared" si="487"/>
        <v/>
      </c>
      <c r="AO2612" s="146">
        <f t="shared" si="488"/>
        <v>0</v>
      </c>
      <c r="AP2612" s="146" t="str">
        <f t="shared" si="489"/>
        <v/>
      </c>
      <c r="AQ2612" s="146" t="str">
        <f t="shared" si="490"/>
        <v/>
      </c>
      <c r="AY2612" s="155"/>
      <c r="AZ2612" s="150"/>
      <c r="BA2612" s="155"/>
      <c r="BB2612" s="162"/>
      <c r="BC2612" s="162"/>
      <c r="BD2612" s="162"/>
      <c r="BE2612" s="162"/>
      <c r="BF2612" s="156"/>
      <c r="BG2612" s="156"/>
      <c r="BH2612" s="156"/>
      <c r="BJ2612" s="146">
        <v>1832</v>
      </c>
      <c r="BK2612" s="146">
        <f t="shared" si="494"/>
        <v>11.718399999999754</v>
      </c>
      <c r="BL2612" s="146">
        <f t="shared" si="495"/>
        <v>0.11020808087202064</v>
      </c>
      <c r="BM2612" s="146">
        <f t="shared" si="496"/>
        <v>2.2811454161131284E-4</v>
      </c>
      <c r="BN2612" s="146" t="str">
        <f t="shared" si="497"/>
        <v/>
      </c>
      <c r="BO2612" s="146" t="str">
        <f t="shared" si="493"/>
        <v/>
      </c>
    </row>
    <row r="2613" spans="3:67" ht="20.100000000000001" customHeight="1" x14ac:dyDescent="0.25">
      <c r="C2613" s="12"/>
      <c r="E2613" s="130"/>
      <c r="F2613" s="130"/>
      <c r="R2613" s="12"/>
      <c r="T2613" s="130"/>
      <c r="U2613" s="130"/>
      <c r="AE2613" s="146">
        <v>1856</v>
      </c>
      <c r="AF2613" s="146">
        <f t="shared" ref="AF2613:AF2676" si="498">AF$751+(AE2613*AF$754)</f>
        <v>3.4240000000000004</v>
      </c>
      <c r="AJ2613" s="146">
        <f t="shared" ref="AJ2613:AJ2676" si="499">_xlfn.NORM.DIST(AF2613,AF$748,AF$749,0)</f>
        <v>1.1353361174069102E-3</v>
      </c>
      <c r="AK2613" s="146">
        <f t="shared" ref="AK2613:AK2676" si="500">_xlfn.NORM.DIST(AF2613,AF$748,AF$749,1)</f>
        <v>0.99969146689524535</v>
      </c>
      <c r="AL2613" s="146">
        <f t="shared" si="491"/>
        <v>1.1353361174069102E-3</v>
      </c>
      <c r="AM2613" s="146" t="str">
        <f t="shared" si="492"/>
        <v/>
      </c>
      <c r="AN2613" s="146" t="str">
        <f t="shared" ref="AN2613:AN2676" si="501">IF(AJ2613=MAX(AJ$757:AJ$2757),AJ2613,"")</f>
        <v/>
      </c>
      <c r="AO2613" s="146">
        <f t="shared" ref="AO2613:AO2676" si="502">_xlfn.NORM.DIST(AE2613,AM$749,AM$750,0)</f>
        <v>0</v>
      </c>
      <c r="AP2613" s="146" t="str">
        <f t="shared" ref="AP2613:AP2676" si="503">IF(AO2613=MAX(AO$757:AO$2757),AJ2613,"")</f>
        <v/>
      </c>
      <c r="AQ2613" s="146" t="str">
        <f t="shared" ref="AQ2613:AQ2676" si="504">IF(AP2613=MIN(AP$757:AP$2757),AP2613,"")</f>
        <v/>
      </c>
      <c r="AY2613" s="155"/>
      <c r="AZ2613" s="150"/>
      <c r="BA2613" s="155"/>
      <c r="BB2613" s="162"/>
      <c r="BC2613" s="162"/>
      <c r="BD2613" s="162"/>
      <c r="BE2613" s="162"/>
      <c r="BF2613" s="156"/>
      <c r="BG2613" s="156"/>
      <c r="BH2613" s="156"/>
      <c r="BJ2613" s="146">
        <v>1833</v>
      </c>
      <c r="BK2613" s="146">
        <f t="shared" si="494"/>
        <v>11.724799999999753</v>
      </c>
      <c r="BL2613" s="146">
        <f t="shared" si="495"/>
        <v>0.10997996633040932</v>
      </c>
      <c r="BM2613" s="146">
        <f t="shared" si="496"/>
        <v>2.2769625077416478E-4</v>
      </c>
      <c r="BN2613" s="146" t="str">
        <f t="shared" si="497"/>
        <v/>
      </c>
      <c r="BO2613" s="146" t="str">
        <f t="shared" si="493"/>
        <v/>
      </c>
    </row>
    <row r="2614" spans="3:67" ht="20.100000000000001" customHeight="1" x14ac:dyDescent="0.25">
      <c r="C2614" s="12"/>
      <c r="E2614" s="130"/>
      <c r="F2614" s="130"/>
      <c r="R2614" s="12"/>
      <c r="T2614" s="130"/>
      <c r="U2614" s="130"/>
      <c r="AE2614" s="146">
        <v>1857</v>
      </c>
      <c r="AF2614" s="146">
        <f t="shared" si="498"/>
        <v>3.4279999999999999</v>
      </c>
      <c r="AJ2614" s="146">
        <f t="shared" si="499"/>
        <v>1.1198835937766252E-3</v>
      </c>
      <c r="AK2614" s="146">
        <f t="shared" si="500"/>
        <v>0.99969597727009463</v>
      </c>
      <c r="AL2614" s="146">
        <f t="shared" ref="AL2614:AL2677" si="505">IF(OR(AK2614&lt;$AM$753,AK2614&gt;$AM$754),AJ2614,"")</f>
        <v>1.1198835937766252E-3</v>
      </c>
      <c r="AM2614" s="146" t="str">
        <f t="shared" ref="AM2614:AM2677" si="506">IF(AND(AK2614&gt;$AM$753,AK2614&lt;$AM$754),AJ2614,"")</f>
        <v/>
      </c>
      <c r="AN2614" s="146" t="str">
        <f t="shared" si="501"/>
        <v/>
      </c>
      <c r="AO2614" s="146">
        <f t="shared" si="502"/>
        <v>0</v>
      </c>
      <c r="AP2614" s="146" t="str">
        <f t="shared" si="503"/>
        <v/>
      </c>
      <c r="AQ2614" s="146" t="str">
        <f t="shared" si="504"/>
        <v/>
      </c>
      <c r="AY2614" s="155"/>
      <c r="AZ2614" s="150"/>
      <c r="BA2614" s="155"/>
      <c r="BB2614" s="162"/>
      <c r="BC2614" s="162"/>
      <c r="BD2614" s="162"/>
      <c r="BE2614" s="162"/>
      <c r="BF2614" s="156"/>
      <c r="BG2614" s="156"/>
      <c r="BH2614" s="156"/>
      <c r="BJ2614" s="146">
        <v>1834</v>
      </c>
      <c r="BK2614" s="146">
        <f t="shared" si="494"/>
        <v>11.731199999999752</v>
      </c>
      <c r="BL2614" s="146">
        <f t="shared" si="495"/>
        <v>0.10975227007963516</v>
      </c>
      <c r="BM2614" s="146">
        <f t="shared" si="496"/>
        <v>2.2727855774810901E-4</v>
      </c>
      <c r="BN2614" s="146" t="str">
        <f t="shared" si="497"/>
        <v/>
      </c>
      <c r="BO2614" s="146" t="str">
        <f t="shared" si="493"/>
        <v/>
      </c>
    </row>
    <row r="2615" spans="3:67" ht="20.100000000000001" customHeight="1" x14ac:dyDescent="0.25">
      <c r="C2615" s="12"/>
      <c r="E2615" s="130"/>
      <c r="F2615" s="130"/>
      <c r="R2615" s="12"/>
      <c r="T2615" s="130"/>
      <c r="U2615" s="130"/>
      <c r="AE2615" s="146">
        <v>1858</v>
      </c>
      <c r="AF2615" s="146">
        <f t="shared" si="498"/>
        <v>3.4320000000000004</v>
      </c>
      <c r="AJ2615" s="146">
        <f t="shared" si="499"/>
        <v>1.1046237130258364E-3</v>
      </c>
      <c r="AK2615" s="146">
        <f t="shared" si="500"/>
        <v>0.99970042622085187</v>
      </c>
      <c r="AL2615" s="146">
        <f t="shared" si="505"/>
        <v>1.1046237130258364E-3</v>
      </c>
      <c r="AM2615" s="146" t="str">
        <f t="shared" si="506"/>
        <v/>
      </c>
      <c r="AN2615" s="146" t="str">
        <f t="shared" si="501"/>
        <v/>
      </c>
      <c r="AO2615" s="146">
        <f t="shared" si="502"/>
        <v>0</v>
      </c>
      <c r="AP2615" s="146" t="str">
        <f t="shared" si="503"/>
        <v/>
      </c>
      <c r="AQ2615" s="146" t="str">
        <f t="shared" si="504"/>
        <v/>
      </c>
      <c r="AY2615" s="155"/>
      <c r="AZ2615" s="150"/>
      <c r="BA2615" s="155"/>
      <c r="BB2615" s="162"/>
      <c r="BC2615" s="162"/>
      <c r="BD2615" s="162"/>
      <c r="BE2615" s="162"/>
      <c r="BF2615" s="156"/>
      <c r="BG2615" s="156"/>
      <c r="BH2615" s="156"/>
      <c r="BJ2615" s="146">
        <v>1835</v>
      </c>
      <c r="BK2615" s="146">
        <f t="shared" si="494"/>
        <v>11.737599999999752</v>
      </c>
      <c r="BL2615" s="146">
        <f t="shared" si="495"/>
        <v>0.10952499152188705</v>
      </c>
      <c r="BM2615" s="146">
        <f t="shared" si="496"/>
        <v>2.2686146224153159E-4</v>
      </c>
      <c r="BN2615" s="146" t="str">
        <f t="shared" si="497"/>
        <v/>
      </c>
      <c r="BO2615" s="146" t="str">
        <f t="shared" si="493"/>
        <v/>
      </c>
    </row>
    <row r="2616" spans="3:67" ht="20.100000000000001" customHeight="1" x14ac:dyDescent="0.25">
      <c r="C2616" s="12"/>
      <c r="E2616" s="130"/>
      <c r="F2616" s="130"/>
      <c r="R2616" s="12"/>
      <c r="T2616" s="130"/>
      <c r="U2616" s="130"/>
      <c r="AE2616" s="146">
        <v>1859</v>
      </c>
      <c r="AF2616" s="146">
        <f t="shared" si="498"/>
        <v>3.4359999999999999</v>
      </c>
      <c r="AJ2616" s="146">
        <f t="shared" si="499"/>
        <v>1.089554335128328E-3</v>
      </c>
      <c r="AK2616" s="146">
        <f t="shared" si="500"/>
        <v>0.99970481451380178</v>
      </c>
      <c r="AL2616" s="146">
        <f t="shared" si="505"/>
        <v>1.089554335128328E-3</v>
      </c>
      <c r="AM2616" s="146" t="str">
        <f t="shared" si="506"/>
        <v/>
      </c>
      <c r="AN2616" s="146" t="str">
        <f t="shared" si="501"/>
        <v/>
      </c>
      <c r="AO2616" s="146">
        <f t="shared" si="502"/>
        <v>0</v>
      </c>
      <c r="AP2616" s="146" t="str">
        <f t="shared" si="503"/>
        <v/>
      </c>
      <c r="AQ2616" s="146" t="str">
        <f t="shared" si="504"/>
        <v/>
      </c>
      <c r="AY2616" s="155"/>
      <c r="AZ2616" s="150"/>
      <c r="BA2616" s="155"/>
      <c r="BB2616" s="162"/>
      <c r="BC2616" s="162"/>
      <c r="BD2616" s="162"/>
      <c r="BE2616" s="162"/>
      <c r="BF2616" s="156"/>
      <c r="BG2616" s="156"/>
      <c r="BH2616" s="156"/>
      <c r="BJ2616" s="146">
        <v>1836</v>
      </c>
      <c r="BK2616" s="146">
        <f t="shared" si="494"/>
        <v>11.743999999999751</v>
      </c>
      <c r="BL2616" s="146">
        <f t="shared" si="495"/>
        <v>0.10929813005964552</v>
      </c>
      <c r="BM2616" s="146">
        <f t="shared" si="496"/>
        <v>2.2644496396140301E-4</v>
      </c>
      <c r="BN2616" s="146" t="str">
        <f t="shared" si="497"/>
        <v/>
      </c>
      <c r="BO2616" s="146" t="str">
        <f t="shared" si="493"/>
        <v/>
      </c>
    </row>
    <row r="2617" spans="3:67" ht="20.100000000000001" customHeight="1" x14ac:dyDescent="0.25">
      <c r="C2617" s="12"/>
      <c r="E2617" s="130"/>
      <c r="F2617" s="130"/>
      <c r="R2617" s="12"/>
      <c r="T2617" s="130"/>
      <c r="U2617" s="130"/>
      <c r="AE2617" s="146">
        <v>1860</v>
      </c>
      <c r="AF2617" s="146">
        <f t="shared" si="498"/>
        <v>3.4400000000000004</v>
      </c>
      <c r="AJ2617" s="146">
        <f t="shared" si="499"/>
        <v>1.0746733401537337E-3</v>
      </c>
      <c r="AK2617" s="146">
        <f t="shared" si="500"/>
        <v>0.9997091429067092</v>
      </c>
      <c r="AL2617" s="146">
        <f t="shared" si="505"/>
        <v>1.0746733401537337E-3</v>
      </c>
      <c r="AM2617" s="146" t="str">
        <f t="shared" si="506"/>
        <v/>
      </c>
      <c r="AN2617" s="146" t="str">
        <f t="shared" si="501"/>
        <v/>
      </c>
      <c r="AO2617" s="146">
        <f t="shared" si="502"/>
        <v>0</v>
      </c>
      <c r="AP2617" s="146" t="str">
        <f t="shared" si="503"/>
        <v/>
      </c>
      <c r="AQ2617" s="146" t="str">
        <f t="shared" si="504"/>
        <v/>
      </c>
      <c r="AY2617" s="155"/>
      <c r="AZ2617" s="150"/>
      <c r="BA2617" s="155"/>
      <c r="BB2617" s="162"/>
      <c r="BC2617" s="162"/>
      <c r="BD2617" s="162"/>
      <c r="BE2617" s="162"/>
      <c r="BF2617" s="156"/>
      <c r="BG2617" s="156"/>
      <c r="BH2617" s="156"/>
      <c r="BJ2617" s="146">
        <v>1837</v>
      </c>
      <c r="BK2617" s="146">
        <f t="shared" si="494"/>
        <v>11.75039999999975</v>
      </c>
      <c r="BL2617" s="146">
        <f t="shared" si="495"/>
        <v>0.10907168509568411</v>
      </c>
      <c r="BM2617" s="146">
        <f t="shared" si="496"/>
        <v>2.2602906261215416E-4</v>
      </c>
      <c r="BN2617" s="146" t="str">
        <f t="shared" si="497"/>
        <v/>
      </c>
      <c r="BO2617" s="146" t="str">
        <f t="shared" si="493"/>
        <v/>
      </c>
    </row>
    <row r="2618" spans="3:67" ht="20.100000000000001" customHeight="1" x14ac:dyDescent="0.25">
      <c r="C2618" s="12"/>
      <c r="E2618" s="130"/>
      <c r="F2618" s="130"/>
      <c r="R2618" s="12"/>
      <c r="T2618" s="130"/>
      <c r="U2618" s="130"/>
      <c r="AE2618" s="146">
        <v>1861</v>
      </c>
      <c r="AF2618" s="146">
        <f t="shared" si="498"/>
        <v>3.444</v>
      </c>
      <c r="AJ2618" s="146">
        <f t="shared" si="499"/>
        <v>1.0599786281281522E-3</v>
      </c>
      <c r="AK2618" s="146">
        <f t="shared" si="500"/>
        <v>0.99971341214889942</v>
      </c>
      <c r="AL2618" s="146">
        <f t="shared" si="505"/>
        <v>1.0599786281281522E-3</v>
      </c>
      <c r="AM2618" s="146" t="str">
        <f t="shared" si="506"/>
        <v/>
      </c>
      <c r="AN2618" s="146" t="str">
        <f t="shared" si="501"/>
        <v/>
      </c>
      <c r="AO2618" s="146">
        <f t="shared" si="502"/>
        <v>0</v>
      </c>
      <c r="AP2618" s="146" t="str">
        <f t="shared" si="503"/>
        <v/>
      </c>
      <c r="AQ2618" s="146" t="str">
        <f t="shared" si="504"/>
        <v/>
      </c>
      <c r="AY2618" s="155"/>
      <c r="AZ2618" s="150"/>
      <c r="BA2618" s="155"/>
      <c r="BB2618" s="162"/>
      <c r="BC2618" s="162"/>
      <c r="BD2618" s="162"/>
      <c r="BE2618" s="162"/>
      <c r="BF2618" s="156"/>
      <c r="BG2618" s="156"/>
      <c r="BH2618" s="156"/>
      <c r="BJ2618" s="146">
        <v>1838</v>
      </c>
      <c r="BK2618" s="146">
        <f t="shared" si="494"/>
        <v>11.75679999999975</v>
      </c>
      <c r="BL2618" s="146">
        <f t="shared" si="495"/>
        <v>0.10884565603307196</v>
      </c>
      <c r="BM2618" s="146">
        <f t="shared" si="496"/>
        <v>2.2561375789660609E-4</v>
      </c>
      <c r="BN2618" s="146" t="str">
        <f t="shared" si="497"/>
        <v/>
      </c>
      <c r="BO2618" s="146" t="str">
        <f t="shared" si="493"/>
        <v/>
      </c>
    </row>
    <row r="2619" spans="3:67" ht="20.100000000000001" customHeight="1" x14ac:dyDescent="0.25">
      <c r="C2619" s="12"/>
      <c r="E2619" s="130"/>
      <c r="F2619" s="130"/>
      <c r="R2619" s="12"/>
      <c r="T2619" s="130"/>
      <c r="U2619" s="130"/>
      <c r="AE2619" s="146">
        <v>1862</v>
      </c>
      <c r="AF2619" s="146">
        <f t="shared" si="498"/>
        <v>3.4480000000000004</v>
      </c>
      <c r="AJ2619" s="146">
        <f t="shared" si="499"/>
        <v>1.0454681188950439E-3</v>
      </c>
      <c r="AK2619" s="146">
        <f t="shared" si="500"/>
        <v>0.99971762298133715</v>
      </c>
      <c r="AL2619" s="146">
        <f t="shared" si="505"/>
        <v>1.0454681188950439E-3</v>
      </c>
      <c r="AM2619" s="146" t="str">
        <f t="shared" si="506"/>
        <v/>
      </c>
      <c r="AN2619" s="146" t="str">
        <f t="shared" si="501"/>
        <v/>
      </c>
      <c r="AO2619" s="146">
        <f t="shared" si="502"/>
        <v>0</v>
      </c>
      <c r="AP2619" s="146" t="str">
        <f t="shared" si="503"/>
        <v/>
      </c>
      <c r="AQ2619" s="146" t="str">
        <f t="shared" si="504"/>
        <v/>
      </c>
      <c r="AY2619" s="155"/>
      <c r="AZ2619" s="150"/>
      <c r="BA2619" s="155"/>
      <c r="BB2619" s="162"/>
      <c r="BC2619" s="162"/>
      <c r="BD2619" s="162"/>
      <c r="BE2619" s="162"/>
      <c r="BF2619" s="156"/>
      <c r="BG2619" s="156"/>
      <c r="BH2619" s="156"/>
      <c r="BJ2619" s="146">
        <v>1839</v>
      </c>
      <c r="BK2619" s="146">
        <f t="shared" si="494"/>
        <v>11.763199999999749</v>
      </c>
      <c r="BL2619" s="146">
        <f t="shared" si="495"/>
        <v>0.10862004227517535</v>
      </c>
      <c r="BM2619" s="146">
        <f t="shared" si="496"/>
        <v>2.2519904951527614E-4</v>
      </c>
      <c r="BN2619" s="146" t="str">
        <f t="shared" si="497"/>
        <v/>
      </c>
      <c r="BO2619" s="146" t="str">
        <f t="shared" si="493"/>
        <v/>
      </c>
    </row>
    <row r="2620" spans="3:67" ht="20.100000000000001" customHeight="1" x14ac:dyDescent="0.25">
      <c r="C2620" s="12"/>
      <c r="E2620" s="130"/>
      <c r="F2620" s="130"/>
      <c r="R2620" s="12"/>
      <c r="T2620" s="130"/>
      <c r="U2620" s="130"/>
      <c r="AE2620" s="146">
        <v>1863</v>
      </c>
      <c r="AF2620" s="146">
        <f t="shared" si="498"/>
        <v>3.452</v>
      </c>
      <c r="AJ2620" s="146">
        <f t="shared" si="499"/>
        <v>1.0311397519764927E-3</v>
      </c>
      <c r="AK2620" s="146">
        <f t="shared" si="500"/>
        <v>0.9997217761367061</v>
      </c>
      <c r="AL2620" s="146">
        <f t="shared" si="505"/>
        <v>1.0311397519764927E-3</v>
      </c>
      <c r="AM2620" s="146" t="str">
        <f t="shared" si="506"/>
        <v/>
      </c>
      <c r="AN2620" s="146" t="str">
        <f t="shared" si="501"/>
        <v/>
      </c>
      <c r="AO2620" s="146">
        <f t="shared" si="502"/>
        <v>0</v>
      </c>
      <c r="AP2620" s="146" t="str">
        <f t="shared" si="503"/>
        <v/>
      </c>
      <c r="AQ2620" s="146" t="str">
        <f t="shared" si="504"/>
        <v/>
      </c>
      <c r="AY2620" s="155"/>
      <c r="AZ2620" s="150"/>
      <c r="BA2620" s="155"/>
      <c r="BB2620" s="162"/>
      <c r="BC2620" s="162"/>
      <c r="BD2620" s="162"/>
      <c r="BE2620" s="162"/>
      <c r="BF2620" s="156"/>
      <c r="BG2620" s="156"/>
      <c r="BH2620" s="156"/>
      <c r="BJ2620" s="146">
        <v>1840</v>
      </c>
      <c r="BK2620" s="146">
        <f t="shared" si="494"/>
        <v>11.769599999999748</v>
      </c>
      <c r="BL2620" s="146">
        <f t="shared" si="495"/>
        <v>0.10839484322566008</v>
      </c>
      <c r="BM2620" s="146">
        <f t="shared" si="496"/>
        <v>2.2478493716644732E-4</v>
      </c>
      <c r="BN2620" s="146" t="str">
        <f t="shared" si="497"/>
        <v/>
      </c>
      <c r="BO2620" s="146" t="str">
        <f t="shared" si="493"/>
        <v/>
      </c>
    </row>
    <row r="2621" spans="3:67" ht="20.100000000000001" customHeight="1" x14ac:dyDescent="0.25">
      <c r="C2621" s="12"/>
      <c r="E2621" s="130"/>
      <c r="F2621" s="130"/>
      <c r="R2621" s="12"/>
      <c r="T2621" s="130"/>
      <c r="U2621" s="130"/>
      <c r="AE2621" s="146">
        <v>1864</v>
      </c>
      <c r="AF2621" s="146">
        <f t="shared" si="498"/>
        <v>3.4560000000000004</v>
      </c>
      <c r="AJ2621" s="146">
        <f t="shared" si="499"/>
        <v>1.0169914864347626E-3</v>
      </c>
      <c r="AK2621" s="146">
        <f t="shared" si="500"/>
        <v>0.99972587233948729</v>
      </c>
      <c r="AL2621" s="146">
        <f t="shared" si="505"/>
        <v>1.0169914864347626E-3</v>
      </c>
      <c r="AM2621" s="146" t="str">
        <f t="shared" si="506"/>
        <v/>
      </c>
      <c r="AN2621" s="146" t="str">
        <f t="shared" si="501"/>
        <v/>
      </c>
      <c r="AO2621" s="146">
        <f t="shared" si="502"/>
        <v>0</v>
      </c>
      <c r="AP2621" s="146" t="str">
        <f t="shared" si="503"/>
        <v/>
      </c>
      <c r="AQ2621" s="146" t="str">
        <f t="shared" si="504"/>
        <v/>
      </c>
      <c r="AY2621" s="155"/>
      <c r="AZ2621" s="150"/>
      <c r="BA2621" s="155"/>
      <c r="BB2621" s="162"/>
      <c r="BC2621" s="162"/>
      <c r="BD2621" s="162"/>
      <c r="BE2621" s="162"/>
      <c r="BF2621" s="156"/>
      <c r="BG2621" s="156"/>
      <c r="BH2621" s="156"/>
      <c r="BJ2621" s="146">
        <v>1841</v>
      </c>
      <c r="BK2621" s="146">
        <f t="shared" si="494"/>
        <v>11.775999999999748</v>
      </c>
      <c r="BL2621" s="146">
        <f t="shared" si="495"/>
        <v>0.10817005828849363</v>
      </c>
      <c r="BM2621" s="146">
        <f t="shared" si="496"/>
        <v>2.2437142054662629E-4</v>
      </c>
      <c r="BN2621" s="146" t="str">
        <f t="shared" si="497"/>
        <v/>
      </c>
      <c r="BO2621" s="146" t="str">
        <f t="shared" si="493"/>
        <v/>
      </c>
    </row>
    <row r="2622" spans="3:67" ht="20.100000000000001" customHeight="1" x14ac:dyDescent="0.25">
      <c r="C2622" s="12"/>
      <c r="E2622" s="130"/>
      <c r="F2622" s="130"/>
      <c r="R2622" s="12"/>
      <c r="T2622" s="130"/>
      <c r="U2622" s="130"/>
      <c r="AE2622" s="146">
        <v>1865</v>
      </c>
      <c r="AF2622" s="146">
        <f t="shared" si="498"/>
        <v>3.46</v>
      </c>
      <c r="AJ2622" s="146">
        <f t="shared" si="499"/>
        <v>1.0030213007342376E-3</v>
      </c>
      <c r="AK2622" s="146">
        <f t="shared" si="500"/>
        <v>0.99972991230603647</v>
      </c>
      <c r="AL2622" s="146">
        <f t="shared" si="505"/>
        <v>1.0030213007342376E-3</v>
      </c>
      <c r="AM2622" s="146" t="str">
        <f t="shared" si="506"/>
        <v/>
      </c>
      <c r="AN2622" s="146" t="str">
        <f t="shared" si="501"/>
        <v/>
      </c>
      <c r="AO2622" s="146">
        <f t="shared" si="502"/>
        <v>0</v>
      </c>
      <c r="AP2622" s="146" t="str">
        <f t="shared" si="503"/>
        <v/>
      </c>
      <c r="AQ2622" s="146" t="str">
        <f t="shared" si="504"/>
        <v/>
      </c>
      <c r="AY2622" s="155"/>
      <c r="AZ2622" s="150"/>
      <c r="BA2622" s="155"/>
      <c r="BB2622" s="162"/>
      <c r="BC2622" s="162"/>
      <c r="BD2622" s="162"/>
      <c r="BE2622" s="162"/>
      <c r="BF2622" s="156"/>
      <c r="BG2622" s="156"/>
      <c r="BH2622" s="156"/>
      <c r="BJ2622" s="146">
        <v>1842</v>
      </c>
      <c r="BK2622" s="146">
        <f t="shared" si="494"/>
        <v>11.782399999999747</v>
      </c>
      <c r="BL2622" s="146">
        <f t="shared" si="495"/>
        <v>0.107945686867947</v>
      </c>
      <c r="BM2622" s="146">
        <f t="shared" si="496"/>
        <v>2.2395849935014089E-4</v>
      </c>
      <c r="BN2622" s="146" t="str">
        <f t="shared" si="497"/>
        <v/>
      </c>
      <c r="BO2622" s="146" t="str">
        <f t="shared" si="493"/>
        <v/>
      </c>
    </row>
    <row r="2623" spans="3:67" ht="20.100000000000001" customHeight="1" x14ac:dyDescent="0.25">
      <c r="C2623" s="12"/>
      <c r="E2623" s="130"/>
      <c r="F2623" s="130"/>
      <c r="R2623" s="12"/>
      <c r="T2623" s="130"/>
      <c r="U2623" s="130"/>
      <c r="AE2623" s="146">
        <v>1866</v>
      </c>
      <c r="AF2623" s="146">
        <f t="shared" si="498"/>
        <v>3.4640000000000004</v>
      </c>
      <c r="AJ2623" s="146">
        <f t="shared" si="499"/>
        <v>9.8922719260367419E-4</v>
      </c>
      <c r="AK2623" s="146">
        <f t="shared" si="500"/>
        <v>0.9997338967446624</v>
      </c>
      <c r="AL2623" s="146">
        <f t="shared" si="505"/>
        <v>9.8922719260367419E-4</v>
      </c>
      <c r="AM2623" s="146" t="str">
        <f t="shared" si="506"/>
        <v/>
      </c>
      <c r="AN2623" s="146" t="str">
        <f t="shared" si="501"/>
        <v/>
      </c>
      <c r="AO2623" s="146">
        <f t="shared" si="502"/>
        <v>0</v>
      </c>
      <c r="AP2623" s="146" t="str">
        <f t="shared" si="503"/>
        <v/>
      </c>
      <c r="AQ2623" s="146" t="str">
        <f t="shared" si="504"/>
        <v/>
      </c>
      <c r="AY2623" s="155"/>
      <c r="AZ2623" s="150"/>
      <c r="BA2623" s="155"/>
      <c r="BB2623" s="162"/>
      <c r="BC2623" s="162"/>
      <c r="BD2623" s="162"/>
      <c r="BE2623" s="162"/>
      <c r="BF2623" s="156"/>
      <c r="BG2623" s="156"/>
      <c r="BH2623" s="156"/>
      <c r="BJ2623" s="146">
        <v>1843</v>
      </c>
      <c r="BK2623" s="146">
        <f t="shared" si="494"/>
        <v>11.788799999999746</v>
      </c>
      <c r="BL2623" s="146">
        <f t="shared" si="495"/>
        <v>0.10772172836859686</v>
      </c>
      <c r="BM2623" s="146">
        <f t="shared" si="496"/>
        <v>2.2354617326889037E-4</v>
      </c>
      <c r="BN2623" s="146" t="str">
        <f t="shared" si="497"/>
        <v/>
      </c>
      <c r="BO2623" s="146" t="str">
        <f t="shared" si="493"/>
        <v/>
      </c>
    </row>
    <row r="2624" spans="3:67" ht="20.100000000000001" customHeight="1" x14ac:dyDescent="0.25">
      <c r="C2624" s="12"/>
      <c r="E2624" s="130"/>
      <c r="F2624" s="130"/>
      <c r="R2624" s="12"/>
      <c r="T2624" s="130"/>
      <c r="U2624" s="130"/>
      <c r="AE2624" s="146">
        <v>1867</v>
      </c>
      <c r="AF2624" s="146">
        <f t="shared" si="498"/>
        <v>3.468</v>
      </c>
      <c r="AJ2624" s="146">
        <f t="shared" si="499"/>
        <v>9.7560717889885414E-4</v>
      </c>
      <c r="AK2624" s="146">
        <f t="shared" si="500"/>
        <v>0.99973782635570241</v>
      </c>
      <c r="AL2624" s="146">
        <f t="shared" si="505"/>
        <v>9.7560717889885414E-4</v>
      </c>
      <c r="AM2624" s="146" t="str">
        <f t="shared" si="506"/>
        <v/>
      </c>
      <c r="AN2624" s="146" t="str">
        <f t="shared" si="501"/>
        <v/>
      </c>
      <c r="AO2624" s="146">
        <f t="shared" si="502"/>
        <v>0</v>
      </c>
      <c r="AP2624" s="146" t="str">
        <f t="shared" si="503"/>
        <v/>
      </c>
      <c r="AQ2624" s="146" t="str">
        <f t="shared" si="504"/>
        <v/>
      </c>
      <c r="AY2624" s="155"/>
      <c r="AZ2624" s="150"/>
      <c r="BA2624" s="155"/>
      <c r="BB2624" s="162"/>
      <c r="BC2624" s="162"/>
      <c r="BD2624" s="162"/>
      <c r="BE2624" s="162"/>
      <c r="BF2624" s="156"/>
      <c r="BG2624" s="156"/>
      <c r="BH2624" s="156"/>
      <c r="BJ2624" s="146">
        <v>1844</v>
      </c>
      <c r="BK2624" s="146">
        <f t="shared" si="494"/>
        <v>11.795199999999745</v>
      </c>
      <c r="BL2624" s="146">
        <f t="shared" si="495"/>
        <v>0.10749818219532797</v>
      </c>
      <c r="BM2624" s="146">
        <f t="shared" si="496"/>
        <v>2.2313444199362209E-4</v>
      </c>
      <c r="BN2624" s="146" t="str">
        <f t="shared" si="497"/>
        <v/>
      </c>
      <c r="BO2624" s="146" t="str">
        <f t="shared" si="493"/>
        <v/>
      </c>
    </row>
    <row r="2625" spans="3:67" ht="20.100000000000001" customHeight="1" x14ac:dyDescent="0.25">
      <c r="C2625" s="12"/>
      <c r="E2625" s="130"/>
      <c r="F2625" s="130"/>
      <c r="R2625" s="12"/>
      <c r="T2625" s="130"/>
      <c r="U2625" s="130"/>
      <c r="AE2625" s="146">
        <v>1868</v>
      </c>
      <c r="AF2625" s="146">
        <f t="shared" si="498"/>
        <v>3.4720000000000004</v>
      </c>
      <c r="AJ2625" s="146">
        <f t="shared" si="499"/>
        <v>9.6215929546556258E-4</v>
      </c>
      <c r="AK2625" s="146">
        <f t="shared" si="500"/>
        <v>0.99974170183159972</v>
      </c>
      <c r="AL2625" s="146">
        <f t="shared" si="505"/>
        <v>9.6215929546556258E-4</v>
      </c>
      <c r="AM2625" s="146" t="str">
        <f t="shared" si="506"/>
        <v/>
      </c>
      <c r="AN2625" s="146" t="str">
        <f t="shared" si="501"/>
        <v/>
      </c>
      <c r="AO2625" s="146">
        <f t="shared" si="502"/>
        <v>0</v>
      </c>
      <c r="AP2625" s="146" t="str">
        <f t="shared" si="503"/>
        <v/>
      </c>
      <c r="AQ2625" s="146" t="str">
        <f t="shared" si="504"/>
        <v/>
      </c>
      <c r="AY2625" s="155"/>
      <c r="AZ2625" s="150"/>
      <c r="BA2625" s="155"/>
      <c r="BB2625" s="162"/>
      <c r="BC2625" s="162"/>
      <c r="BD2625" s="162"/>
      <c r="BE2625" s="162"/>
      <c r="BF2625" s="156"/>
      <c r="BG2625" s="156"/>
      <c r="BH2625" s="156"/>
      <c r="BJ2625" s="146">
        <v>1845</v>
      </c>
      <c r="BK2625" s="146">
        <f t="shared" si="494"/>
        <v>11.801599999999745</v>
      </c>
      <c r="BL2625" s="146">
        <f t="shared" si="495"/>
        <v>0.10727504775333435</v>
      </c>
      <c r="BM2625" s="146">
        <f t="shared" si="496"/>
        <v>2.2272330521247441E-4</v>
      </c>
      <c r="BN2625" s="146" t="str">
        <f t="shared" si="497"/>
        <v/>
      </c>
      <c r="BO2625" s="146" t="str">
        <f t="shared" si="493"/>
        <v/>
      </c>
    </row>
    <row r="2626" spans="3:67" ht="20.100000000000001" customHeight="1" x14ac:dyDescent="0.25">
      <c r="C2626" s="12"/>
      <c r="E2626" s="130"/>
      <c r="F2626" s="130"/>
      <c r="R2626" s="12"/>
      <c r="T2626" s="130"/>
      <c r="U2626" s="130"/>
      <c r="AE2626" s="146">
        <v>1869</v>
      </c>
      <c r="AF2626" s="146">
        <f t="shared" si="498"/>
        <v>3.476</v>
      </c>
      <c r="AJ2626" s="146">
        <f t="shared" si="499"/>
        <v>9.4888159700299299E-4</v>
      </c>
      <c r="AK2626" s="146">
        <f t="shared" si="500"/>
        <v>0.99974552385697857</v>
      </c>
      <c r="AL2626" s="146">
        <f t="shared" si="505"/>
        <v>9.4888159700299299E-4</v>
      </c>
      <c r="AM2626" s="146" t="str">
        <f t="shared" si="506"/>
        <v/>
      </c>
      <c r="AN2626" s="146" t="str">
        <f t="shared" si="501"/>
        <v/>
      </c>
      <c r="AO2626" s="146">
        <f t="shared" si="502"/>
        <v>0</v>
      </c>
      <c r="AP2626" s="146" t="str">
        <f t="shared" si="503"/>
        <v/>
      </c>
      <c r="AQ2626" s="146" t="str">
        <f t="shared" si="504"/>
        <v/>
      </c>
      <c r="AY2626" s="155"/>
      <c r="AZ2626" s="150"/>
      <c r="BA2626" s="155"/>
      <c r="BB2626" s="162"/>
      <c r="BC2626" s="162"/>
      <c r="BD2626" s="162"/>
      <c r="BE2626" s="162"/>
      <c r="BF2626" s="156"/>
      <c r="BG2626" s="156"/>
      <c r="BH2626" s="156"/>
      <c r="BJ2626" s="146">
        <v>1846</v>
      </c>
      <c r="BK2626" s="146">
        <f t="shared" si="494"/>
        <v>11.807999999999744</v>
      </c>
      <c r="BL2626" s="146">
        <f t="shared" si="495"/>
        <v>0.10705232444812188</v>
      </c>
      <c r="BM2626" s="146">
        <f t="shared" si="496"/>
        <v>2.2231276261129584E-4</v>
      </c>
      <c r="BN2626" s="146" t="str">
        <f t="shared" si="497"/>
        <v/>
      </c>
      <c r="BO2626" s="146" t="str">
        <f t="shared" si="493"/>
        <v/>
      </c>
    </row>
    <row r="2627" spans="3:67" ht="20.100000000000001" customHeight="1" x14ac:dyDescent="0.25">
      <c r="C2627" s="12"/>
      <c r="E2627" s="130"/>
      <c r="F2627" s="130"/>
      <c r="R2627" s="12"/>
      <c r="T2627" s="130"/>
      <c r="U2627" s="130"/>
      <c r="AE2627" s="146">
        <v>1870</v>
      </c>
      <c r="AF2627" s="146">
        <f t="shared" si="498"/>
        <v>3.4800000000000004</v>
      </c>
      <c r="AJ2627" s="146">
        <f t="shared" si="499"/>
        <v>9.3577215692747804E-4</v>
      </c>
      <c r="AK2627" s="146">
        <f t="shared" si="500"/>
        <v>0.99974929310871952</v>
      </c>
      <c r="AL2627" s="146">
        <f t="shared" si="505"/>
        <v>9.3577215692747804E-4</v>
      </c>
      <c r="AM2627" s="146" t="str">
        <f t="shared" si="506"/>
        <v/>
      </c>
      <c r="AN2627" s="146" t="str">
        <f t="shared" si="501"/>
        <v/>
      </c>
      <c r="AO2627" s="146">
        <f t="shared" si="502"/>
        <v>0</v>
      </c>
      <c r="AP2627" s="146" t="str">
        <f t="shared" si="503"/>
        <v/>
      </c>
      <c r="AQ2627" s="146" t="str">
        <f t="shared" si="504"/>
        <v/>
      </c>
      <c r="AY2627" s="155"/>
      <c r="AZ2627" s="150"/>
      <c r="BA2627" s="155"/>
      <c r="BB2627" s="162"/>
      <c r="BC2627" s="162"/>
      <c r="BD2627" s="162"/>
      <c r="BE2627" s="162"/>
      <c r="BF2627" s="156"/>
      <c r="BG2627" s="156"/>
      <c r="BH2627" s="156"/>
      <c r="BJ2627" s="146">
        <v>1847</v>
      </c>
      <c r="BK2627" s="146">
        <f t="shared" si="494"/>
        <v>11.814399999999743</v>
      </c>
      <c r="BL2627" s="146">
        <f t="shared" si="495"/>
        <v>0.10683001168551058</v>
      </c>
      <c r="BM2627" s="146">
        <f t="shared" si="496"/>
        <v>2.2190281387467203E-4</v>
      </c>
      <c r="BN2627" s="146" t="str">
        <f t="shared" si="497"/>
        <v/>
      </c>
      <c r="BO2627" s="146" t="str">
        <f t="shared" si="493"/>
        <v/>
      </c>
    </row>
    <row r="2628" spans="3:67" ht="20.100000000000001" customHeight="1" x14ac:dyDescent="0.25">
      <c r="C2628" s="12"/>
      <c r="E2628" s="130"/>
      <c r="F2628" s="130"/>
      <c r="R2628" s="12"/>
      <c r="T2628" s="130"/>
      <c r="U2628" s="130"/>
      <c r="AE2628" s="146">
        <v>1871</v>
      </c>
      <c r="AF2628" s="146">
        <f t="shared" si="498"/>
        <v>3.484</v>
      </c>
      <c r="AJ2628" s="146">
        <f t="shared" si="499"/>
        <v>9.2282906723667468E-4</v>
      </c>
      <c r="AK2628" s="146">
        <f t="shared" si="500"/>
        <v>0.99975301025603369</v>
      </c>
      <c r="AL2628" s="146">
        <f t="shared" si="505"/>
        <v>9.2282906723667468E-4</v>
      </c>
      <c r="AM2628" s="146" t="str">
        <f t="shared" si="506"/>
        <v/>
      </c>
      <c r="AN2628" s="146" t="str">
        <f t="shared" si="501"/>
        <v/>
      </c>
      <c r="AO2628" s="146">
        <f t="shared" si="502"/>
        <v>0</v>
      </c>
      <c r="AP2628" s="146" t="str">
        <f t="shared" si="503"/>
        <v/>
      </c>
      <c r="AQ2628" s="146" t="str">
        <f t="shared" si="504"/>
        <v/>
      </c>
      <c r="AY2628" s="155"/>
      <c r="AZ2628" s="150"/>
      <c r="BA2628" s="155"/>
      <c r="BB2628" s="162"/>
      <c r="BC2628" s="162"/>
      <c r="BD2628" s="162"/>
      <c r="BE2628" s="162"/>
      <c r="BF2628" s="156"/>
      <c r="BG2628" s="156"/>
      <c r="BH2628" s="156"/>
      <c r="BJ2628" s="146">
        <v>1848</v>
      </c>
      <c r="BK2628" s="146">
        <f t="shared" si="494"/>
        <v>11.820799999999743</v>
      </c>
      <c r="BL2628" s="146">
        <f t="shared" si="495"/>
        <v>0.10660810887163591</v>
      </c>
      <c r="BM2628" s="146">
        <f t="shared" si="496"/>
        <v>2.2149345868466286E-4</v>
      </c>
      <c r="BN2628" s="146" t="str">
        <f t="shared" si="497"/>
        <v/>
      </c>
      <c r="BO2628" s="146" t="str">
        <f t="shared" si="493"/>
        <v/>
      </c>
    </row>
    <row r="2629" spans="3:67" ht="20.100000000000001" customHeight="1" x14ac:dyDescent="0.25">
      <c r="C2629" s="12"/>
      <c r="E2629" s="130"/>
      <c r="F2629" s="130"/>
      <c r="R2629" s="12"/>
      <c r="T2629" s="130"/>
      <c r="U2629" s="130"/>
      <c r="AE2629" s="146">
        <v>1872</v>
      </c>
      <c r="AF2629" s="146">
        <f t="shared" si="498"/>
        <v>3.4880000000000004</v>
      </c>
      <c r="AJ2629" s="146">
        <f t="shared" si="499"/>
        <v>9.1005043837408771E-4</v>
      </c>
      <c r="AK2629" s="146">
        <f t="shared" si="500"/>
        <v>0.99975667596053763</v>
      </c>
      <c r="AL2629" s="146">
        <f t="shared" si="505"/>
        <v>9.1005043837408771E-4</v>
      </c>
      <c r="AM2629" s="146" t="str">
        <f t="shared" si="506"/>
        <v/>
      </c>
      <c r="AN2629" s="146" t="str">
        <f t="shared" si="501"/>
        <v/>
      </c>
      <c r="AO2629" s="146">
        <f t="shared" si="502"/>
        <v>0</v>
      </c>
      <c r="AP2629" s="146" t="str">
        <f t="shared" si="503"/>
        <v/>
      </c>
      <c r="AQ2629" s="146" t="str">
        <f t="shared" si="504"/>
        <v/>
      </c>
      <c r="AY2629" s="155"/>
      <c r="AZ2629" s="150"/>
      <c r="BA2629" s="155"/>
      <c r="BB2629" s="162"/>
      <c r="BC2629" s="162"/>
      <c r="BD2629" s="162"/>
      <c r="BE2629" s="162"/>
      <c r="BF2629" s="156"/>
      <c r="BG2629" s="156"/>
      <c r="BH2629" s="156"/>
      <c r="BJ2629" s="146">
        <v>1849</v>
      </c>
      <c r="BK2629" s="146">
        <f t="shared" si="494"/>
        <v>11.827199999999742</v>
      </c>
      <c r="BL2629" s="146">
        <f t="shared" si="495"/>
        <v>0.10638661541295125</v>
      </c>
      <c r="BM2629" s="146">
        <f t="shared" si="496"/>
        <v>2.2108469672163511E-4</v>
      </c>
      <c r="BN2629" s="146" t="str">
        <f t="shared" si="497"/>
        <v/>
      </c>
      <c r="BO2629" s="146" t="str">
        <f t="shared" si="493"/>
        <v/>
      </c>
    </row>
    <row r="2630" spans="3:67" ht="20.100000000000001" customHeight="1" x14ac:dyDescent="0.25">
      <c r="C2630" s="12"/>
      <c r="E2630" s="130"/>
      <c r="F2630" s="130"/>
      <c r="R2630" s="12"/>
      <c r="T2630" s="130"/>
      <c r="U2630" s="130"/>
      <c r="AE2630" s="146">
        <v>1873</v>
      </c>
      <c r="AF2630" s="146">
        <f t="shared" si="498"/>
        <v>3.492</v>
      </c>
      <c r="AJ2630" s="146">
        <f t="shared" si="499"/>
        <v>8.9743439909405621E-4</v>
      </c>
      <c r="AK2630" s="146">
        <f t="shared" si="500"/>
        <v>0.99976029087632601</v>
      </c>
      <c r="AL2630" s="146">
        <f t="shared" si="505"/>
        <v>8.9743439909405621E-4</v>
      </c>
      <c r="AM2630" s="146" t="str">
        <f t="shared" si="506"/>
        <v/>
      </c>
      <c r="AN2630" s="146" t="str">
        <f t="shared" si="501"/>
        <v/>
      </c>
      <c r="AO2630" s="146">
        <f t="shared" si="502"/>
        <v>0</v>
      </c>
      <c r="AP2630" s="146" t="str">
        <f t="shared" si="503"/>
        <v/>
      </c>
      <c r="AQ2630" s="146" t="str">
        <f t="shared" si="504"/>
        <v/>
      </c>
      <c r="AY2630" s="155"/>
      <c r="AZ2630" s="150"/>
      <c r="BA2630" s="155"/>
      <c r="BB2630" s="162"/>
      <c r="BC2630" s="162"/>
      <c r="BD2630" s="162"/>
      <c r="BE2630" s="162"/>
      <c r="BF2630" s="156"/>
      <c r="BG2630" s="156"/>
      <c r="BH2630" s="156"/>
      <c r="BJ2630" s="146">
        <v>1850</v>
      </c>
      <c r="BK2630" s="146">
        <f t="shared" si="494"/>
        <v>11.833599999999741</v>
      </c>
      <c r="BL2630" s="146">
        <f t="shared" si="495"/>
        <v>0.10616553071622961</v>
      </c>
      <c r="BM2630" s="146">
        <f t="shared" si="496"/>
        <v>2.2067652766361023E-4</v>
      </c>
      <c r="BN2630" s="146" t="str">
        <f t="shared" si="497"/>
        <v/>
      </c>
      <c r="BO2630" s="146" t="str">
        <f t="shared" si="493"/>
        <v/>
      </c>
    </row>
    <row r="2631" spans="3:67" ht="20.100000000000001" customHeight="1" x14ac:dyDescent="0.25">
      <c r="C2631" s="12"/>
      <c r="E2631" s="130"/>
      <c r="F2631" s="130"/>
      <c r="R2631" s="12"/>
      <c r="T2631" s="130"/>
      <c r="U2631" s="130"/>
      <c r="AE2631" s="146">
        <v>1874</v>
      </c>
      <c r="AF2631" s="146">
        <f t="shared" si="498"/>
        <v>3.4960000000000004</v>
      </c>
      <c r="AJ2631" s="146">
        <f t="shared" si="499"/>
        <v>8.8497909632710399E-4</v>
      </c>
      <c r="AK2631" s="146">
        <f t="shared" si="500"/>
        <v>0.999763855650045</v>
      </c>
      <c r="AL2631" s="146">
        <f t="shared" si="505"/>
        <v>8.8497909632710399E-4</v>
      </c>
      <c r="AM2631" s="146" t="str">
        <f t="shared" si="506"/>
        <v/>
      </c>
      <c r="AN2631" s="146" t="str">
        <f t="shared" si="501"/>
        <v/>
      </c>
      <c r="AO2631" s="146">
        <f t="shared" si="502"/>
        <v>0</v>
      </c>
      <c r="AP2631" s="146" t="str">
        <f t="shared" si="503"/>
        <v/>
      </c>
      <c r="AQ2631" s="146" t="str">
        <f t="shared" si="504"/>
        <v/>
      </c>
      <c r="AY2631" s="155"/>
      <c r="AZ2631" s="150"/>
      <c r="BA2631" s="155"/>
      <c r="BB2631" s="162"/>
      <c r="BC2631" s="162"/>
      <c r="BD2631" s="162"/>
      <c r="BE2631" s="162"/>
      <c r="BF2631" s="156"/>
      <c r="BG2631" s="156"/>
      <c r="BH2631" s="156"/>
      <c r="BJ2631" s="146">
        <v>1851</v>
      </c>
      <c r="BK2631" s="146">
        <f t="shared" si="494"/>
        <v>11.839999999999741</v>
      </c>
      <c r="BL2631" s="146">
        <f t="shared" si="495"/>
        <v>0.105944854188566</v>
      </c>
      <c r="BM2631" s="146">
        <f t="shared" si="496"/>
        <v>2.2026895118737455E-4</v>
      </c>
      <c r="BN2631" s="146" t="str">
        <f t="shared" si="497"/>
        <v/>
      </c>
      <c r="BO2631" s="146" t="str">
        <f t="shared" si="493"/>
        <v/>
      </c>
    </row>
    <row r="2632" spans="3:67" ht="20.100000000000001" customHeight="1" x14ac:dyDescent="0.25">
      <c r="C2632" s="12"/>
      <c r="E2632" s="130"/>
      <c r="F2632" s="130"/>
      <c r="R2632" s="12"/>
      <c r="T2632" s="130"/>
      <c r="U2632" s="130"/>
      <c r="AE2632" s="146">
        <v>1875</v>
      </c>
      <c r="AF2632" s="146">
        <f t="shared" si="498"/>
        <v>3.5</v>
      </c>
      <c r="AJ2632" s="146">
        <f t="shared" si="499"/>
        <v>8.7268269504576015E-4</v>
      </c>
      <c r="AK2632" s="146">
        <f t="shared" si="500"/>
        <v>0.99976737092096446</v>
      </c>
      <c r="AL2632" s="146">
        <f t="shared" si="505"/>
        <v>8.7268269504576015E-4</v>
      </c>
      <c r="AM2632" s="146" t="str">
        <f t="shared" si="506"/>
        <v/>
      </c>
      <c r="AN2632" s="146" t="str">
        <f t="shared" si="501"/>
        <v/>
      </c>
      <c r="AO2632" s="146">
        <f t="shared" si="502"/>
        <v>0</v>
      </c>
      <c r="AP2632" s="146" t="str">
        <f t="shared" si="503"/>
        <v/>
      </c>
      <c r="AQ2632" s="146" t="str">
        <f t="shared" si="504"/>
        <v/>
      </c>
      <c r="AY2632" s="155"/>
      <c r="AZ2632" s="150"/>
      <c r="BA2632" s="155"/>
      <c r="BB2632" s="162"/>
      <c r="BC2632" s="162"/>
      <c r="BD2632" s="162"/>
      <c r="BE2632" s="162"/>
      <c r="BF2632" s="156"/>
      <c r="BG2632" s="156"/>
      <c r="BH2632" s="156"/>
      <c r="BJ2632" s="146">
        <v>1852</v>
      </c>
      <c r="BK2632" s="146">
        <f t="shared" si="494"/>
        <v>11.84639999999974</v>
      </c>
      <c r="BL2632" s="146">
        <f t="shared" si="495"/>
        <v>0.10572458523737863</v>
      </c>
      <c r="BM2632" s="146">
        <f t="shared" si="496"/>
        <v>2.198619669667029E-4</v>
      </c>
      <c r="BN2632" s="146" t="str">
        <f t="shared" si="497"/>
        <v/>
      </c>
      <c r="BO2632" s="146" t="str">
        <f t="shared" si="493"/>
        <v/>
      </c>
    </row>
    <row r="2633" spans="3:67" ht="20.100000000000001" customHeight="1" x14ac:dyDescent="0.25">
      <c r="C2633" s="12"/>
      <c r="E2633" s="130"/>
      <c r="F2633" s="130"/>
      <c r="R2633" s="12"/>
      <c r="T2633" s="130"/>
      <c r="U2633" s="130"/>
      <c r="AE2633" s="146">
        <v>1876</v>
      </c>
      <c r="AF2633" s="146">
        <f t="shared" si="498"/>
        <v>3.5040000000000004</v>
      </c>
      <c r="AJ2633" s="146">
        <f t="shared" si="499"/>
        <v>8.6054337813075638E-4</v>
      </c>
      <c r="AK2633" s="146">
        <f t="shared" si="500"/>
        <v>0.99977083732105032</v>
      </c>
      <c r="AL2633" s="146">
        <f t="shared" si="505"/>
        <v>8.6054337813075638E-4</v>
      </c>
      <c r="AM2633" s="146" t="str">
        <f t="shared" si="506"/>
        <v/>
      </c>
      <c r="AN2633" s="146" t="str">
        <f t="shared" si="501"/>
        <v/>
      </c>
      <c r="AO2633" s="146">
        <f t="shared" si="502"/>
        <v>0</v>
      </c>
      <c r="AP2633" s="146" t="str">
        <f t="shared" si="503"/>
        <v/>
      </c>
      <c r="AQ2633" s="146" t="str">
        <f t="shared" si="504"/>
        <v/>
      </c>
      <c r="AY2633" s="155"/>
      <c r="AZ2633" s="150"/>
      <c r="BA2633" s="155"/>
      <c r="BB2633" s="162"/>
      <c r="BC2633" s="162"/>
      <c r="BD2633" s="162"/>
      <c r="BE2633" s="162"/>
      <c r="BF2633" s="156"/>
      <c r="BG2633" s="156"/>
      <c r="BH2633" s="156"/>
      <c r="BJ2633" s="146">
        <v>1853</v>
      </c>
      <c r="BK2633" s="146">
        <f t="shared" si="494"/>
        <v>11.852799999999739</v>
      </c>
      <c r="BL2633" s="146">
        <f t="shared" si="495"/>
        <v>0.10550472327041192</v>
      </c>
      <c r="BM2633" s="146">
        <f t="shared" si="496"/>
        <v>2.1945557467442645E-4</v>
      </c>
      <c r="BN2633" s="146" t="str">
        <f t="shared" si="497"/>
        <v/>
      </c>
      <c r="BO2633" s="146" t="str">
        <f t="shared" si="493"/>
        <v/>
      </c>
    </row>
    <row r="2634" spans="3:67" ht="20.100000000000001" customHeight="1" x14ac:dyDescent="0.25">
      <c r="C2634" s="12"/>
      <c r="E2634" s="130"/>
      <c r="F2634" s="130"/>
      <c r="R2634" s="12"/>
      <c r="T2634" s="130"/>
      <c r="U2634" s="130"/>
      <c r="AE2634" s="146">
        <v>1877</v>
      </c>
      <c r="AF2634" s="146">
        <f t="shared" si="498"/>
        <v>3.508</v>
      </c>
      <c r="AJ2634" s="146">
        <f t="shared" si="499"/>
        <v>8.4855934623771106E-4</v>
      </c>
      <c r="AK2634" s="146">
        <f t="shared" si="500"/>
        <v>0.9997742554750354</v>
      </c>
      <c r="AL2634" s="146">
        <f t="shared" si="505"/>
        <v>8.4855934623771106E-4</v>
      </c>
      <c r="AM2634" s="146" t="str">
        <f t="shared" si="506"/>
        <v/>
      </c>
      <c r="AN2634" s="146" t="str">
        <f t="shared" si="501"/>
        <v/>
      </c>
      <c r="AO2634" s="146">
        <f t="shared" si="502"/>
        <v>0</v>
      </c>
      <c r="AP2634" s="146" t="str">
        <f t="shared" si="503"/>
        <v/>
      </c>
      <c r="AQ2634" s="146" t="str">
        <f t="shared" si="504"/>
        <v/>
      </c>
      <c r="AY2634" s="155"/>
      <c r="AZ2634" s="150"/>
      <c r="BA2634" s="155"/>
      <c r="BB2634" s="162"/>
      <c r="BC2634" s="162"/>
      <c r="BD2634" s="162"/>
      <c r="BE2634" s="162"/>
      <c r="BF2634" s="156"/>
      <c r="BG2634" s="156"/>
      <c r="BH2634" s="156"/>
      <c r="BJ2634" s="146">
        <v>1854</v>
      </c>
      <c r="BK2634" s="146">
        <f t="shared" si="494"/>
        <v>11.859199999999738</v>
      </c>
      <c r="BL2634" s="146">
        <f t="shared" si="495"/>
        <v>0.1052852676957375</v>
      </c>
      <c r="BM2634" s="146">
        <f t="shared" si="496"/>
        <v>2.190497739810171E-4</v>
      </c>
      <c r="BN2634" s="146" t="str">
        <f t="shared" si="497"/>
        <v/>
      </c>
      <c r="BO2634" s="146" t="str">
        <f t="shared" si="493"/>
        <v/>
      </c>
    </row>
    <row r="2635" spans="3:67" ht="20.100000000000001" customHeight="1" x14ac:dyDescent="0.25">
      <c r="C2635" s="12"/>
      <c r="E2635" s="130"/>
      <c r="F2635" s="130"/>
      <c r="R2635" s="12"/>
      <c r="T2635" s="130"/>
      <c r="U2635" s="130"/>
      <c r="AE2635" s="146">
        <v>1878</v>
      </c>
      <c r="AF2635" s="146">
        <f t="shared" si="498"/>
        <v>3.5120000000000005</v>
      </c>
      <c r="AJ2635" s="146">
        <f t="shared" si="499"/>
        <v>8.3672881766420589E-4</v>
      </c>
      <c r="AK2635" s="146">
        <f t="shared" si="500"/>
        <v>0.99977762600049058</v>
      </c>
      <c r="AL2635" s="146">
        <f t="shared" si="505"/>
        <v>8.3672881766420589E-4</v>
      </c>
      <c r="AM2635" s="146" t="str">
        <f t="shared" si="506"/>
        <v/>
      </c>
      <c r="AN2635" s="146" t="str">
        <f t="shared" si="501"/>
        <v/>
      </c>
      <c r="AO2635" s="146">
        <f t="shared" si="502"/>
        <v>0</v>
      </c>
      <c r="AP2635" s="146" t="str">
        <f t="shared" si="503"/>
        <v/>
      </c>
      <c r="AQ2635" s="146" t="str">
        <f t="shared" si="504"/>
        <v/>
      </c>
      <c r="AY2635" s="155"/>
      <c r="AZ2635" s="150"/>
      <c r="BA2635" s="155"/>
      <c r="BB2635" s="162"/>
      <c r="BC2635" s="162"/>
      <c r="BD2635" s="162"/>
      <c r="BE2635" s="162"/>
      <c r="BF2635" s="156"/>
      <c r="BG2635" s="156"/>
      <c r="BH2635" s="156"/>
      <c r="BJ2635" s="146">
        <v>1855</v>
      </c>
      <c r="BK2635" s="146">
        <f t="shared" si="494"/>
        <v>11.865599999999738</v>
      </c>
      <c r="BL2635" s="146">
        <f t="shared" si="495"/>
        <v>0.10506621792175648</v>
      </c>
      <c r="BM2635" s="146">
        <f t="shared" si="496"/>
        <v>2.1864456455500392E-4</v>
      </c>
      <c r="BN2635" s="146" t="str">
        <f t="shared" si="497"/>
        <v/>
      </c>
      <c r="BO2635" s="146" t="str">
        <f t="shared" si="493"/>
        <v/>
      </c>
    </row>
    <row r="2636" spans="3:67" ht="20.100000000000001" customHeight="1" x14ac:dyDescent="0.25">
      <c r="C2636" s="12"/>
      <c r="E2636" s="130"/>
      <c r="F2636" s="130"/>
      <c r="R2636" s="12"/>
      <c r="T2636" s="130"/>
      <c r="U2636" s="130"/>
      <c r="AE2636" s="146">
        <v>1879</v>
      </c>
      <c r="AF2636" s="146">
        <f t="shared" si="498"/>
        <v>3.516</v>
      </c>
      <c r="AJ2636" s="146">
        <f t="shared" si="499"/>
        <v>8.2505002821736E-4</v>
      </c>
      <c r="AK2636" s="146">
        <f t="shared" si="500"/>
        <v>0.99978094950789476</v>
      </c>
      <c r="AL2636" s="146">
        <f t="shared" si="505"/>
        <v>8.2505002821736E-4</v>
      </c>
      <c r="AM2636" s="146" t="str">
        <f t="shared" si="506"/>
        <v/>
      </c>
      <c r="AN2636" s="146" t="str">
        <f t="shared" si="501"/>
        <v/>
      </c>
      <c r="AO2636" s="146">
        <f t="shared" si="502"/>
        <v>0</v>
      </c>
      <c r="AP2636" s="146" t="str">
        <f t="shared" si="503"/>
        <v/>
      </c>
      <c r="AQ2636" s="146" t="str">
        <f t="shared" si="504"/>
        <v/>
      </c>
      <c r="AY2636" s="155"/>
      <c r="AZ2636" s="150"/>
      <c r="BA2636" s="155"/>
      <c r="BB2636" s="162"/>
      <c r="BC2636" s="162"/>
      <c r="BD2636" s="162"/>
      <c r="BE2636" s="162"/>
      <c r="BF2636" s="156"/>
      <c r="BG2636" s="156"/>
      <c r="BH2636" s="156"/>
      <c r="BJ2636" s="146">
        <v>1856</v>
      </c>
      <c r="BK2636" s="146">
        <f t="shared" si="494"/>
        <v>11.871999999999737</v>
      </c>
      <c r="BL2636" s="146">
        <f t="shared" si="495"/>
        <v>0.10484757335720148</v>
      </c>
      <c r="BM2636" s="146">
        <f t="shared" si="496"/>
        <v>2.1823994606283426E-4</v>
      </c>
      <c r="BN2636" s="146" t="str">
        <f t="shared" si="497"/>
        <v/>
      </c>
      <c r="BO2636" s="146" t="str">
        <f t="shared" si="493"/>
        <v/>
      </c>
    </row>
    <row r="2637" spans="3:67" ht="20.100000000000001" customHeight="1" x14ac:dyDescent="0.25">
      <c r="C2637" s="12"/>
      <c r="E2637" s="130"/>
      <c r="F2637" s="130"/>
      <c r="R2637" s="12"/>
      <c r="T2637" s="130"/>
      <c r="U2637" s="130"/>
      <c r="AE2637" s="146">
        <v>1880</v>
      </c>
      <c r="AF2637" s="146">
        <f t="shared" si="498"/>
        <v>3.5200000000000005</v>
      </c>
      <c r="AJ2637" s="146">
        <f t="shared" si="499"/>
        <v>8.1352123108180689E-4</v>
      </c>
      <c r="AK2637" s="146">
        <f t="shared" si="500"/>
        <v>0.99978422660070532</v>
      </c>
      <c r="AL2637" s="146">
        <f t="shared" si="505"/>
        <v>8.1352123108180689E-4</v>
      </c>
      <c r="AM2637" s="146" t="str">
        <f t="shared" si="506"/>
        <v/>
      </c>
      <c r="AN2637" s="146" t="str">
        <f t="shared" si="501"/>
        <v/>
      </c>
      <c r="AO2637" s="146">
        <f t="shared" si="502"/>
        <v>0</v>
      </c>
      <c r="AP2637" s="146" t="str">
        <f t="shared" si="503"/>
        <v/>
      </c>
      <c r="AQ2637" s="146" t="str">
        <f t="shared" si="504"/>
        <v/>
      </c>
      <c r="AY2637" s="155"/>
      <c r="AZ2637" s="150"/>
      <c r="BA2637" s="155"/>
      <c r="BB2637" s="162"/>
      <c r="BC2637" s="162"/>
      <c r="BD2637" s="162"/>
      <c r="BE2637" s="162"/>
      <c r="BF2637" s="156"/>
      <c r="BG2637" s="156"/>
      <c r="BH2637" s="156"/>
      <c r="BJ2637" s="146">
        <v>1857</v>
      </c>
      <c r="BK2637" s="146">
        <f t="shared" si="494"/>
        <v>11.878399999999736</v>
      </c>
      <c r="BL2637" s="146">
        <f t="shared" si="495"/>
        <v>0.10462933341113864</v>
      </c>
      <c r="BM2637" s="146">
        <f t="shared" si="496"/>
        <v>2.1783591816972037E-4</v>
      </c>
      <c r="BN2637" s="146" t="str">
        <f t="shared" si="497"/>
        <v/>
      </c>
      <c r="BO2637" s="146" t="str">
        <f t="shared" ref="BO2637:BO2700" si="507">IF($BL2637&lt;(1-$BH$793),$BM2637,"")</f>
        <v/>
      </c>
    </row>
    <row r="2638" spans="3:67" ht="20.100000000000001" customHeight="1" x14ac:dyDescent="0.25">
      <c r="C2638" s="12"/>
      <c r="E2638" s="130"/>
      <c r="F2638" s="130"/>
      <c r="R2638" s="12"/>
      <c r="T2638" s="130"/>
      <c r="U2638" s="130"/>
      <c r="AE2638" s="146">
        <v>1881</v>
      </c>
      <c r="AF2638" s="146">
        <f t="shared" si="498"/>
        <v>3.524</v>
      </c>
      <c r="AJ2638" s="146">
        <f t="shared" si="499"/>
        <v>8.0214069668818296E-4</v>
      </c>
      <c r="AK2638" s="146">
        <f t="shared" si="500"/>
        <v>0.99978745787542633</v>
      </c>
      <c r="AL2638" s="146">
        <f t="shared" si="505"/>
        <v>8.0214069668818296E-4</v>
      </c>
      <c r="AM2638" s="146" t="str">
        <f t="shared" si="506"/>
        <v/>
      </c>
      <c r="AN2638" s="146" t="str">
        <f t="shared" si="501"/>
        <v/>
      </c>
      <c r="AO2638" s="146">
        <f t="shared" si="502"/>
        <v>0</v>
      </c>
      <c r="AP2638" s="146" t="str">
        <f t="shared" si="503"/>
        <v/>
      </c>
      <c r="AQ2638" s="146" t="str">
        <f t="shared" si="504"/>
        <v/>
      </c>
      <c r="AY2638" s="155"/>
      <c r="AZ2638" s="150"/>
      <c r="BA2638" s="155"/>
      <c r="BB2638" s="162"/>
      <c r="BC2638" s="162"/>
      <c r="BD2638" s="162"/>
      <c r="BE2638" s="162"/>
      <c r="BF2638" s="156"/>
      <c r="BG2638" s="156"/>
      <c r="BH2638" s="156"/>
      <c r="BJ2638" s="146">
        <v>1858</v>
      </c>
      <c r="BK2638" s="146">
        <f t="shared" ref="BK2638:BK2701" si="508">BK2637+$BN$778</f>
        <v>11.884799999999736</v>
      </c>
      <c r="BL2638" s="146">
        <f t="shared" ref="BL2638:BL2701" si="509">_xlfn.CHISQ.DIST.RT(BK2638,7)</f>
        <v>0.10441149749296892</v>
      </c>
      <c r="BM2638" s="146">
        <f t="shared" ref="BM2638:BM2701" si="510">BL2638-BL2639</f>
        <v>2.1743248053804343E-4</v>
      </c>
      <c r="BN2638" s="146" t="str">
        <f t="shared" ref="BN2638:BN2701" si="511">IF(BL2638&lt;(1-$BH$785),BM2638,"")</f>
        <v/>
      </c>
      <c r="BO2638" s="146" t="str">
        <f t="shared" si="507"/>
        <v/>
      </c>
    </row>
    <row r="2639" spans="3:67" ht="20.100000000000001" customHeight="1" x14ac:dyDescent="0.25">
      <c r="C2639" s="12"/>
      <c r="E2639" s="130"/>
      <c r="F2639" s="130"/>
      <c r="R2639" s="12"/>
      <c r="T2639" s="130"/>
      <c r="U2639" s="130"/>
      <c r="AE2639" s="146">
        <v>1882</v>
      </c>
      <c r="AF2639" s="146">
        <f t="shared" si="498"/>
        <v>3.5280000000000005</v>
      </c>
      <c r="AJ2639" s="146">
        <f t="shared" si="499"/>
        <v>7.9090671258203685E-4</v>
      </c>
      <c r="AK2639" s="146">
        <f t="shared" si="500"/>
        <v>0.99979064392167838</v>
      </c>
      <c r="AL2639" s="146">
        <f t="shared" si="505"/>
        <v>7.9090671258203685E-4</v>
      </c>
      <c r="AM2639" s="146" t="str">
        <f t="shared" si="506"/>
        <v/>
      </c>
      <c r="AN2639" s="146" t="str">
        <f t="shared" si="501"/>
        <v/>
      </c>
      <c r="AO2639" s="146">
        <f t="shared" si="502"/>
        <v>0</v>
      </c>
      <c r="AP2639" s="146" t="str">
        <f t="shared" si="503"/>
        <v/>
      </c>
      <c r="AQ2639" s="146" t="str">
        <f t="shared" si="504"/>
        <v/>
      </c>
      <c r="AY2639" s="155"/>
      <c r="AZ2639" s="150"/>
      <c r="BA2639" s="155"/>
      <c r="BB2639" s="162"/>
      <c r="BC2639" s="162"/>
      <c r="BD2639" s="162"/>
      <c r="BE2639" s="162"/>
      <c r="BF2639" s="156"/>
      <c r="BG2639" s="156"/>
      <c r="BH2639" s="156"/>
      <c r="BJ2639" s="146">
        <v>1859</v>
      </c>
      <c r="BK2639" s="146">
        <f t="shared" si="508"/>
        <v>11.891199999999735</v>
      </c>
      <c r="BL2639" s="146">
        <f t="shared" si="509"/>
        <v>0.10419406501243088</v>
      </c>
      <c r="BM2639" s="146">
        <f t="shared" si="510"/>
        <v>2.1702963282926868E-4</v>
      </c>
      <c r="BN2639" s="146" t="str">
        <f t="shared" si="511"/>
        <v/>
      </c>
      <c r="BO2639" s="146" t="str">
        <f t="shared" si="507"/>
        <v/>
      </c>
    </row>
    <row r="2640" spans="3:67" ht="20.100000000000001" customHeight="1" x14ac:dyDescent="0.25">
      <c r="C2640" s="12"/>
      <c r="E2640" s="130"/>
      <c r="F2640" s="130"/>
      <c r="R2640" s="12"/>
      <c r="T2640" s="130"/>
      <c r="U2640" s="130"/>
      <c r="AE2640" s="146">
        <v>1883</v>
      </c>
      <c r="AF2640" s="146">
        <f t="shared" si="498"/>
        <v>3.532</v>
      </c>
      <c r="AJ2640" s="146">
        <f t="shared" si="499"/>
        <v>7.7981758329325466E-4</v>
      </c>
      <c r="AK2640" s="146">
        <f t="shared" si="500"/>
        <v>0.99979378532226604</v>
      </c>
      <c r="AL2640" s="146">
        <f t="shared" si="505"/>
        <v>7.7981758329325466E-4</v>
      </c>
      <c r="AM2640" s="146" t="str">
        <f t="shared" si="506"/>
        <v/>
      </c>
      <c r="AN2640" s="146" t="str">
        <f t="shared" si="501"/>
        <v/>
      </c>
      <c r="AO2640" s="146">
        <f t="shared" si="502"/>
        <v>0</v>
      </c>
      <c r="AP2640" s="146" t="str">
        <f t="shared" si="503"/>
        <v/>
      </c>
      <c r="AQ2640" s="146" t="str">
        <f t="shared" si="504"/>
        <v/>
      </c>
      <c r="AY2640" s="155"/>
      <c r="AZ2640" s="150"/>
      <c r="BA2640" s="155"/>
      <c r="BB2640" s="162"/>
      <c r="BC2640" s="162"/>
      <c r="BD2640" s="162"/>
      <c r="BE2640" s="162"/>
      <c r="BF2640" s="156"/>
      <c r="BG2640" s="156"/>
      <c r="BH2640" s="156"/>
      <c r="BJ2640" s="146">
        <v>1860</v>
      </c>
      <c r="BK2640" s="146">
        <f t="shared" si="508"/>
        <v>11.897599999999734</v>
      </c>
      <c r="BL2640" s="146">
        <f t="shared" si="509"/>
        <v>0.10397703537960161</v>
      </c>
      <c r="BM2640" s="146">
        <f t="shared" si="510"/>
        <v>2.1662737470232174E-4</v>
      </c>
      <c r="BN2640" s="146" t="str">
        <f t="shared" si="511"/>
        <v/>
      </c>
      <c r="BO2640" s="146" t="str">
        <f t="shared" si="507"/>
        <v/>
      </c>
    </row>
    <row r="2641" spans="3:67" ht="20.100000000000001" customHeight="1" x14ac:dyDescent="0.25">
      <c r="C2641" s="12"/>
      <c r="E2641" s="130"/>
      <c r="F2641" s="130"/>
      <c r="R2641" s="12"/>
      <c r="T2641" s="130"/>
      <c r="U2641" s="130"/>
      <c r="AE2641" s="146">
        <v>1884</v>
      </c>
      <c r="AF2641" s="146">
        <f t="shared" si="498"/>
        <v>3.5360000000000005</v>
      </c>
      <c r="AJ2641" s="146">
        <f t="shared" si="499"/>
        <v>7.6887163020592116E-4</v>
      </c>
      <c r="AK2641" s="146">
        <f t="shared" si="500"/>
        <v>0.99979688265324562</v>
      </c>
      <c r="AL2641" s="146">
        <f t="shared" si="505"/>
        <v>7.6887163020592116E-4</v>
      </c>
      <c r="AM2641" s="146" t="str">
        <f t="shared" si="506"/>
        <v/>
      </c>
      <c r="AN2641" s="146" t="str">
        <f t="shared" si="501"/>
        <v/>
      </c>
      <c r="AO2641" s="146">
        <f t="shared" si="502"/>
        <v>0</v>
      </c>
      <c r="AP2641" s="146" t="str">
        <f t="shared" si="503"/>
        <v/>
      </c>
      <c r="AQ2641" s="146" t="str">
        <f t="shared" si="504"/>
        <v/>
      </c>
      <c r="AY2641" s="155"/>
      <c r="AZ2641" s="150"/>
      <c r="BA2641" s="155"/>
      <c r="BB2641" s="162"/>
      <c r="BC2641" s="162"/>
      <c r="BD2641" s="162"/>
      <c r="BE2641" s="162"/>
      <c r="BF2641" s="156"/>
      <c r="BG2641" s="156"/>
      <c r="BH2641" s="156"/>
      <c r="BJ2641" s="146">
        <v>1861</v>
      </c>
      <c r="BK2641" s="146">
        <f t="shared" si="508"/>
        <v>11.903999999999733</v>
      </c>
      <c r="BL2641" s="146">
        <f t="shared" si="509"/>
        <v>0.10376040800489929</v>
      </c>
      <c r="BM2641" s="146">
        <f t="shared" si="510"/>
        <v>2.1622570581442124E-4</v>
      </c>
      <c r="BN2641" s="146" t="str">
        <f t="shared" si="511"/>
        <v/>
      </c>
      <c r="BO2641" s="146" t="str">
        <f t="shared" si="507"/>
        <v/>
      </c>
    </row>
    <row r="2642" spans="3:67" ht="20.100000000000001" customHeight="1" x14ac:dyDescent="0.25">
      <c r="C2642" s="12"/>
      <c r="E2642" s="130"/>
      <c r="F2642" s="130"/>
      <c r="R2642" s="12"/>
      <c r="T2642" s="130"/>
      <c r="U2642" s="130"/>
      <c r="AE2642" s="146">
        <v>1885</v>
      </c>
      <c r="AF2642" s="146">
        <f t="shared" si="498"/>
        <v>3.54</v>
      </c>
      <c r="AJ2642" s="146">
        <f t="shared" si="499"/>
        <v>7.580671914287103E-4</v>
      </c>
      <c r="AK2642" s="146">
        <f t="shared" si="500"/>
        <v>0.99979993648399268</v>
      </c>
      <c r="AL2642" s="146">
        <f t="shared" si="505"/>
        <v>7.580671914287103E-4</v>
      </c>
      <c r="AM2642" s="146" t="str">
        <f t="shared" si="506"/>
        <v/>
      </c>
      <c r="AN2642" s="146" t="str">
        <f t="shared" si="501"/>
        <v/>
      </c>
      <c r="AO2642" s="146">
        <f t="shared" si="502"/>
        <v>0</v>
      </c>
      <c r="AP2642" s="146" t="str">
        <f t="shared" si="503"/>
        <v/>
      </c>
      <c r="AQ2642" s="146" t="str">
        <f t="shared" si="504"/>
        <v/>
      </c>
      <c r="AY2642" s="155"/>
      <c r="AZ2642" s="150"/>
      <c r="BA2642" s="155"/>
      <c r="BB2642" s="162"/>
      <c r="BC2642" s="162"/>
      <c r="BD2642" s="162"/>
      <c r="BE2642" s="162"/>
      <c r="BF2642" s="156"/>
      <c r="BG2642" s="156"/>
      <c r="BH2642" s="156"/>
      <c r="BJ2642" s="146">
        <v>1862</v>
      </c>
      <c r="BK2642" s="146">
        <f t="shared" si="508"/>
        <v>11.910399999999733</v>
      </c>
      <c r="BL2642" s="146">
        <f t="shared" si="509"/>
        <v>0.10354418229908487</v>
      </c>
      <c r="BM2642" s="146">
        <f t="shared" si="510"/>
        <v>2.1582462582095396E-4</v>
      </c>
      <c r="BN2642" s="146" t="str">
        <f t="shared" si="511"/>
        <v/>
      </c>
      <c r="BO2642" s="146" t="str">
        <f t="shared" si="507"/>
        <v/>
      </c>
    </row>
    <row r="2643" spans="3:67" ht="20.100000000000001" customHeight="1" x14ac:dyDescent="0.25">
      <c r="C2643" s="12"/>
      <c r="E2643" s="130"/>
      <c r="F2643" s="130"/>
      <c r="R2643" s="12"/>
      <c r="T2643" s="130"/>
      <c r="U2643" s="130"/>
      <c r="AE2643" s="146">
        <v>1886</v>
      </c>
      <c r="AF2643" s="146">
        <f t="shared" si="498"/>
        <v>3.5440000000000005</v>
      </c>
      <c r="AJ2643" s="146">
        <f t="shared" si="499"/>
        <v>7.4740262166571856E-4</v>
      </c>
      <c r="AK2643" s="146">
        <f t="shared" si="500"/>
        <v>0.99980294737726838</v>
      </c>
      <c r="AL2643" s="146">
        <f t="shared" si="505"/>
        <v>7.4740262166571856E-4</v>
      </c>
      <c r="AM2643" s="146" t="str">
        <f t="shared" si="506"/>
        <v/>
      </c>
      <c r="AN2643" s="146" t="str">
        <f t="shared" si="501"/>
        <v/>
      </c>
      <c r="AO2643" s="146">
        <f t="shared" si="502"/>
        <v>0</v>
      </c>
      <c r="AP2643" s="146" t="str">
        <f t="shared" si="503"/>
        <v/>
      </c>
      <c r="AQ2643" s="146" t="str">
        <f t="shared" si="504"/>
        <v/>
      </c>
      <c r="AY2643" s="155"/>
      <c r="AZ2643" s="150"/>
      <c r="BA2643" s="155"/>
      <c r="BB2643" s="162"/>
      <c r="BC2643" s="162"/>
      <c r="BD2643" s="162"/>
      <c r="BE2643" s="162"/>
      <c r="BF2643" s="156"/>
      <c r="BG2643" s="156"/>
      <c r="BH2643" s="156"/>
      <c r="BJ2643" s="146">
        <v>1863</v>
      </c>
      <c r="BK2643" s="146">
        <f t="shared" si="508"/>
        <v>11.916799999999732</v>
      </c>
      <c r="BL2643" s="146">
        <f t="shared" si="509"/>
        <v>0.10332835767326391</v>
      </c>
      <c r="BM2643" s="146">
        <f t="shared" si="510"/>
        <v>2.1542413437584951E-4</v>
      </c>
      <c r="BN2643" s="146" t="str">
        <f t="shared" si="511"/>
        <v/>
      </c>
      <c r="BO2643" s="146" t="str">
        <f t="shared" si="507"/>
        <v/>
      </c>
    </row>
    <row r="2644" spans="3:67" ht="20.100000000000001" customHeight="1" x14ac:dyDescent="0.25">
      <c r="C2644" s="12"/>
      <c r="E2644" s="130"/>
      <c r="F2644" s="130"/>
      <c r="R2644" s="12"/>
      <c r="T2644" s="130"/>
      <c r="U2644" s="130"/>
      <c r="AE2644" s="146">
        <v>1887</v>
      </c>
      <c r="AF2644" s="146">
        <f t="shared" si="498"/>
        <v>3.548</v>
      </c>
      <c r="AJ2644" s="146">
        <f t="shared" si="499"/>
        <v>7.3687629208784005E-4</v>
      </c>
      <c r="AK2644" s="146">
        <f t="shared" si="500"/>
        <v>0.99980591588928558</v>
      </c>
      <c r="AL2644" s="146">
        <f t="shared" si="505"/>
        <v>7.3687629208784005E-4</v>
      </c>
      <c r="AM2644" s="146" t="str">
        <f t="shared" si="506"/>
        <v/>
      </c>
      <c r="AN2644" s="146" t="str">
        <f t="shared" si="501"/>
        <v/>
      </c>
      <c r="AO2644" s="146">
        <f t="shared" si="502"/>
        <v>0</v>
      </c>
      <c r="AP2644" s="146" t="str">
        <f t="shared" si="503"/>
        <v/>
      </c>
      <c r="AQ2644" s="146" t="str">
        <f t="shared" si="504"/>
        <v/>
      </c>
      <c r="AY2644" s="155"/>
      <c r="AZ2644" s="150"/>
      <c r="BA2644" s="155"/>
      <c r="BB2644" s="162"/>
      <c r="BC2644" s="162"/>
      <c r="BD2644" s="162"/>
      <c r="BE2644" s="162"/>
      <c r="BF2644" s="156"/>
      <c r="BG2644" s="156"/>
      <c r="BH2644" s="156"/>
      <c r="BJ2644" s="146">
        <v>1864</v>
      </c>
      <c r="BK2644" s="146">
        <f t="shared" si="508"/>
        <v>11.923199999999731</v>
      </c>
      <c r="BL2644" s="146">
        <f t="shared" si="509"/>
        <v>0.10311293353888806</v>
      </c>
      <c r="BM2644" s="146">
        <f t="shared" si="510"/>
        <v>2.1502423113041458E-4</v>
      </c>
      <c r="BN2644" s="146" t="str">
        <f t="shared" si="511"/>
        <v/>
      </c>
      <c r="BO2644" s="146" t="str">
        <f t="shared" si="507"/>
        <v/>
      </c>
    </row>
    <row r="2645" spans="3:67" ht="20.100000000000001" customHeight="1" x14ac:dyDescent="0.25">
      <c r="C2645" s="12"/>
      <c r="E2645" s="130"/>
      <c r="F2645" s="130"/>
      <c r="R2645" s="12"/>
      <c r="T2645" s="130"/>
      <c r="U2645" s="130"/>
      <c r="AE2645" s="146">
        <v>1888</v>
      </c>
      <c r="AF2645" s="146">
        <f t="shared" si="498"/>
        <v>3.5520000000000005</v>
      </c>
      <c r="AJ2645" s="146">
        <f t="shared" si="499"/>
        <v>7.2648659020459975E-4</v>
      </c>
      <c r="AK2645" s="146">
        <f t="shared" si="500"/>
        <v>0.99980884256977454</v>
      </c>
      <c r="AL2645" s="146">
        <f t="shared" si="505"/>
        <v>7.2648659020459975E-4</v>
      </c>
      <c r="AM2645" s="146" t="str">
        <f t="shared" si="506"/>
        <v/>
      </c>
      <c r="AN2645" s="146" t="str">
        <f t="shared" si="501"/>
        <v/>
      </c>
      <c r="AO2645" s="146">
        <f t="shared" si="502"/>
        <v>0</v>
      </c>
      <c r="AP2645" s="146" t="str">
        <f t="shared" si="503"/>
        <v/>
      </c>
      <c r="AQ2645" s="146" t="str">
        <f t="shared" si="504"/>
        <v/>
      </c>
      <c r="AY2645" s="155"/>
      <c r="AZ2645" s="150"/>
      <c r="BA2645" s="155"/>
      <c r="BB2645" s="162"/>
      <c r="BC2645" s="162"/>
      <c r="BD2645" s="162"/>
      <c r="BE2645" s="162"/>
      <c r="BF2645" s="156"/>
      <c r="BG2645" s="156"/>
      <c r="BH2645" s="156"/>
      <c r="BJ2645" s="146">
        <v>1865</v>
      </c>
      <c r="BK2645" s="146">
        <f t="shared" si="508"/>
        <v>11.929599999999731</v>
      </c>
      <c r="BL2645" s="146">
        <f t="shared" si="509"/>
        <v>0.10289790930775765</v>
      </c>
      <c r="BM2645" s="146">
        <f t="shared" si="510"/>
        <v>2.1462491573487341E-4</v>
      </c>
      <c r="BN2645" s="146" t="str">
        <f t="shared" si="511"/>
        <v/>
      </c>
      <c r="BO2645" s="146" t="str">
        <f t="shared" si="507"/>
        <v/>
      </c>
    </row>
    <row r="2646" spans="3:67" ht="20.100000000000001" customHeight="1" x14ac:dyDescent="0.25">
      <c r="C2646" s="12"/>
      <c r="E2646" s="130"/>
      <c r="F2646" s="130"/>
      <c r="R2646" s="12"/>
      <c r="T2646" s="130"/>
      <c r="U2646" s="130"/>
      <c r="AE2646" s="146">
        <v>1889</v>
      </c>
      <c r="AF2646" s="146">
        <f t="shared" si="498"/>
        <v>3.556</v>
      </c>
      <c r="AJ2646" s="146">
        <f t="shared" si="499"/>
        <v>7.1623191973653271E-4</v>
      </c>
      <c r="AK2646" s="146">
        <f t="shared" si="500"/>
        <v>0.99981172796204831</v>
      </c>
      <c r="AL2646" s="146">
        <f t="shared" si="505"/>
        <v>7.1623191973653271E-4</v>
      </c>
      <c r="AM2646" s="146" t="str">
        <f t="shared" si="506"/>
        <v/>
      </c>
      <c r="AN2646" s="146" t="str">
        <f t="shared" si="501"/>
        <v/>
      </c>
      <c r="AO2646" s="146">
        <f t="shared" si="502"/>
        <v>0</v>
      </c>
      <c r="AP2646" s="146" t="str">
        <f t="shared" si="503"/>
        <v/>
      </c>
      <c r="AQ2646" s="146" t="str">
        <f t="shared" si="504"/>
        <v/>
      </c>
      <c r="AY2646" s="155"/>
      <c r="AZ2646" s="150"/>
      <c r="BA2646" s="155"/>
      <c r="BB2646" s="162"/>
      <c r="BC2646" s="162"/>
      <c r="BD2646" s="162"/>
      <c r="BE2646" s="162"/>
      <c r="BF2646" s="156"/>
      <c r="BG2646" s="156"/>
      <c r="BH2646" s="156"/>
      <c r="BJ2646" s="146">
        <v>1866</v>
      </c>
      <c r="BK2646" s="146">
        <f t="shared" si="508"/>
        <v>11.93599999999973</v>
      </c>
      <c r="BL2646" s="146">
        <f t="shared" si="509"/>
        <v>0.10268328439202278</v>
      </c>
      <c r="BM2646" s="146">
        <f t="shared" si="510"/>
        <v>2.142261878372298E-4</v>
      </c>
      <c r="BN2646" s="146" t="str">
        <f t="shared" si="511"/>
        <v/>
      </c>
      <c r="BO2646" s="146" t="str">
        <f t="shared" si="507"/>
        <v/>
      </c>
    </row>
    <row r="2647" spans="3:67" ht="20.100000000000001" customHeight="1" x14ac:dyDescent="0.25">
      <c r="C2647" s="12"/>
      <c r="E2647" s="130"/>
      <c r="F2647" s="130"/>
      <c r="R2647" s="12"/>
      <c r="T2647" s="130"/>
      <c r="U2647" s="130"/>
      <c r="AE2647" s="146">
        <v>1890</v>
      </c>
      <c r="AF2647" s="146">
        <f t="shared" si="498"/>
        <v>3.5600000000000005</v>
      </c>
      <c r="AJ2647" s="146">
        <f t="shared" si="499"/>
        <v>7.0611070048803501E-4</v>
      </c>
      <c r="AK2647" s="146">
        <f t="shared" si="500"/>
        <v>0.99981457260306672</v>
      </c>
      <c r="AL2647" s="146">
        <f t="shared" si="505"/>
        <v>7.0611070048803501E-4</v>
      </c>
      <c r="AM2647" s="146" t="str">
        <f t="shared" si="506"/>
        <v/>
      </c>
      <c r="AN2647" s="146" t="str">
        <f t="shared" si="501"/>
        <v/>
      </c>
      <c r="AO2647" s="146">
        <f t="shared" si="502"/>
        <v>0</v>
      </c>
      <c r="AP2647" s="146" t="str">
        <f t="shared" si="503"/>
        <v/>
      </c>
      <c r="AQ2647" s="146" t="str">
        <f t="shared" si="504"/>
        <v/>
      </c>
      <c r="AY2647" s="155"/>
      <c r="AZ2647" s="150"/>
      <c r="BA2647" s="155"/>
      <c r="BB2647" s="162"/>
      <c r="BC2647" s="162"/>
      <c r="BD2647" s="162"/>
      <c r="BE2647" s="162"/>
      <c r="BF2647" s="156"/>
      <c r="BG2647" s="156"/>
      <c r="BH2647" s="156"/>
      <c r="BJ2647" s="146">
        <v>1867</v>
      </c>
      <c r="BK2647" s="146">
        <f t="shared" si="508"/>
        <v>11.942399999999729</v>
      </c>
      <c r="BL2647" s="146">
        <f t="shared" si="509"/>
        <v>0.10246905820418555</v>
      </c>
      <c r="BM2647" s="146">
        <f t="shared" si="510"/>
        <v>2.1382804708393321E-4</v>
      </c>
      <c r="BN2647" s="146" t="str">
        <f t="shared" si="511"/>
        <v/>
      </c>
      <c r="BO2647" s="146" t="str">
        <f t="shared" si="507"/>
        <v/>
      </c>
    </row>
    <row r="2648" spans="3:67" ht="20.100000000000001" customHeight="1" x14ac:dyDescent="0.25">
      <c r="C2648" s="12"/>
      <c r="E2648" s="130"/>
      <c r="F2648" s="130"/>
      <c r="R2648" s="12"/>
      <c r="T2648" s="130"/>
      <c r="U2648" s="130"/>
      <c r="AE2648" s="146">
        <v>1891</v>
      </c>
      <c r="AF2648" s="146">
        <f t="shared" si="498"/>
        <v>3.5640000000000001</v>
      </c>
      <c r="AJ2648" s="146">
        <f t="shared" si="499"/>
        <v>6.9612136822076872E-4</v>
      </c>
      <c r="AK2648" s="146">
        <f t="shared" si="500"/>
        <v>0.99981737702350082</v>
      </c>
      <c r="AL2648" s="146">
        <f t="shared" si="505"/>
        <v>6.9612136822076872E-4</v>
      </c>
      <c r="AM2648" s="146" t="str">
        <f t="shared" si="506"/>
        <v/>
      </c>
      <c r="AN2648" s="146" t="str">
        <f t="shared" si="501"/>
        <v/>
      </c>
      <c r="AO2648" s="146">
        <f t="shared" si="502"/>
        <v>0</v>
      </c>
      <c r="AP2648" s="146" t="str">
        <f t="shared" si="503"/>
        <v/>
      </c>
      <c r="AQ2648" s="146" t="str">
        <f t="shared" si="504"/>
        <v/>
      </c>
      <c r="AY2648" s="155"/>
      <c r="AZ2648" s="150"/>
      <c r="BA2648" s="155"/>
      <c r="BB2648" s="162"/>
      <c r="BC2648" s="162"/>
      <c r="BD2648" s="162"/>
      <c r="BE2648" s="162"/>
      <c r="BF2648" s="156"/>
      <c r="BG2648" s="156"/>
      <c r="BH2648" s="156"/>
      <c r="BJ2648" s="146">
        <v>1868</v>
      </c>
      <c r="BK2648" s="146">
        <f t="shared" si="508"/>
        <v>11.948799999999729</v>
      </c>
      <c r="BL2648" s="146">
        <f t="shared" si="509"/>
        <v>0.10225523015710161</v>
      </c>
      <c r="BM2648" s="146">
        <f t="shared" si="510"/>
        <v>2.1343049311918494E-4</v>
      </c>
      <c r="BN2648" s="146" t="str">
        <f t="shared" si="511"/>
        <v/>
      </c>
      <c r="BO2648" s="146" t="str">
        <f t="shared" si="507"/>
        <v/>
      </c>
    </row>
    <row r="2649" spans="3:67" ht="20.100000000000001" customHeight="1" x14ac:dyDescent="0.25">
      <c r="C2649" s="12"/>
      <c r="E2649" s="130"/>
      <c r="F2649" s="130"/>
      <c r="R2649" s="12"/>
      <c r="T2649" s="130"/>
      <c r="U2649" s="130"/>
      <c r="AE2649" s="146">
        <v>1892</v>
      </c>
      <c r="AF2649" s="146">
        <f t="shared" si="498"/>
        <v>3.5680000000000005</v>
      </c>
      <c r="AJ2649" s="146">
        <f t="shared" si="499"/>
        <v>6.8626237452755121E-4</v>
      </c>
      <c r="AK2649" s="146">
        <f t="shared" si="500"/>
        <v>0.99982014174779654</v>
      </c>
      <c r="AL2649" s="146">
        <f t="shared" si="505"/>
        <v>6.8626237452755121E-4</v>
      </c>
      <c r="AM2649" s="146" t="str">
        <f t="shared" si="506"/>
        <v/>
      </c>
      <c r="AN2649" s="146" t="str">
        <f t="shared" si="501"/>
        <v/>
      </c>
      <c r="AO2649" s="146">
        <f t="shared" si="502"/>
        <v>0</v>
      </c>
      <c r="AP2649" s="146" t="str">
        <f t="shared" si="503"/>
        <v/>
      </c>
      <c r="AQ2649" s="146" t="str">
        <f t="shared" si="504"/>
        <v/>
      </c>
      <c r="AY2649" s="155"/>
      <c r="AZ2649" s="150"/>
      <c r="BA2649" s="155"/>
      <c r="BB2649" s="162"/>
      <c r="BC2649" s="162"/>
      <c r="BD2649" s="162"/>
      <c r="BE2649" s="162"/>
      <c r="BF2649" s="156"/>
      <c r="BG2649" s="156"/>
      <c r="BH2649" s="156"/>
      <c r="BJ2649" s="146">
        <v>1869</v>
      </c>
      <c r="BK2649" s="146">
        <f t="shared" si="508"/>
        <v>11.955199999999728</v>
      </c>
      <c r="BL2649" s="146">
        <f t="shared" si="509"/>
        <v>0.10204179966398243</v>
      </c>
      <c r="BM2649" s="146">
        <f t="shared" si="510"/>
        <v>2.1303352558618704E-4</v>
      </c>
      <c r="BN2649" s="146" t="str">
        <f t="shared" si="511"/>
        <v/>
      </c>
      <c r="BO2649" s="146" t="str">
        <f t="shared" si="507"/>
        <v/>
      </c>
    </row>
    <row r="2650" spans="3:67" ht="20.100000000000001" customHeight="1" x14ac:dyDescent="0.25">
      <c r="C2650" s="12"/>
      <c r="E2650" s="130"/>
      <c r="F2650" s="130"/>
      <c r="R2650" s="12"/>
      <c r="T2650" s="130"/>
      <c r="U2650" s="130"/>
      <c r="AE2650" s="146">
        <v>1893</v>
      </c>
      <c r="AF2650" s="146">
        <f t="shared" si="498"/>
        <v>3.5720000000000001</v>
      </c>
      <c r="AJ2650" s="146">
        <f t="shared" si="499"/>
        <v>6.7653218670680473E-4</v>
      </c>
      <c r="AK2650" s="146">
        <f t="shared" si="500"/>
        <v>0.99982286729423753</v>
      </c>
      <c r="AL2650" s="146">
        <f t="shared" si="505"/>
        <v>6.7653218670680473E-4</v>
      </c>
      <c r="AM2650" s="146" t="str">
        <f t="shared" si="506"/>
        <v/>
      </c>
      <c r="AN2650" s="146" t="str">
        <f t="shared" si="501"/>
        <v/>
      </c>
      <c r="AO2650" s="146">
        <f t="shared" si="502"/>
        <v>0</v>
      </c>
      <c r="AP2650" s="146" t="str">
        <f t="shared" si="503"/>
        <v/>
      </c>
      <c r="AQ2650" s="146" t="str">
        <f t="shared" si="504"/>
        <v/>
      </c>
      <c r="AY2650" s="155"/>
      <c r="AZ2650" s="150"/>
      <c r="BA2650" s="155"/>
      <c r="BB2650" s="162"/>
      <c r="BC2650" s="162"/>
      <c r="BD2650" s="162"/>
      <c r="BE2650" s="162"/>
      <c r="BF2650" s="156"/>
      <c r="BG2650" s="156"/>
      <c r="BH2650" s="156"/>
      <c r="BJ2650" s="146">
        <v>1870</v>
      </c>
      <c r="BK2650" s="146">
        <f t="shared" si="508"/>
        <v>11.961599999999727</v>
      </c>
      <c r="BL2650" s="146">
        <f t="shared" si="509"/>
        <v>0.10182876613839624</v>
      </c>
      <c r="BM2650" s="146">
        <f t="shared" si="510"/>
        <v>2.1263714412547707E-4</v>
      </c>
      <c r="BN2650" s="146" t="str">
        <f t="shared" si="511"/>
        <v/>
      </c>
      <c r="BO2650" s="146" t="str">
        <f t="shared" si="507"/>
        <v/>
      </c>
    </row>
    <row r="2651" spans="3:67" ht="20.100000000000001" customHeight="1" x14ac:dyDescent="0.25">
      <c r="C2651" s="12"/>
      <c r="E2651" s="130"/>
      <c r="F2651" s="130"/>
      <c r="R2651" s="12"/>
      <c r="T2651" s="130"/>
      <c r="U2651" s="130"/>
      <c r="AE2651" s="146">
        <v>1894</v>
      </c>
      <c r="AF2651" s="146">
        <f t="shared" si="498"/>
        <v>3.5760000000000005</v>
      </c>
      <c r="AJ2651" s="146">
        <f t="shared" si="499"/>
        <v>6.6692928763750108E-4</v>
      </c>
      <c r="AK2651" s="146">
        <f t="shared" si="500"/>
        <v>0.99982555417500785</v>
      </c>
      <c r="AL2651" s="146">
        <f t="shared" si="505"/>
        <v>6.6692928763750108E-4</v>
      </c>
      <c r="AM2651" s="146" t="str">
        <f t="shared" si="506"/>
        <v/>
      </c>
      <c r="AN2651" s="146" t="str">
        <f t="shared" si="501"/>
        <v/>
      </c>
      <c r="AO2651" s="146">
        <f t="shared" si="502"/>
        <v>0</v>
      </c>
      <c r="AP2651" s="146" t="str">
        <f t="shared" si="503"/>
        <v/>
      </c>
      <c r="AQ2651" s="146" t="str">
        <f t="shared" si="504"/>
        <v/>
      </c>
      <c r="AY2651" s="155"/>
      <c r="AZ2651" s="150"/>
      <c r="BA2651" s="155"/>
      <c r="BB2651" s="162"/>
      <c r="BC2651" s="162"/>
      <c r="BD2651" s="162"/>
      <c r="BE2651" s="162"/>
      <c r="BF2651" s="156"/>
      <c r="BG2651" s="156"/>
      <c r="BH2651" s="156"/>
      <c r="BJ2651" s="146">
        <v>1871</v>
      </c>
      <c r="BK2651" s="146">
        <f t="shared" si="508"/>
        <v>11.967999999999726</v>
      </c>
      <c r="BL2651" s="146">
        <f t="shared" si="509"/>
        <v>0.10161612899427076</v>
      </c>
      <c r="BM2651" s="146">
        <f t="shared" si="510"/>
        <v>2.1224134837674602E-4</v>
      </c>
      <c r="BN2651" s="146" t="str">
        <f t="shared" si="511"/>
        <v/>
      </c>
      <c r="BO2651" s="146" t="str">
        <f t="shared" si="507"/>
        <v/>
      </c>
    </row>
    <row r="2652" spans="3:67" ht="20.100000000000001" customHeight="1" x14ac:dyDescent="0.25">
      <c r="C2652" s="12"/>
      <c r="E2652" s="130"/>
      <c r="F2652" s="130"/>
      <c r="R2652" s="12"/>
      <c r="T2652" s="130"/>
      <c r="U2652" s="130"/>
      <c r="AE2652" s="146">
        <v>1895</v>
      </c>
      <c r="AF2652" s="146">
        <f t="shared" si="498"/>
        <v>3.58</v>
      </c>
      <c r="AJ2652" s="146">
        <f t="shared" si="499"/>
        <v>6.5745217565467645E-4</v>
      </c>
      <c r="AK2652" s="146">
        <f t="shared" si="500"/>
        <v>0.99982820289625407</v>
      </c>
      <c r="AL2652" s="146">
        <f t="shared" si="505"/>
        <v>6.5745217565467645E-4</v>
      </c>
      <c r="AM2652" s="146" t="str">
        <f t="shared" si="506"/>
        <v/>
      </c>
      <c r="AN2652" s="146" t="str">
        <f t="shared" si="501"/>
        <v/>
      </c>
      <c r="AO2652" s="146">
        <f t="shared" si="502"/>
        <v>0</v>
      </c>
      <c r="AP2652" s="146" t="str">
        <f t="shared" si="503"/>
        <v/>
      </c>
      <c r="AQ2652" s="146" t="str">
        <f t="shared" si="504"/>
        <v/>
      </c>
      <c r="AY2652" s="155"/>
      <c r="AZ2652" s="150"/>
      <c r="BA2652" s="155"/>
      <c r="BB2652" s="162"/>
      <c r="BC2652" s="162"/>
      <c r="BD2652" s="162"/>
      <c r="BE2652" s="162"/>
      <c r="BF2652" s="156"/>
      <c r="BG2652" s="156"/>
      <c r="BH2652" s="156"/>
      <c r="BJ2652" s="146">
        <v>1872</v>
      </c>
      <c r="BK2652" s="146">
        <f t="shared" si="508"/>
        <v>11.974399999999726</v>
      </c>
      <c r="BL2652" s="146">
        <f t="shared" si="509"/>
        <v>0.10140388764589402</v>
      </c>
      <c r="BM2652" s="146">
        <f t="shared" si="510"/>
        <v>2.1184613797683993E-4</v>
      </c>
      <c r="BN2652" s="146" t="str">
        <f t="shared" si="511"/>
        <v/>
      </c>
      <c r="BO2652" s="146" t="str">
        <f t="shared" si="507"/>
        <v/>
      </c>
    </row>
    <row r="2653" spans="3:67" ht="20.100000000000001" customHeight="1" x14ac:dyDescent="0.25">
      <c r="C2653" s="12"/>
      <c r="E2653" s="130"/>
      <c r="F2653" s="130"/>
      <c r="R2653" s="12"/>
      <c r="T2653" s="130"/>
      <c r="U2653" s="130"/>
      <c r="AE2653" s="146">
        <v>1896</v>
      </c>
      <c r="AF2653" s="146">
        <f t="shared" si="498"/>
        <v>3.5840000000000005</v>
      </c>
      <c r="AJ2653" s="146">
        <f t="shared" si="499"/>
        <v>6.480993644254466E-4</v>
      </c>
      <c r="AK2653" s="146">
        <f t="shared" si="500"/>
        <v>0.99983081395814677</v>
      </c>
      <c r="AL2653" s="146">
        <f t="shared" si="505"/>
        <v>6.480993644254466E-4</v>
      </c>
      <c r="AM2653" s="146" t="str">
        <f t="shared" si="506"/>
        <v/>
      </c>
      <c r="AN2653" s="146" t="str">
        <f t="shared" si="501"/>
        <v/>
      </c>
      <c r="AO2653" s="146">
        <f t="shared" si="502"/>
        <v>0</v>
      </c>
      <c r="AP2653" s="146" t="str">
        <f t="shared" si="503"/>
        <v/>
      </c>
      <c r="AQ2653" s="146" t="str">
        <f t="shared" si="504"/>
        <v/>
      </c>
      <c r="AY2653" s="155"/>
      <c r="AZ2653" s="150"/>
      <c r="BA2653" s="155"/>
      <c r="BB2653" s="162"/>
      <c r="BC2653" s="162"/>
      <c r="BD2653" s="162"/>
      <c r="BE2653" s="162"/>
      <c r="BF2653" s="156"/>
      <c r="BG2653" s="156"/>
      <c r="BH2653" s="156"/>
      <c r="BJ2653" s="146">
        <v>1873</v>
      </c>
      <c r="BK2653" s="146">
        <f t="shared" si="508"/>
        <v>11.980799999999725</v>
      </c>
      <c r="BL2653" s="146">
        <f t="shared" si="509"/>
        <v>0.10119204150791718</v>
      </c>
      <c r="BM2653" s="146">
        <f t="shared" si="510"/>
        <v>2.1145151256206363E-4</v>
      </c>
      <c r="BN2653" s="146" t="str">
        <f t="shared" si="511"/>
        <v/>
      </c>
      <c r="BO2653" s="146" t="str">
        <f t="shared" si="507"/>
        <v/>
      </c>
    </row>
    <row r="2654" spans="3:67" ht="20.100000000000001" customHeight="1" x14ac:dyDescent="0.25">
      <c r="C2654" s="12"/>
      <c r="E2654" s="130"/>
      <c r="F2654" s="130"/>
      <c r="R2654" s="12"/>
      <c r="T2654" s="130"/>
      <c r="U2654" s="130"/>
      <c r="AE2654" s="146">
        <v>1897</v>
      </c>
      <c r="AF2654" s="146">
        <f t="shared" si="498"/>
        <v>3.5880000000000001</v>
      </c>
      <c r="AJ2654" s="146">
        <f t="shared" si="499"/>
        <v>6.388693828256049E-4</v>
      </c>
      <c r="AK2654" s="146">
        <f t="shared" si="500"/>
        <v>0.99983338785494169</v>
      </c>
      <c r="AL2654" s="146">
        <f t="shared" si="505"/>
        <v>6.388693828256049E-4</v>
      </c>
      <c r="AM2654" s="146" t="str">
        <f t="shared" si="506"/>
        <v/>
      </c>
      <c r="AN2654" s="146" t="str">
        <f t="shared" si="501"/>
        <v/>
      </c>
      <c r="AO2654" s="146">
        <f t="shared" si="502"/>
        <v>0</v>
      </c>
      <c r="AP2654" s="146" t="str">
        <f t="shared" si="503"/>
        <v/>
      </c>
      <c r="AQ2654" s="146" t="str">
        <f t="shared" si="504"/>
        <v/>
      </c>
      <c r="AY2654" s="155"/>
      <c r="AZ2654" s="150"/>
      <c r="BA2654" s="155"/>
      <c r="BB2654" s="162"/>
      <c r="BC2654" s="162"/>
      <c r="BD2654" s="162"/>
      <c r="BE2654" s="162"/>
      <c r="BF2654" s="156"/>
      <c r="BG2654" s="156"/>
      <c r="BH2654" s="156"/>
      <c r="BJ2654" s="146">
        <v>1874</v>
      </c>
      <c r="BK2654" s="146">
        <f t="shared" si="508"/>
        <v>11.987199999999724</v>
      </c>
      <c r="BL2654" s="146">
        <f t="shared" si="509"/>
        <v>0.10098058999535511</v>
      </c>
      <c r="BM2654" s="146">
        <f t="shared" si="510"/>
        <v>2.1105747176598799E-4</v>
      </c>
      <c r="BN2654" s="146" t="str">
        <f t="shared" si="511"/>
        <v/>
      </c>
      <c r="BO2654" s="146" t="str">
        <f t="shared" si="507"/>
        <v/>
      </c>
    </row>
    <row r="2655" spans="3:67" ht="20.100000000000001" customHeight="1" x14ac:dyDescent="0.25">
      <c r="C2655" s="12"/>
      <c r="E2655" s="130"/>
      <c r="F2655" s="130"/>
      <c r="R2655" s="12"/>
      <c r="T2655" s="130"/>
      <c r="U2655" s="130"/>
      <c r="AE2655" s="146">
        <v>1898</v>
      </c>
      <c r="AF2655" s="146">
        <f t="shared" si="498"/>
        <v>3.5920000000000005</v>
      </c>
      <c r="AJ2655" s="146">
        <f t="shared" si="499"/>
        <v>6.297607748167284E-4</v>
      </c>
      <c r="AK2655" s="146">
        <f t="shared" si="500"/>
        <v>0.99983592507504016</v>
      </c>
      <c r="AL2655" s="146">
        <f t="shared" si="505"/>
        <v>6.297607748167284E-4</v>
      </c>
      <c r="AM2655" s="146" t="str">
        <f t="shared" si="506"/>
        <v/>
      </c>
      <c r="AN2655" s="146" t="str">
        <f t="shared" si="501"/>
        <v/>
      </c>
      <c r="AO2655" s="146">
        <f t="shared" si="502"/>
        <v>0</v>
      </c>
      <c r="AP2655" s="146" t="str">
        <f t="shared" si="503"/>
        <v/>
      </c>
      <c r="AQ2655" s="146" t="str">
        <f t="shared" si="504"/>
        <v/>
      </c>
      <c r="AY2655" s="155"/>
      <c r="AZ2655" s="150"/>
      <c r="BA2655" s="155"/>
      <c r="BB2655" s="162"/>
      <c r="BC2655" s="162"/>
      <c r="BD2655" s="162"/>
      <c r="BE2655" s="162"/>
      <c r="BF2655" s="156"/>
      <c r="BG2655" s="156"/>
      <c r="BH2655" s="156"/>
      <c r="BJ2655" s="146">
        <v>1875</v>
      </c>
      <c r="BK2655" s="146">
        <f t="shared" si="508"/>
        <v>11.993599999999724</v>
      </c>
      <c r="BL2655" s="146">
        <f t="shared" si="509"/>
        <v>0.10076953252358913</v>
      </c>
      <c r="BM2655" s="146">
        <f t="shared" si="510"/>
        <v>2.1066401522112921E-4</v>
      </c>
      <c r="BN2655" s="146" t="str">
        <f t="shared" si="511"/>
        <v/>
      </c>
      <c r="BO2655" s="146" t="str">
        <f t="shared" si="507"/>
        <v/>
      </c>
    </row>
    <row r="2656" spans="3:67" ht="20.100000000000001" customHeight="1" x14ac:dyDescent="0.25">
      <c r="C2656" s="12"/>
      <c r="E2656" s="130"/>
      <c r="F2656" s="130"/>
      <c r="R2656" s="12"/>
      <c r="T2656" s="130"/>
      <c r="U2656" s="130"/>
      <c r="AE2656" s="146">
        <v>1899</v>
      </c>
      <c r="AF2656" s="146">
        <f t="shared" si="498"/>
        <v>3.5960000000000001</v>
      </c>
      <c r="AJ2656" s="146">
        <f t="shared" si="499"/>
        <v>6.2077209932386967E-4</v>
      </c>
      <c r="AK2656" s="146">
        <f t="shared" si="500"/>
        <v>0.99983842610104956</v>
      </c>
      <c r="AL2656" s="146">
        <f t="shared" si="505"/>
        <v>6.2077209932386967E-4</v>
      </c>
      <c r="AM2656" s="146" t="str">
        <f t="shared" si="506"/>
        <v/>
      </c>
      <c r="AN2656" s="146" t="str">
        <f t="shared" si="501"/>
        <v/>
      </c>
      <c r="AO2656" s="146">
        <f t="shared" si="502"/>
        <v>0</v>
      </c>
      <c r="AP2656" s="146" t="str">
        <f t="shared" si="503"/>
        <v/>
      </c>
      <c r="AQ2656" s="146" t="str">
        <f t="shared" si="504"/>
        <v/>
      </c>
      <c r="AY2656" s="155"/>
      <c r="AZ2656" s="150"/>
      <c r="BA2656" s="155"/>
      <c r="BB2656" s="162"/>
      <c r="BC2656" s="162"/>
      <c r="BD2656" s="162"/>
      <c r="BE2656" s="162"/>
      <c r="BF2656" s="156"/>
      <c r="BG2656" s="156"/>
      <c r="BH2656" s="156"/>
      <c r="BJ2656" s="146">
        <v>1876</v>
      </c>
      <c r="BK2656" s="146">
        <f t="shared" si="508"/>
        <v>11.999999999999723</v>
      </c>
      <c r="BL2656" s="146">
        <f t="shared" si="509"/>
        <v>0.100558868508368</v>
      </c>
      <c r="BM2656" s="146">
        <f t="shared" si="510"/>
        <v>2.1027114255793566E-4</v>
      </c>
      <c r="BN2656" s="146" t="str">
        <f t="shared" si="511"/>
        <v/>
      </c>
      <c r="BO2656" s="146" t="str">
        <f t="shared" si="507"/>
        <v/>
      </c>
    </row>
    <row r="2657" spans="3:67" ht="20.100000000000001" customHeight="1" x14ac:dyDescent="0.25">
      <c r="C2657" s="12"/>
      <c r="E2657" s="130"/>
      <c r="F2657" s="130"/>
      <c r="R2657" s="12"/>
      <c r="T2657" s="130"/>
      <c r="U2657" s="130"/>
      <c r="AE2657" s="146">
        <v>1900</v>
      </c>
      <c r="AF2657" s="146">
        <f t="shared" si="498"/>
        <v>3.6000000000000005</v>
      </c>
      <c r="AJ2657" s="146">
        <f t="shared" si="499"/>
        <v>6.1190193011377092E-4</v>
      </c>
      <c r="AK2657" s="146">
        <f t="shared" si="500"/>
        <v>0.99984089140984245</v>
      </c>
      <c r="AL2657" s="146">
        <f t="shared" si="505"/>
        <v>6.1190193011377092E-4</v>
      </c>
      <c r="AM2657" s="146" t="str">
        <f t="shared" si="506"/>
        <v/>
      </c>
      <c r="AN2657" s="146" t="str">
        <f t="shared" si="501"/>
        <v/>
      </c>
      <c r="AO2657" s="146">
        <f t="shared" si="502"/>
        <v>0</v>
      </c>
      <c r="AP2657" s="146" t="str">
        <f t="shared" si="503"/>
        <v/>
      </c>
      <c r="AQ2657" s="146" t="str">
        <f t="shared" si="504"/>
        <v/>
      </c>
      <c r="AY2657" s="155"/>
      <c r="AZ2657" s="150"/>
      <c r="BA2657" s="155"/>
      <c r="BB2657" s="162"/>
      <c r="BC2657" s="162"/>
      <c r="BD2657" s="162"/>
      <c r="BE2657" s="162"/>
      <c r="BF2657" s="156"/>
      <c r="BG2657" s="156"/>
      <c r="BH2657" s="156"/>
      <c r="BJ2657" s="146">
        <v>1877</v>
      </c>
      <c r="BK2657" s="146">
        <f t="shared" si="508"/>
        <v>12.006399999999722</v>
      </c>
      <c r="BL2657" s="146">
        <f t="shared" si="509"/>
        <v>0.10034859736581006</v>
      </c>
      <c r="BM2657" s="146">
        <f t="shared" si="510"/>
        <v>2.0987885340505164E-4</v>
      </c>
      <c r="BN2657" s="146" t="str">
        <f t="shared" si="511"/>
        <v/>
      </c>
      <c r="BO2657" s="146" t="str">
        <f t="shared" si="507"/>
        <v/>
      </c>
    </row>
    <row r="2658" spans="3:67" ht="20.100000000000001" customHeight="1" x14ac:dyDescent="0.25">
      <c r="C2658" s="12"/>
      <c r="E2658" s="130"/>
      <c r="F2658" s="130"/>
      <c r="R2658" s="12"/>
      <c r="T2658" s="130"/>
      <c r="U2658" s="130"/>
      <c r="AE2658" s="146">
        <v>1901</v>
      </c>
      <c r="AF2658" s="146">
        <f t="shared" si="498"/>
        <v>3.6040000000000001</v>
      </c>
      <c r="AJ2658" s="146">
        <f t="shared" si="499"/>
        <v>6.0314885567366774E-4</v>
      </c>
      <c r="AK2658" s="146">
        <f t="shared" si="500"/>
        <v>0.99984332147261612</v>
      </c>
      <c r="AL2658" s="146">
        <f t="shared" si="505"/>
        <v>6.0314885567366774E-4</v>
      </c>
      <c r="AM2658" s="146" t="str">
        <f t="shared" si="506"/>
        <v/>
      </c>
      <c r="AN2658" s="146" t="str">
        <f t="shared" si="501"/>
        <v/>
      </c>
      <c r="AO2658" s="146">
        <f t="shared" si="502"/>
        <v>0</v>
      </c>
      <c r="AP2658" s="146" t="str">
        <f t="shared" si="503"/>
        <v/>
      </c>
      <c r="AQ2658" s="146" t="str">
        <f t="shared" si="504"/>
        <v/>
      </c>
      <c r="AY2658" s="155"/>
      <c r="AZ2658" s="150"/>
      <c r="BA2658" s="155"/>
      <c r="BB2658" s="162"/>
      <c r="BC2658" s="162"/>
      <c r="BD2658" s="162"/>
      <c r="BE2658" s="162"/>
      <c r="BF2658" s="156"/>
      <c r="BG2658" s="156"/>
      <c r="BH2658" s="156"/>
      <c r="BJ2658" s="146">
        <v>1878</v>
      </c>
      <c r="BK2658" s="146">
        <f t="shared" si="508"/>
        <v>12.012799999999721</v>
      </c>
      <c r="BL2658" s="146">
        <f t="shared" si="509"/>
        <v>0.10013871851240501</v>
      </c>
      <c r="BM2658" s="146">
        <f t="shared" si="510"/>
        <v>2.0948714738990015E-4</v>
      </c>
      <c r="BN2658" s="146" t="str">
        <f t="shared" si="511"/>
        <v/>
      </c>
      <c r="BO2658" s="146" t="str">
        <f t="shared" si="507"/>
        <v/>
      </c>
    </row>
    <row r="2659" spans="3:67" ht="20.100000000000001" customHeight="1" x14ac:dyDescent="0.25">
      <c r="C2659" s="12"/>
      <c r="E2659" s="130"/>
      <c r="F2659" s="130"/>
      <c r="R2659" s="12"/>
      <c r="T2659" s="130"/>
      <c r="U2659" s="130"/>
      <c r="AE2659" s="146">
        <v>1902</v>
      </c>
      <c r="AF2659" s="146">
        <f t="shared" si="498"/>
        <v>3.6080000000000005</v>
      </c>
      <c r="AJ2659" s="146">
        <f t="shared" si="499"/>
        <v>5.9451147909062214E-4</v>
      </c>
      <c r="AK2659" s="146">
        <f t="shared" si="500"/>
        <v>0.99984571675495104</v>
      </c>
      <c r="AL2659" s="146">
        <f t="shared" si="505"/>
        <v>5.9451147909062214E-4</v>
      </c>
      <c r="AM2659" s="146" t="str">
        <f t="shared" si="506"/>
        <v/>
      </c>
      <c r="AN2659" s="146" t="str">
        <f t="shared" si="501"/>
        <v/>
      </c>
      <c r="AO2659" s="146">
        <f t="shared" si="502"/>
        <v>0</v>
      </c>
      <c r="AP2659" s="146" t="str">
        <f t="shared" si="503"/>
        <v/>
      </c>
      <c r="AQ2659" s="146" t="str">
        <f t="shared" si="504"/>
        <v/>
      </c>
      <c r="AY2659" s="155"/>
      <c r="AZ2659" s="150"/>
      <c r="BA2659" s="155"/>
      <c r="BB2659" s="162"/>
      <c r="BC2659" s="162"/>
      <c r="BD2659" s="162"/>
      <c r="BE2659" s="162"/>
      <c r="BF2659" s="156"/>
      <c r="BG2659" s="156"/>
      <c r="BH2659" s="156"/>
      <c r="BJ2659" s="146">
        <v>1879</v>
      </c>
      <c r="BK2659" s="146">
        <f t="shared" si="508"/>
        <v>12.019199999999721</v>
      </c>
      <c r="BL2659" s="146">
        <f t="shared" si="509"/>
        <v>9.9929231365015109E-2</v>
      </c>
      <c r="BM2659" s="146">
        <f t="shared" si="510"/>
        <v>2.0909602413776707E-4</v>
      </c>
      <c r="BN2659" s="146" t="str">
        <f t="shared" si="511"/>
        <v/>
      </c>
      <c r="BO2659" s="146" t="str">
        <f t="shared" si="507"/>
        <v/>
      </c>
    </row>
    <row r="2660" spans="3:67" ht="20.100000000000001" customHeight="1" x14ac:dyDescent="0.25">
      <c r="C2660" s="12"/>
      <c r="E2660" s="130"/>
      <c r="F2660" s="130"/>
      <c r="R2660" s="12"/>
      <c r="T2660" s="130"/>
      <c r="U2660" s="130"/>
      <c r="AE2660" s="146">
        <v>1903</v>
      </c>
      <c r="AF2660" s="146">
        <f t="shared" si="498"/>
        <v>3.6120000000000001</v>
      </c>
      <c r="AJ2660" s="146">
        <f t="shared" si="499"/>
        <v>5.859884179314559E-4</v>
      </c>
      <c r="AK2660" s="146">
        <f t="shared" si="500"/>
        <v>0.99984807771686879</v>
      </c>
      <c r="AL2660" s="146">
        <f t="shared" si="505"/>
        <v>5.859884179314559E-4</v>
      </c>
      <c r="AM2660" s="146" t="str">
        <f t="shared" si="506"/>
        <v/>
      </c>
      <c r="AN2660" s="146" t="str">
        <f t="shared" si="501"/>
        <v/>
      </c>
      <c r="AO2660" s="146">
        <f t="shared" si="502"/>
        <v>0</v>
      </c>
      <c r="AP2660" s="146" t="str">
        <f t="shared" si="503"/>
        <v/>
      </c>
      <c r="AQ2660" s="146" t="str">
        <f t="shared" si="504"/>
        <v/>
      </c>
      <c r="AY2660" s="155"/>
      <c r="AZ2660" s="150"/>
      <c r="BA2660" s="155"/>
      <c r="BB2660" s="162"/>
      <c r="BC2660" s="162"/>
      <c r="BD2660" s="162"/>
      <c r="BE2660" s="162"/>
      <c r="BF2660" s="156"/>
      <c r="BG2660" s="156"/>
      <c r="BH2660" s="156"/>
      <c r="BJ2660" s="146">
        <v>1880</v>
      </c>
      <c r="BK2660" s="146">
        <f t="shared" si="508"/>
        <v>12.02559999999972</v>
      </c>
      <c r="BL2660" s="146">
        <f t="shared" si="509"/>
        <v>9.9720135340877342E-2</v>
      </c>
      <c r="BM2660" s="146">
        <f t="shared" si="510"/>
        <v>2.0870548327243943E-4</v>
      </c>
      <c r="BN2660" s="146" t="str">
        <f t="shared" si="511"/>
        <v/>
      </c>
      <c r="BO2660" s="146" t="str">
        <f t="shared" si="507"/>
        <v/>
      </c>
    </row>
    <row r="2661" spans="3:67" ht="20.100000000000001" customHeight="1" x14ac:dyDescent="0.25">
      <c r="C2661" s="12"/>
      <c r="E2661" s="130"/>
      <c r="F2661" s="130"/>
      <c r="R2661" s="12"/>
      <c r="T2661" s="130"/>
      <c r="U2661" s="130"/>
      <c r="AE2661" s="146">
        <v>1904</v>
      </c>
      <c r="AF2661" s="146">
        <f t="shared" si="498"/>
        <v>3.6160000000000005</v>
      </c>
      <c r="AJ2661" s="146">
        <f t="shared" si="499"/>
        <v>5.7757830412321731E-4</v>
      </c>
      <c r="AK2661" s="146">
        <f t="shared" si="500"/>
        <v>0.99985040481289034</v>
      </c>
      <c r="AL2661" s="146">
        <f t="shared" si="505"/>
        <v>5.7757830412321731E-4</v>
      </c>
      <c r="AM2661" s="146" t="str">
        <f t="shared" si="506"/>
        <v/>
      </c>
      <c r="AN2661" s="146" t="str">
        <f t="shared" si="501"/>
        <v/>
      </c>
      <c r="AO2661" s="146">
        <f t="shared" si="502"/>
        <v>0</v>
      </c>
      <c r="AP2661" s="146" t="str">
        <f t="shared" si="503"/>
        <v/>
      </c>
      <c r="AQ2661" s="146" t="str">
        <f t="shared" si="504"/>
        <v/>
      </c>
      <c r="AY2661" s="155"/>
      <c r="AZ2661" s="150"/>
      <c r="BA2661" s="155"/>
      <c r="BB2661" s="162"/>
      <c r="BC2661" s="162"/>
      <c r="BD2661" s="162"/>
      <c r="BE2661" s="162"/>
      <c r="BF2661" s="156"/>
      <c r="BG2661" s="156"/>
      <c r="BH2661" s="156"/>
      <c r="BJ2661" s="146">
        <v>1881</v>
      </c>
      <c r="BK2661" s="146">
        <f t="shared" si="508"/>
        <v>12.031999999999719</v>
      </c>
      <c r="BL2661" s="146">
        <f t="shared" si="509"/>
        <v>9.9511429857604902E-2</v>
      </c>
      <c r="BM2661" s="146">
        <f t="shared" si="510"/>
        <v>2.0831552441605283E-4</v>
      </c>
      <c r="BN2661" s="146" t="str">
        <f t="shared" si="511"/>
        <v/>
      </c>
      <c r="BO2661" s="146" t="str">
        <f t="shared" si="507"/>
        <v/>
      </c>
    </row>
    <row r="2662" spans="3:67" ht="20.100000000000001" customHeight="1" x14ac:dyDescent="0.25">
      <c r="C2662" s="12"/>
      <c r="E2662" s="130"/>
      <c r="F2662" s="130"/>
      <c r="R2662" s="12"/>
      <c r="T2662" s="130"/>
      <c r="U2662" s="130"/>
      <c r="AE2662" s="146">
        <v>1905</v>
      </c>
      <c r="AF2662" s="146">
        <f t="shared" si="498"/>
        <v>3.62</v>
      </c>
      <c r="AJ2662" s="146">
        <f t="shared" si="499"/>
        <v>5.6927978383425261E-4</v>
      </c>
      <c r="AK2662" s="146">
        <f t="shared" si="500"/>
        <v>0.99985269849209257</v>
      </c>
      <c r="AL2662" s="146">
        <f t="shared" si="505"/>
        <v>5.6927978383425261E-4</v>
      </c>
      <c r="AM2662" s="146" t="str">
        <f t="shared" si="506"/>
        <v/>
      </c>
      <c r="AN2662" s="146" t="str">
        <f t="shared" si="501"/>
        <v/>
      </c>
      <c r="AO2662" s="146">
        <f t="shared" si="502"/>
        <v>0</v>
      </c>
      <c r="AP2662" s="146" t="str">
        <f t="shared" si="503"/>
        <v/>
      </c>
      <c r="AQ2662" s="146" t="str">
        <f t="shared" si="504"/>
        <v/>
      </c>
      <c r="AY2662" s="155"/>
      <c r="AZ2662" s="150"/>
      <c r="BA2662" s="155"/>
      <c r="BB2662" s="162"/>
      <c r="BC2662" s="162"/>
      <c r="BD2662" s="162"/>
      <c r="BE2662" s="162"/>
      <c r="BF2662" s="156"/>
      <c r="BG2662" s="156"/>
      <c r="BH2662" s="156"/>
      <c r="BJ2662" s="146">
        <v>1882</v>
      </c>
      <c r="BK2662" s="146">
        <f t="shared" si="508"/>
        <v>12.038399999999719</v>
      </c>
      <c r="BL2662" s="146">
        <f t="shared" si="509"/>
        <v>9.9303114333188849E-2</v>
      </c>
      <c r="BM2662" s="146">
        <f t="shared" si="510"/>
        <v>2.0792614718893876E-4</v>
      </c>
      <c r="BN2662" s="146" t="str">
        <f t="shared" si="511"/>
        <v/>
      </c>
      <c r="BO2662" s="146" t="str">
        <f t="shared" si="507"/>
        <v/>
      </c>
    </row>
    <row r="2663" spans="3:67" ht="20.100000000000001" customHeight="1" x14ac:dyDescent="0.25">
      <c r="C2663" s="12"/>
      <c r="E2663" s="130"/>
      <c r="F2663" s="130"/>
      <c r="R2663" s="12"/>
      <c r="T2663" s="130"/>
      <c r="U2663" s="130"/>
      <c r="AE2663" s="146">
        <v>1906</v>
      </c>
      <c r="AF2663" s="146">
        <f t="shared" si="498"/>
        <v>3.6240000000000006</v>
      </c>
      <c r="AJ2663" s="146">
        <f t="shared" si="499"/>
        <v>5.610915173558204E-4</v>
      </c>
      <c r="AK2663" s="146">
        <f t="shared" si="500"/>
        <v>0.99985495919816547</v>
      </c>
      <c r="AL2663" s="146">
        <f t="shared" si="505"/>
        <v>5.610915173558204E-4</v>
      </c>
      <c r="AM2663" s="146" t="str">
        <f t="shared" si="506"/>
        <v/>
      </c>
      <c r="AN2663" s="146" t="str">
        <f t="shared" si="501"/>
        <v/>
      </c>
      <c r="AO2663" s="146">
        <f t="shared" si="502"/>
        <v>0</v>
      </c>
      <c r="AP2663" s="146" t="str">
        <f t="shared" si="503"/>
        <v/>
      </c>
      <c r="AQ2663" s="146" t="str">
        <f t="shared" si="504"/>
        <v/>
      </c>
      <c r="AY2663" s="155"/>
      <c r="AZ2663" s="150"/>
      <c r="BA2663" s="155"/>
      <c r="BB2663" s="162"/>
      <c r="BC2663" s="162"/>
      <c r="BD2663" s="162"/>
      <c r="BE2663" s="162"/>
      <c r="BF2663" s="156"/>
      <c r="BG2663" s="156"/>
      <c r="BH2663" s="156"/>
      <c r="BJ2663" s="146">
        <v>1883</v>
      </c>
      <c r="BK2663" s="146">
        <f t="shared" si="508"/>
        <v>12.044799999999718</v>
      </c>
      <c r="BL2663" s="146">
        <f t="shared" si="509"/>
        <v>9.9095188185999911E-2</v>
      </c>
      <c r="BM2663" s="146">
        <f t="shared" si="510"/>
        <v>2.0753735121006867E-4</v>
      </c>
      <c r="BN2663" s="146" t="str">
        <f t="shared" si="511"/>
        <v/>
      </c>
      <c r="BO2663" s="146" t="str">
        <f t="shared" si="507"/>
        <v/>
      </c>
    </row>
    <row r="2664" spans="3:67" ht="20.100000000000001" customHeight="1" x14ac:dyDescent="0.25">
      <c r="C2664" s="12"/>
      <c r="E2664" s="130"/>
      <c r="F2664" s="130"/>
      <c r="R2664" s="12"/>
      <c r="T2664" s="130"/>
      <c r="U2664" s="130"/>
      <c r="AE2664" s="146">
        <v>1907</v>
      </c>
      <c r="AF2664" s="146">
        <f t="shared" si="498"/>
        <v>3.6280000000000001</v>
      </c>
      <c r="AJ2664" s="146">
        <f t="shared" si="499"/>
        <v>5.530121789843179E-4</v>
      </c>
      <c r="AK2664" s="146">
        <f t="shared" si="500"/>
        <v>0.99985718736946827</v>
      </c>
      <c r="AL2664" s="146">
        <f t="shared" si="505"/>
        <v>5.530121789843179E-4</v>
      </c>
      <c r="AM2664" s="146" t="str">
        <f t="shared" si="506"/>
        <v/>
      </c>
      <c r="AN2664" s="146" t="str">
        <f t="shared" si="501"/>
        <v/>
      </c>
      <c r="AO2664" s="146">
        <f t="shared" si="502"/>
        <v>0</v>
      </c>
      <c r="AP2664" s="146" t="str">
        <f t="shared" si="503"/>
        <v/>
      </c>
      <c r="AQ2664" s="146" t="str">
        <f t="shared" si="504"/>
        <v/>
      </c>
      <c r="AY2664" s="155"/>
      <c r="AZ2664" s="150"/>
      <c r="BA2664" s="155"/>
      <c r="BB2664" s="162"/>
      <c r="BC2664" s="162"/>
      <c r="BD2664" s="162"/>
      <c r="BE2664" s="162"/>
      <c r="BF2664" s="156"/>
      <c r="BG2664" s="156"/>
      <c r="BH2664" s="156"/>
      <c r="BJ2664" s="146">
        <v>1884</v>
      </c>
      <c r="BK2664" s="146">
        <f t="shared" si="508"/>
        <v>12.051199999999717</v>
      </c>
      <c r="BL2664" s="146">
        <f t="shared" si="509"/>
        <v>9.8887650834789842E-2</v>
      </c>
      <c r="BM2664" s="146">
        <f t="shared" si="510"/>
        <v>2.0714913609644336E-4</v>
      </c>
      <c r="BN2664" s="146" t="str">
        <f t="shared" si="511"/>
        <v/>
      </c>
      <c r="BO2664" s="146" t="str">
        <f t="shared" si="507"/>
        <v/>
      </c>
    </row>
    <row r="2665" spans="3:67" ht="20.100000000000001" customHeight="1" x14ac:dyDescent="0.25">
      <c r="C2665" s="12"/>
      <c r="E2665" s="130"/>
      <c r="F2665" s="130"/>
      <c r="R2665" s="12"/>
      <c r="T2665" s="130"/>
      <c r="U2665" s="130"/>
      <c r="AE2665" s="146">
        <v>1908</v>
      </c>
      <c r="AF2665" s="146">
        <f t="shared" si="498"/>
        <v>3.6320000000000006</v>
      </c>
      <c r="AJ2665" s="146">
        <f t="shared" si="499"/>
        <v>5.4504045690405474E-4</v>
      </c>
      <c r="AK2665" s="146">
        <f t="shared" si="500"/>
        <v>0.99985938343908509</v>
      </c>
      <c r="AL2665" s="146">
        <f t="shared" si="505"/>
        <v>5.4504045690405474E-4</v>
      </c>
      <c r="AM2665" s="146" t="str">
        <f t="shared" si="506"/>
        <v/>
      </c>
      <c r="AN2665" s="146" t="str">
        <f t="shared" si="501"/>
        <v/>
      </c>
      <c r="AO2665" s="146">
        <f t="shared" si="502"/>
        <v>0</v>
      </c>
      <c r="AP2665" s="146" t="str">
        <f t="shared" si="503"/>
        <v/>
      </c>
      <c r="AQ2665" s="146" t="str">
        <f t="shared" si="504"/>
        <v/>
      </c>
      <c r="AY2665" s="155"/>
      <c r="AZ2665" s="150"/>
      <c r="BA2665" s="155"/>
      <c r="BB2665" s="162"/>
      <c r="BC2665" s="162"/>
      <c r="BD2665" s="162"/>
      <c r="BE2665" s="162"/>
      <c r="BF2665" s="156"/>
      <c r="BG2665" s="156"/>
      <c r="BH2665" s="156"/>
      <c r="BJ2665" s="146">
        <v>1885</v>
      </c>
      <c r="BK2665" s="146">
        <f t="shared" si="508"/>
        <v>12.057599999999717</v>
      </c>
      <c r="BL2665" s="146">
        <f t="shared" si="509"/>
        <v>9.8680501698693399E-2</v>
      </c>
      <c r="BM2665" s="146">
        <f t="shared" si="510"/>
        <v>2.0676150146364813E-4</v>
      </c>
      <c r="BN2665" s="146" t="str">
        <f t="shared" si="511"/>
        <v/>
      </c>
      <c r="BO2665" s="146" t="str">
        <f t="shared" si="507"/>
        <v/>
      </c>
    </row>
    <row r="2666" spans="3:67" ht="20.100000000000001" customHeight="1" x14ac:dyDescent="0.25">
      <c r="C2666" s="12"/>
      <c r="E2666" s="130"/>
      <c r="F2666" s="130"/>
      <c r="R2666" s="12"/>
      <c r="T2666" s="130"/>
      <c r="U2666" s="130"/>
      <c r="AE2666" s="146">
        <v>1909</v>
      </c>
      <c r="AF2666" s="146">
        <f t="shared" si="498"/>
        <v>3.6360000000000001</v>
      </c>
      <c r="AJ2666" s="146">
        <f t="shared" si="499"/>
        <v>5.3717505307064139E-4</v>
      </c>
      <c r="AK2666" s="146">
        <f t="shared" si="500"/>
        <v>0.99986154783488057</v>
      </c>
      <c r="AL2666" s="146">
        <f t="shared" si="505"/>
        <v>5.3717505307064139E-4</v>
      </c>
      <c r="AM2666" s="146" t="str">
        <f t="shared" si="506"/>
        <v/>
      </c>
      <c r="AN2666" s="146" t="str">
        <f t="shared" si="501"/>
        <v/>
      </c>
      <c r="AO2666" s="146">
        <f t="shared" si="502"/>
        <v>0</v>
      </c>
      <c r="AP2666" s="146" t="str">
        <f t="shared" si="503"/>
        <v/>
      </c>
      <c r="AQ2666" s="146" t="str">
        <f t="shared" si="504"/>
        <v/>
      </c>
      <c r="AY2666" s="155"/>
      <c r="AZ2666" s="150"/>
      <c r="BA2666" s="155"/>
      <c r="BB2666" s="162"/>
      <c r="BC2666" s="162"/>
      <c r="BD2666" s="162"/>
      <c r="BE2666" s="162"/>
      <c r="BF2666" s="156"/>
      <c r="BG2666" s="156"/>
      <c r="BH2666" s="156"/>
      <c r="BJ2666" s="146">
        <v>1886</v>
      </c>
      <c r="BK2666" s="146">
        <f t="shared" si="508"/>
        <v>12.063999999999716</v>
      </c>
      <c r="BL2666" s="146">
        <f t="shared" si="509"/>
        <v>9.847374019722975E-2</v>
      </c>
      <c r="BM2666" s="146">
        <f t="shared" si="510"/>
        <v>2.0637444692550577E-4</v>
      </c>
      <c r="BN2666" s="146" t="str">
        <f t="shared" si="511"/>
        <v/>
      </c>
      <c r="BO2666" s="146" t="str">
        <f t="shared" si="507"/>
        <v/>
      </c>
    </row>
    <row r="2667" spans="3:67" ht="20.100000000000001" customHeight="1" x14ac:dyDescent="0.25">
      <c r="C2667" s="12"/>
      <c r="E2667" s="130"/>
      <c r="F2667" s="130"/>
      <c r="R2667" s="12"/>
      <c r="T2667" s="130"/>
      <c r="U2667" s="130"/>
      <c r="AE2667" s="146">
        <v>1910</v>
      </c>
      <c r="AF2667" s="146">
        <f t="shared" si="498"/>
        <v>3.6400000000000006</v>
      </c>
      <c r="AJ2667" s="146">
        <f t="shared" si="499"/>
        <v>5.2941468309493378E-4</v>
      </c>
      <c r="AK2667" s="146">
        <f t="shared" si="500"/>
        <v>0.99986368097955425</v>
      </c>
      <c r="AL2667" s="146">
        <f t="shared" si="505"/>
        <v>5.2941468309493378E-4</v>
      </c>
      <c r="AM2667" s="146" t="str">
        <f t="shared" si="506"/>
        <v/>
      </c>
      <c r="AN2667" s="146" t="str">
        <f t="shared" si="501"/>
        <v/>
      </c>
      <c r="AO2667" s="146">
        <f t="shared" si="502"/>
        <v>0</v>
      </c>
      <c r="AP2667" s="146" t="str">
        <f t="shared" si="503"/>
        <v/>
      </c>
      <c r="AQ2667" s="146" t="str">
        <f t="shared" si="504"/>
        <v/>
      </c>
      <c r="AY2667" s="155"/>
      <c r="AZ2667" s="150"/>
      <c r="BA2667" s="155"/>
      <c r="BB2667" s="162"/>
      <c r="BC2667" s="162"/>
      <c r="BD2667" s="162"/>
      <c r="BE2667" s="162"/>
      <c r="BF2667" s="156"/>
      <c r="BG2667" s="156"/>
      <c r="BH2667" s="156"/>
      <c r="BJ2667" s="146">
        <v>1887</v>
      </c>
      <c r="BK2667" s="146">
        <f t="shared" si="508"/>
        <v>12.070399999999715</v>
      </c>
      <c r="BL2667" s="146">
        <f t="shared" si="509"/>
        <v>9.8267365750304245E-2</v>
      </c>
      <c r="BM2667" s="146">
        <f t="shared" si="510"/>
        <v>2.0598797209435415E-4</v>
      </c>
      <c r="BN2667" s="146" t="str">
        <f t="shared" si="511"/>
        <v/>
      </c>
      <c r="BO2667" s="146" t="str">
        <f t="shared" si="507"/>
        <v/>
      </c>
    </row>
    <row r="2668" spans="3:67" ht="20.100000000000001" customHeight="1" x14ac:dyDescent="0.25">
      <c r="C2668" s="12"/>
      <c r="E2668" s="130"/>
      <c r="F2668" s="130"/>
      <c r="R2668" s="12"/>
      <c r="T2668" s="130"/>
      <c r="U2668" s="130"/>
      <c r="AE2668" s="146">
        <v>1911</v>
      </c>
      <c r="AF2668" s="146">
        <f t="shared" si="498"/>
        <v>3.6440000000000001</v>
      </c>
      <c r="AJ2668" s="146">
        <f t="shared" si="499"/>
        <v>5.2175807612759965E-4</v>
      </c>
      <c r="AK2668" s="146">
        <f t="shared" si="500"/>
        <v>0.99986578329069531</v>
      </c>
      <c r="AL2668" s="146">
        <f t="shared" si="505"/>
        <v>5.2175807612759965E-4</v>
      </c>
      <c r="AM2668" s="146" t="str">
        <f t="shared" si="506"/>
        <v/>
      </c>
      <c r="AN2668" s="146" t="str">
        <f t="shared" si="501"/>
        <v/>
      </c>
      <c r="AO2668" s="146">
        <f t="shared" si="502"/>
        <v>0</v>
      </c>
      <c r="AP2668" s="146" t="str">
        <f t="shared" si="503"/>
        <v/>
      </c>
      <c r="AQ2668" s="146" t="str">
        <f t="shared" si="504"/>
        <v/>
      </c>
      <c r="AY2668" s="155"/>
      <c r="AZ2668" s="150"/>
      <c r="BA2668" s="155"/>
      <c r="BB2668" s="162"/>
      <c r="BC2668" s="162"/>
      <c r="BD2668" s="162"/>
      <c r="BE2668" s="162"/>
      <c r="BF2668" s="156"/>
      <c r="BG2668" s="156"/>
      <c r="BH2668" s="156"/>
      <c r="BJ2668" s="146">
        <v>1888</v>
      </c>
      <c r="BK2668" s="146">
        <f t="shared" si="508"/>
        <v>12.076799999999714</v>
      </c>
      <c r="BL2668" s="146">
        <f t="shared" si="509"/>
        <v>9.8061377778209891E-2</v>
      </c>
      <c r="BM2668" s="146">
        <f t="shared" si="510"/>
        <v>2.0560207658074092E-4</v>
      </c>
      <c r="BN2668" s="146" t="str">
        <f t="shared" si="511"/>
        <v/>
      </c>
      <c r="BO2668" s="146" t="str">
        <f t="shared" si="507"/>
        <v/>
      </c>
    </row>
    <row r="2669" spans="3:67" ht="20.100000000000001" customHeight="1" x14ac:dyDescent="0.25">
      <c r="C2669" s="12"/>
      <c r="E2669" s="130"/>
      <c r="F2669" s="130"/>
      <c r="R2669" s="12"/>
      <c r="T2669" s="130"/>
      <c r="U2669" s="130"/>
      <c r="AE2669" s="146">
        <v>1912</v>
      </c>
      <c r="AF2669" s="146">
        <f t="shared" si="498"/>
        <v>3.6480000000000006</v>
      </c>
      <c r="AJ2669" s="146">
        <f t="shared" si="499"/>
        <v>5.1420397474424221E-4</v>
      </c>
      <c r="AK2669" s="146">
        <f t="shared" si="500"/>
        <v>0.99986785518083676</v>
      </c>
      <c r="AL2669" s="146">
        <f t="shared" si="505"/>
        <v>5.1420397474424221E-4</v>
      </c>
      <c r="AM2669" s="146" t="str">
        <f t="shared" si="506"/>
        <v/>
      </c>
      <c r="AN2669" s="146" t="str">
        <f t="shared" si="501"/>
        <v/>
      </c>
      <c r="AO2669" s="146">
        <f t="shared" si="502"/>
        <v>0</v>
      </c>
      <c r="AP2669" s="146" t="str">
        <f t="shared" si="503"/>
        <v/>
      </c>
      <c r="AQ2669" s="146" t="str">
        <f t="shared" si="504"/>
        <v/>
      </c>
      <c r="AY2669" s="155"/>
      <c r="AZ2669" s="150"/>
      <c r="BA2669" s="155"/>
      <c r="BB2669" s="162"/>
      <c r="BC2669" s="162"/>
      <c r="BD2669" s="162"/>
      <c r="BE2669" s="162"/>
      <c r="BF2669" s="156"/>
      <c r="BG2669" s="156"/>
      <c r="BH2669" s="156"/>
      <c r="BJ2669" s="146">
        <v>1889</v>
      </c>
      <c r="BK2669" s="146">
        <f t="shared" si="508"/>
        <v>12.083199999999714</v>
      </c>
      <c r="BL2669" s="146">
        <f t="shared" si="509"/>
        <v>9.785577570162915E-2</v>
      </c>
      <c r="BM2669" s="146">
        <f t="shared" si="510"/>
        <v>2.0521675999396471E-4</v>
      </c>
      <c r="BN2669" s="146" t="str">
        <f t="shared" si="511"/>
        <v/>
      </c>
      <c r="BO2669" s="146" t="str">
        <f t="shared" si="507"/>
        <v/>
      </c>
    </row>
    <row r="2670" spans="3:67" ht="20.100000000000001" customHeight="1" x14ac:dyDescent="0.25">
      <c r="C2670" s="12"/>
      <c r="E2670" s="130"/>
      <c r="F2670" s="130"/>
      <c r="R2670" s="12"/>
      <c r="T2670" s="130"/>
      <c r="U2670" s="130"/>
      <c r="AE2670" s="146">
        <v>1913</v>
      </c>
      <c r="AF2670" s="146">
        <f t="shared" si="498"/>
        <v>3.6520000000000001</v>
      </c>
      <c r="AJ2670" s="146">
        <f t="shared" si="499"/>
        <v>5.0675113483115172E-4</v>
      </c>
      <c r="AK2670" s="146">
        <f t="shared" si="500"/>
        <v>0.99986989705750806</v>
      </c>
      <c r="AL2670" s="146">
        <f t="shared" si="505"/>
        <v>5.0675113483115172E-4</v>
      </c>
      <c r="AM2670" s="146" t="str">
        <f t="shared" si="506"/>
        <v/>
      </c>
      <c r="AN2670" s="146" t="str">
        <f t="shared" si="501"/>
        <v/>
      </c>
      <c r="AO2670" s="146">
        <f t="shared" si="502"/>
        <v>0</v>
      </c>
      <c r="AP2670" s="146" t="str">
        <f t="shared" si="503"/>
        <v/>
      </c>
      <c r="AQ2670" s="146" t="str">
        <f t="shared" si="504"/>
        <v/>
      </c>
      <c r="AY2670" s="155"/>
      <c r="AZ2670" s="150"/>
      <c r="BA2670" s="155"/>
      <c r="BB2670" s="162"/>
      <c r="BC2670" s="162"/>
      <c r="BD2670" s="162"/>
      <c r="BE2670" s="162"/>
      <c r="BF2670" s="156"/>
      <c r="BG2670" s="156"/>
      <c r="BH2670" s="156"/>
      <c r="BJ2670" s="146">
        <v>1890</v>
      </c>
      <c r="BK2670" s="146">
        <f t="shared" si="508"/>
        <v>12.089599999999713</v>
      </c>
      <c r="BL2670" s="146">
        <f t="shared" si="509"/>
        <v>9.7650558941635185E-2</v>
      </c>
      <c r="BM2670" s="146">
        <f t="shared" si="510"/>
        <v>2.048320219412425E-4</v>
      </c>
      <c r="BN2670" s="146" t="str">
        <f t="shared" si="511"/>
        <v/>
      </c>
      <c r="BO2670" s="146" t="str">
        <f t="shared" si="507"/>
        <v/>
      </c>
    </row>
    <row r="2671" spans="3:67" ht="20.100000000000001" customHeight="1" x14ac:dyDescent="0.25">
      <c r="C2671" s="12"/>
      <c r="E2671" s="130"/>
      <c r="F2671" s="130"/>
      <c r="R2671" s="12"/>
      <c r="T2671" s="130"/>
      <c r="U2671" s="130"/>
      <c r="AE2671" s="146">
        <v>1914</v>
      </c>
      <c r="AF2671" s="146">
        <f t="shared" si="498"/>
        <v>3.6560000000000006</v>
      </c>
      <c r="AJ2671" s="146">
        <f t="shared" si="499"/>
        <v>4.9939832547162227E-4</v>
      </c>
      <c r="AK2671" s="146">
        <f t="shared" si="500"/>
        <v>0.99987190932328884</v>
      </c>
      <c r="AL2671" s="146">
        <f t="shared" si="505"/>
        <v>4.9939832547162227E-4</v>
      </c>
      <c r="AM2671" s="146" t="str">
        <f t="shared" si="506"/>
        <v/>
      </c>
      <c r="AN2671" s="146" t="str">
        <f t="shared" si="501"/>
        <v/>
      </c>
      <c r="AO2671" s="146">
        <f t="shared" si="502"/>
        <v>0</v>
      </c>
      <c r="AP2671" s="146" t="str">
        <f t="shared" si="503"/>
        <v/>
      </c>
      <c r="AQ2671" s="146" t="str">
        <f t="shared" si="504"/>
        <v/>
      </c>
      <c r="AY2671" s="155"/>
      <c r="AZ2671" s="150"/>
      <c r="BA2671" s="155"/>
      <c r="BB2671" s="162"/>
      <c r="BC2671" s="162"/>
      <c r="BD2671" s="162"/>
      <c r="BE2671" s="162"/>
      <c r="BF2671" s="156"/>
      <c r="BG2671" s="156"/>
      <c r="BH2671" s="156"/>
      <c r="BJ2671" s="146">
        <v>1891</v>
      </c>
      <c r="BK2671" s="146">
        <f t="shared" si="508"/>
        <v>12.095999999999712</v>
      </c>
      <c r="BL2671" s="146">
        <f t="shared" si="509"/>
        <v>9.7445726919693942E-2</v>
      </c>
      <c r="BM2671" s="146">
        <f t="shared" si="510"/>
        <v>2.044478620287643E-4</v>
      </c>
      <c r="BN2671" s="146" t="str">
        <f t="shared" si="511"/>
        <v/>
      </c>
      <c r="BO2671" s="146" t="str">
        <f t="shared" si="507"/>
        <v/>
      </c>
    </row>
    <row r="2672" spans="3:67" ht="20.100000000000001" customHeight="1" x14ac:dyDescent="0.25">
      <c r="C2672" s="12"/>
      <c r="E2672" s="130"/>
      <c r="F2672" s="130"/>
      <c r="R2672" s="12"/>
      <c r="T2672" s="130"/>
      <c r="U2672" s="130"/>
      <c r="AE2672" s="146">
        <v>1915</v>
      </c>
      <c r="AF2672" s="146">
        <f t="shared" si="498"/>
        <v>3.66</v>
      </c>
      <c r="AJ2672" s="146">
        <f t="shared" si="499"/>
        <v>4.9214432883289312E-4</v>
      </c>
      <c r="AK2672" s="146">
        <f t="shared" si="500"/>
        <v>0.99987389237586155</v>
      </c>
      <c r="AL2672" s="146">
        <f t="shared" si="505"/>
        <v>4.9214432883289312E-4</v>
      </c>
      <c r="AM2672" s="146" t="str">
        <f t="shared" si="506"/>
        <v/>
      </c>
      <c r="AN2672" s="146" t="str">
        <f t="shared" si="501"/>
        <v/>
      </c>
      <c r="AO2672" s="146">
        <f t="shared" si="502"/>
        <v>0</v>
      </c>
      <c r="AP2672" s="146" t="str">
        <f t="shared" si="503"/>
        <v/>
      </c>
      <c r="AQ2672" s="146" t="str">
        <f t="shared" si="504"/>
        <v/>
      </c>
      <c r="AY2672" s="155"/>
      <c r="AZ2672" s="150"/>
      <c r="BA2672" s="155"/>
      <c r="BB2672" s="162"/>
      <c r="BC2672" s="162"/>
      <c r="BD2672" s="162"/>
      <c r="BE2672" s="162"/>
      <c r="BF2672" s="156"/>
      <c r="BG2672" s="156"/>
      <c r="BH2672" s="156"/>
      <c r="BJ2672" s="146">
        <v>1892</v>
      </c>
      <c r="BK2672" s="146">
        <f t="shared" si="508"/>
        <v>12.102399999999712</v>
      </c>
      <c r="BL2672" s="146">
        <f t="shared" si="509"/>
        <v>9.7241279057665178E-2</v>
      </c>
      <c r="BM2672" s="146">
        <f t="shared" si="510"/>
        <v>2.0406427986058295E-4</v>
      </c>
      <c r="BN2672" s="146" t="str">
        <f t="shared" si="511"/>
        <v/>
      </c>
      <c r="BO2672" s="146" t="str">
        <f t="shared" si="507"/>
        <v/>
      </c>
    </row>
    <row r="2673" spans="3:67" ht="20.100000000000001" customHeight="1" x14ac:dyDescent="0.25">
      <c r="C2673" s="12"/>
      <c r="E2673" s="130"/>
      <c r="F2673" s="130"/>
      <c r="R2673" s="12"/>
      <c r="T2673" s="130"/>
      <c r="U2673" s="130"/>
      <c r="AE2673" s="146">
        <v>1916</v>
      </c>
      <c r="AF2673" s="146">
        <f t="shared" si="498"/>
        <v>3.6640000000000006</v>
      </c>
      <c r="AJ2673" s="146">
        <f t="shared" si="499"/>
        <v>4.8498794005366944E-4</v>
      </c>
      <c r="AK2673" s="146">
        <f t="shared" si="500"/>
        <v>0.99987584660806283</v>
      </c>
      <c r="AL2673" s="146">
        <f t="shared" si="505"/>
        <v>4.8498794005366944E-4</v>
      </c>
      <c r="AM2673" s="146" t="str">
        <f t="shared" si="506"/>
        <v/>
      </c>
      <c r="AN2673" s="146" t="str">
        <f t="shared" si="501"/>
        <v/>
      </c>
      <c r="AO2673" s="146">
        <f t="shared" si="502"/>
        <v>0</v>
      </c>
      <c r="AP2673" s="146" t="str">
        <f t="shared" si="503"/>
        <v/>
      </c>
      <c r="AQ2673" s="146" t="str">
        <f t="shared" si="504"/>
        <v/>
      </c>
      <c r="AY2673" s="155"/>
      <c r="AZ2673" s="150"/>
      <c r="BA2673" s="155"/>
      <c r="BB2673" s="162"/>
      <c r="BC2673" s="162"/>
      <c r="BD2673" s="162"/>
      <c r="BE2673" s="162"/>
      <c r="BF2673" s="156"/>
      <c r="BG2673" s="156"/>
      <c r="BH2673" s="156"/>
      <c r="BJ2673" s="146">
        <v>1893</v>
      </c>
      <c r="BK2673" s="146">
        <f t="shared" si="508"/>
        <v>12.108799999999711</v>
      </c>
      <c r="BL2673" s="146">
        <f t="shared" si="509"/>
        <v>9.7037214777804595E-2</v>
      </c>
      <c r="BM2673" s="146">
        <f t="shared" si="510"/>
        <v>2.0368127503973821E-4</v>
      </c>
      <c r="BN2673" s="146" t="str">
        <f t="shared" si="511"/>
        <v/>
      </c>
      <c r="BO2673" s="146" t="str">
        <f t="shared" si="507"/>
        <v/>
      </c>
    </row>
    <row r="2674" spans="3:67" ht="20.100000000000001" customHeight="1" x14ac:dyDescent="0.25">
      <c r="C2674" s="12"/>
      <c r="E2674" s="130"/>
      <c r="F2674" s="130"/>
      <c r="R2674" s="12"/>
      <c r="T2674" s="130"/>
      <c r="U2674" s="130"/>
      <c r="AE2674" s="146">
        <v>1917</v>
      </c>
      <c r="AF2674" s="146">
        <f t="shared" si="498"/>
        <v>3.6680000000000001</v>
      </c>
      <c r="AJ2674" s="146">
        <f t="shared" si="499"/>
        <v>4.7792796713226453E-4</v>
      </c>
      <c r="AK2674" s="146">
        <f t="shared" si="500"/>
        <v>0.99987777240793585</v>
      </c>
      <c r="AL2674" s="146">
        <f t="shared" si="505"/>
        <v>4.7792796713226453E-4</v>
      </c>
      <c r="AM2674" s="146" t="str">
        <f t="shared" si="506"/>
        <v/>
      </c>
      <c r="AN2674" s="146" t="str">
        <f t="shared" si="501"/>
        <v/>
      </c>
      <c r="AO2674" s="146">
        <f t="shared" si="502"/>
        <v>0</v>
      </c>
      <c r="AP2674" s="146" t="str">
        <f t="shared" si="503"/>
        <v/>
      </c>
      <c r="AQ2674" s="146" t="str">
        <f t="shared" si="504"/>
        <v/>
      </c>
      <c r="AY2674" s="155"/>
      <c r="AZ2674" s="150"/>
      <c r="BA2674" s="155"/>
      <c r="BB2674" s="162"/>
      <c r="BC2674" s="162"/>
      <c r="BD2674" s="162"/>
      <c r="BE2674" s="162"/>
      <c r="BF2674" s="156"/>
      <c r="BG2674" s="156"/>
      <c r="BH2674" s="156"/>
      <c r="BJ2674" s="146">
        <v>1894</v>
      </c>
      <c r="BK2674" s="146">
        <f t="shared" si="508"/>
        <v>12.11519999999971</v>
      </c>
      <c r="BL2674" s="146">
        <f t="shared" si="509"/>
        <v>9.6833533502764857E-2</v>
      </c>
      <c r="BM2674" s="146">
        <f t="shared" si="510"/>
        <v>2.0329884716721591E-4</v>
      </c>
      <c r="BN2674" s="146" t="str">
        <f t="shared" si="511"/>
        <v/>
      </c>
      <c r="BO2674" s="146" t="str">
        <f t="shared" si="507"/>
        <v/>
      </c>
    </row>
    <row r="2675" spans="3:67" ht="20.100000000000001" customHeight="1" x14ac:dyDescent="0.25">
      <c r="C2675" s="12"/>
      <c r="E2675" s="130"/>
      <c r="F2675" s="130"/>
      <c r="R2675" s="12"/>
      <c r="T2675" s="130"/>
      <c r="U2675" s="130"/>
      <c r="AE2675" s="146">
        <v>1918</v>
      </c>
      <c r="AF2675" s="146">
        <f t="shared" si="498"/>
        <v>3.6720000000000006</v>
      </c>
      <c r="AJ2675" s="146">
        <f t="shared" si="499"/>
        <v>4.7096323081532873E-4</v>
      </c>
      <c r="AK2675" s="146">
        <f t="shared" si="500"/>
        <v>0.99987967015878143</v>
      </c>
      <c r="AL2675" s="146">
        <f t="shared" si="505"/>
        <v>4.7096323081532873E-4</v>
      </c>
      <c r="AM2675" s="146" t="str">
        <f t="shared" si="506"/>
        <v/>
      </c>
      <c r="AN2675" s="146" t="str">
        <f t="shared" si="501"/>
        <v/>
      </c>
      <c r="AO2675" s="146">
        <f t="shared" si="502"/>
        <v>0</v>
      </c>
      <c r="AP2675" s="146" t="str">
        <f t="shared" si="503"/>
        <v/>
      </c>
      <c r="AQ2675" s="146" t="str">
        <f t="shared" si="504"/>
        <v/>
      </c>
      <c r="AY2675" s="155"/>
      <c r="AZ2675" s="150"/>
      <c r="BA2675" s="155"/>
      <c r="BB2675" s="162"/>
      <c r="BC2675" s="162"/>
      <c r="BD2675" s="162"/>
      <c r="BE2675" s="162"/>
      <c r="BF2675" s="156"/>
      <c r="BG2675" s="156"/>
      <c r="BH2675" s="156"/>
      <c r="BJ2675" s="146">
        <v>1895</v>
      </c>
      <c r="BK2675" s="146">
        <f t="shared" si="508"/>
        <v>12.121599999999709</v>
      </c>
      <c r="BL2675" s="146">
        <f t="shared" si="509"/>
        <v>9.6630234655597641E-2</v>
      </c>
      <c r="BM2675" s="146">
        <f t="shared" si="510"/>
        <v>2.0291699584297496E-4</v>
      </c>
      <c r="BN2675" s="146" t="str">
        <f t="shared" si="511"/>
        <v/>
      </c>
      <c r="BO2675" s="146" t="str">
        <f t="shared" si="507"/>
        <v/>
      </c>
    </row>
    <row r="2676" spans="3:67" ht="20.100000000000001" customHeight="1" x14ac:dyDescent="0.25">
      <c r="C2676" s="12"/>
      <c r="E2676" s="130"/>
      <c r="F2676" s="130"/>
      <c r="R2676" s="12"/>
      <c r="T2676" s="130"/>
      <c r="U2676" s="130"/>
      <c r="AE2676" s="146">
        <v>1919</v>
      </c>
      <c r="AF2676" s="146">
        <f t="shared" si="498"/>
        <v>3.6760000000000002</v>
      </c>
      <c r="AJ2676" s="146">
        <f t="shared" si="499"/>
        <v>4.6409256448720165E-4</v>
      </c>
      <c r="AK2676" s="146">
        <f t="shared" si="500"/>
        <v>0.9998815402392085</v>
      </c>
      <c r="AL2676" s="146">
        <f t="shared" si="505"/>
        <v>4.6409256448720165E-4</v>
      </c>
      <c r="AM2676" s="146" t="str">
        <f t="shared" si="506"/>
        <v/>
      </c>
      <c r="AN2676" s="146" t="str">
        <f t="shared" si="501"/>
        <v/>
      </c>
      <c r="AO2676" s="146">
        <f t="shared" si="502"/>
        <v>0</v>
      </c>
      <c r="AP2676" s="146" t="str">
        <f t="shared" si="503"/>
        <v/>
      </c>
      <c r="AQ2676" s="146" t="str">
        <f t="shared" si="504"/>
        <v/>
      </c>
      <c r="AY2676" s="155"/>
      <c r="AZ2676" s="150"/>
      <c r="BA2676" s="155"/>
      <c r="BB2676" s="162"/>
      <c r="BC2676" s="162"/>
      <c r="BD2676" s="162"/>
      <c r="BE2676" s="162"/>
      <c r="BF2676" s="156"/>
      <c r="BG2676" s="156"/>
      <c r="BH2676" s="156"/>
      <c r="BJ2676" s="146">
        <v>1896</v>
      </c>
      <c r="BK2676" s="146">
        <f t="shared" si="508"/>
        <v>12.127999999999709</v>
      </c>
      <c r="BL2676" s="146">
        <f t="shared" si="509"/>
        <v>9.6427317659754666E-2</v>
      </c>
      <c r="BM2676" s="146">
        <f t="shared" si="510"/>
        <v>2.0253572066482317E-4</v>
      </c>
      <c r="BN2676" s="146" t="str">
        <f t="shared" si="511"/>
        <v/>
      </c>
      <c r="BO2676" s="146" t="str">
        <f t="shared" si="507"/>
        <v/>
      </c>
    </row>
    <row r="2677" spans="3:67" ht="20.100000000000001" customHeight="1" x14ac:dyDescent="0.25">
      <c r="C2677" s="12"/>
      <c r="E2677" s="130"/>
      <c r="F2677" s="130"/>
      <c r="R2677" s="12"/>
      <c r="T2677" s="130"/>
      <c r="U2677" s="130"/>
      <c r="AE2677" s="146">
        <v>1920</v>
      </c>
      <c r="AF2677" s="146">
        <f t="shared" ref="AF2677:AF2740" si="512">AF$751+(AE2677*AF$754)</f>
        <v>3.6799999999999997</v>
      </c>
      <c r="AJ2677" s="146">
        <f t="shared" ref="AJ2677:AJ2740" si="513">_xlfn.NORM.DIST(AF2677,AF$748,AF$749,0)</f>
        <v>4.5731481405985762E-4</v>
      </c>
      <c r="AK2677" s="146">
        <f t="shared" ref="AK2677:AK2740" si="514">_xlfn.NORM.DIST(AF2677,AF$748,AF$749,1)</f>
        <v>0.99988338302318458</v>
      </c>
      <c r="AL2677" s="146">
        <f t="shared" si="505"/>
        <v>4.5731481405985762E-4</v>
      </c>
      <c r="AM2677" s="146" t="str">
        <f t="shared" si="506"/>
        <v/>
      </c>
      <c r="AN2677" s="146" t="str">
        <f t="shared" ref="AN2677:AN2740" si="515">IF(AJ2677=MAX(AJ$757:AJ$2757),AJ2677,"")</f>
        <v/>
      </c>
      <c r="AO2677" s="146">
        <f t="shared" ref="AO2677:AO2740" si="516">_xlfn.NORM.DIST(AE2677,AM$749,AM$750,0)</f>
        <v>0</v>
      </c>
      <c r="AP2677" s="146" t="str">
        <f t="shared" ref="AP2677:AP2740" si="517">IF(AO2677=MAX(AO$757:AO$2757),AJ2677,"")</f>
        <v/>
      </c>
      <c r="AQ2677" s="146" t="str">
        <f t="shared" ref="AQ2677:AQ2740" si="518">IF(AP2677=MIN(AP$757:AP$2757),AP2677,"")</f>
        <v/>
      </c>
      <c r="AY2677" s="155"/>
      <c r="AZ2677" s="150"/>
      <c r="BA2677" s="155"/>
      <c r="BB2677" s="162"/>
      <c r="BC2677" s="162"/>
      <c r="BD2677" s="162"/>
      <c r="BE2677" s="162"/>
      <c r="BF2677" s="156"/>
      <c r="BG2677" s="156"/>
      <c r="BH2677" s="156"/>
      <c r="BJ2677" s="146">
        <v>1897</v>
      </c>
      <c r="BK2677" s="146">
        <f t="shared" si="508"/>
        <v>12.134399999999708</v>
      </c>
      <c r="BL2677" s="146">
        <f t="shared" si="509"/>
        <v>9.6224781939089843E-2</v>
      </c>
      <c r="BM2677" s="146">
        <f t="shared" si="510"/>
        <v>2.0215502122979123E-4</v>
      </c>
      <c r="BN2677" s="146" t="str">
        <f t="shared" si="511"/>
        <v/>
      </c>
      <c r="BO2677" s="146" t="str">
        <f t="shared" si="507"/>
        <v/>
      </c>
    </row>
    <row r="2678" spans="3:67" ht="20.100000000000001" customHeight="1" x14ac:dyDescent="0.25">
      <c r="C2678" s="12"/>
      <c r="E2678" s="130"/>
      <c r="F2678" s="130"/>
      <c r="R2678" s="12"/>
      <c r="T2678" s="130"/>
      <c r="U2678" s="130"/>
      <c r="AE2678" s="146">
        <v>1921</v>
      </c>
      <c r="AF2678" s="146">
        <f t="shared" si="512"/>
        <v>3.6840000000000002</v>
      </c>
      <c r="AJ2678" s="146">
        <f t="shared" si="513"/>
        <v>4.5062883786346764E-4</v>
      </c>
      <c r="AK2678" s="146">
        <f t="shared" si="514"/>
        <v>0.99988519888008609</v>
      </c>
      <c r="AL2678" s="146">
        <f t="shared" ref="AL2678:AL2741" si="519">IF(OR(AK2678&lt;$AM$753,AK2678&gt;$AM$754),AJ2678,"")</f>
        <v>4.5062883786346764E-4</v>
      </c>
      <c r="AM2678" s="146" t="str">
        <f t="shared" ref="AM2678:AM2741" si="520">IF(AND(AK2678&gt;$AM$753,AK2678&lt;$AM$754),AJ2678,"")</f>
        <v/>
      </c>
      <c r="AN2678" s="146" t="str">
        <f t="shared" si="515"/>
        <v/>
      </c>
      <c r="AO2678" s="146">
        <f t="shared" si="516"/>
        <v>0</v>
      </c>
      <c r="AP2678" s="146" t="str">
        <f t="shared" si="517"/>
        <v/>
      </c>
      <c r="AQ2678" s="146" t="str">
        <f t="shared" si="518"/>
        <v/>
      </c>
      <c r="AY2678" s="155"/>
      <c r="AZ2678" s="150"/>
      <c r="BA2678" s="155"/>
      <c r="BB2678" s="162"/>
      <c r="BC2678" s="162"/>
      <c r="BD2678" s="162"/>
      <c r="BE2678" s="162"/>
      <c r="BF2678" s="156"/>
      <c r="BG2678" s="156"/>
      <c r="BH2678" s="156"/>
      <c r="BJ2678" s="146">
        <v>1898</v>
      </c>
      <c r="BK2678" s="146">
        <f t="shared" si="508"/>
        <v>12.140799999999707</v>
      </c>
      <c r="BL2678" s="146">
        <f t="shared" si="509"/>
        <v>9.6022626917860052E-2</v>
      </c>
      <c r="BM2678" s="146">
        <f t="shared" si="510"/>
        <v>2.0177489713259222E-4</v>
      </c>
      <c r="BN2678" s="146" t="str">
        <f t="shared" si="511"/>
        <v/>
      </c>
      <c r="BO2678" s="146" t="str">
        <f t="shared" si="507"/>
        <v/>
      </c>
    </row>
    <row r="2679" spans="3:67" ht="20.100000000000001" customHeight="1" x14ac:dyDescent="0.25">
      <c r="C2679" s="12"/>
      <c r="E2679" s="130"/>
      <c r="F2679" s="130"/>
      <c r="R2679" s="12"/>
      <c r="T2679" s="130"/>
      <c r="U2679" s="130"/>
      <c r="AE2679" s="146">
        <v>1922</v>
      </c>
      <c r="AF2679" s="146">
        <f t="shared" si="512"/>
        <v>3.6879999999999997</v>
      </c>
      <c r="AJ2679" s="146">
        <f t="shared" si="513"/>
        <v>4.4403350653758058E-4</v>
      </c>
      <c r="AK2679" s="146">
        <f t="shared" si="514"/>
        <v>0.99988698817474686</v>
      </c>
      <c r="AL2679" s="146">
        <f t="shared" si="519"/>
        <v>4.4403350653758058E-4</v>
      </c>
      <c r="AM2679" s="146" t="str">
        <f t="shared" si="520"/>
        <v/>
      </c>
      <c r="AN2679" s="146" t="str">
        <f t="shared" si="515"/>
        <v/>
      </c>
      <c r="AO2679" s="146">
        <f t="shared" si="516"/>
        <v>0</v>
      </c>
      <c r="AP2679" s="146" t="str">
        <f t="shared" si="517"/>
        <v/>
      </c>
      <c r="AQ2679" s="146" t="str">
        <f t="shared" si="518"/>
        <v/>
      </c>
      <c r="AY2679" s="155"/>
      <c r="AZ2679" s="150"/>
      <c r="BA2679" s="155"/>
      <c r="BB2679" s="162"/>
      <c r="BC2679" s="162"/>
      <c r="BD2679" s="162"/>
      <c r="BE2679" s="162"/>
      <c r="BF2679" s="156"/>
      <c r="BG2679" s="156"/>
      <c r="BH2679" s="156"/>
      <c r="BJ2679" s="146">
        <v>1899</v>
      </c>
      <c r="BK2679" s="146">
        <f t="shared" si="508"/>
        <v>12.147199999999707</v>
      </c>
      <c r="BL2679" s="146">
        <f t="shared" si="509"/>
        <v>9.5820852020727459E-2</v>
      </c>
      <c r="BM2679" s="146">
        <f t="shared" si="510"/>
        <v>2.0139534796707881E-4</v>
      </c>
      <c r="BN2679" s="146" t="str">
        <f t="shared" si="511"/>
        <v/>
      </c>
      <c r="BO2679" s="146" t="str">
        <f t="shared" si="507"/>
        <v/>
      </c>
    </row>
    <row r="2680" spans="3:67" ht="20.100000000000001" customHeight="1" x14ac:dyDescent="0.25">
      <c r="C2680" s="12"/>
      <c r="E2680" s="130"/>
      <c r="F2680" s="130"/>
      <c r="R2680" s="12"/>
      <c r="T2680" s="130"/>
      <c r="U2680" s="130"/>
      <c r="AE2680" s="146">
        <v>1923</v>
      </c>
      <c r="AF2680" s="146">
        <f t="shared" si="512"/>
        <v>3.6920000000000002</v>
      </c>
      <c r="AJ2680" s="146">
        <f t="shared" si="513"/>
        <v>4.3752770292289616E-4</v>
      </c>
      <c r="AK2680" s="146">
        <f t="shared" si="514"/>
        <v>0.99988875126750809</v>
      </c>
      <c r="AL2680" s="146">
        <f t="shared" si="519"/>
        <v>4.3752770292289616E-4</v>
      </c>
      <c r="AM2680" s="146" t="str">
        <f t="shared" si="520"/>
        <v/>
      </c>
      <c r="AN2680" s="146" t="str">
        <f t="shared" si="515"/>
        <v/>
      </c>
      <c r="AO2680" s="146">
        <f t="shared" si="516"/>
        <v>0</v>
      </c>
      <c r="AP2680" s="146" t="str">
        <f t="shared" si="517"/>
        <v/>
      </c>
      <c r="AQ2680" s="146" t="str">
        <f t="shared" si="518"/>
        <v/>
      </c>
      <c r="AY2680" s="155"/>
      <c r="AZ2680" s="150"/>
      <c r="BA2680" s="155"/>
      <c r="BB2680" s="162"/>
      <c r="BC2680" s="162"/>
      <c r="BD2680" s="162"/>
      <c r="BE2680" s="162"/>
      <c r="BF2680" s="156"/>
      <c r="BG2680" s="156"/>
      <c r="BH2680" s="156"/>
      <c r="BJ2680" s="146">
        <v>1900</v>
      </c>
      <c r="BK2680" s="146">
        <f t="shared" si="508"/>
        <v>12.153599999999706</v>
      </c>
      <c r="BL2680" s="146">
        <f t="shared" si="509"/>
        <v>9.5619456672760381E-2</v>
      </c>
      <c r="BM2680" s="146">
        <f t="shared" si="510"/>
        <v>2.0101637332531341E-4</v>
      </c>
      <c r="BN2680" s="146" t="str">
        <f t="shared" si="511"/>
        <v/>
      </c>
      <c r="BO2680" s="146" t="str">
        <f t="shared" si="507"/>
        <v/>
      </c>
    </row>
    <row r="2681" spans="3:67" ht="20.100000000000001" customHeight="1" x14ac:dyDescent="0.25">
      <c r="C2681" s="12"/>
      <c r="E2681" s="130"/>
      <c r="F2681" s="130"/>
      <c r="R2681" s="12"/>
      <c r="T2681" s="130"/>
      <c r="U2681" s="130"/>
      <c r="AE2681" s="146">
        <v>1924</v>
      </c>
      <c r="AF2681" s="146">
        <f t="shared" si="512"/>
        <v>3.6959999999999997</v>
      </c>
      <c r="AJ2681" s="146">
        <f t="shared" si="513"/>
        <v>4.3111032195367678E-4</v>
      </c>
      <c r="AK2681" s="146">
        <f t="shared" si="514"/>
        <v>0.99989048851426654</v>
      </c>
      <c r="AL2681" s="146">
        <f t="shared" si="519"/>
        <v>4.3111032195367678E-4</v>
      </c>
      <c r="AM2681" s="146" t="str">
        <f t="shared" si="520"/>
        <v/>
      </c>
      <c r="AN2681" s="146" t="str">
        <f t="shared" si="515"/>
        <v/>
      </c>
      <c r="AO2681" s="146">
        <f t="shared" si="516"/>
        <v>0</v>
      </c>
      <c r="AP2681" s="146" t="str">
        <f t="shared" si="517"/>
        <v/>
      </c>
      <c r="AQ2681" s="146" t="str">
        <f t="shared" si="518"/>
        <v/>
      </c>
      <c r="AY2681" s="155"/>
      <c r="AZ2681" s="150"/>
      <c r="BA2681" s="155"/>
      <c r="BB2681" s="162"/>
      <c r="BC2681" s="162"/>
      <c r="BD2681" s="162"/>
      <c r="BE2681" s="162"/>
      <c r="BF2681" s="156"/>
      <c r="BG2681" s="156"/>
      <c r="BH2681" s="156"/>
      <c r="BJ2681" s="146">
        <v>1901</v>
      </c>
      <c r="BK2681" s="146">
        <f t="shared" si="508"/>
        <v>12.159999999999705</v>
      </c>
      <c r="BL2681" s="146">
        <f t="shared" si="509"/>
        <v>9.5418440299435067E-2</v>
      </c>
      <c r="BM2681" s="146">
        <f t="shared" si="510"/>
        <v>2.0063797279776252E-4</v>
      </c>
      <c r="BN2681" s="146" t="str">
        <f t="shared" si="511"/>
        <v/>
      </c>
      <c r="BO2681" s="146" t="str">
        <f t="shared" si="507"/>
        <v/>
      </c>
    </row>
    <row r="2682" spans="3:67" ht="20.100000000000001" customHeight="1" x14ac:dyDescent="0.25">
      <c r="C2682" s="12"/>
      <c r="E2682" s="130"/>
      <c r="F2682" s="130"/>
      <c r="R2682" s="12"/>
      <c r="T2682" s="130"/>
      <c r="U2682" s="130"/>
      <c r="AE2682" s="146">
        <v>1925</v>
      </c>
      <c r="AF2682" s="146">
        <f t="shared" si="512"/>
        <v>3.7</v>
      </c>
      <c r="AJ2682" s="146">
        <f t="shared" si="513"/>
        <v>4.2478027055075143E-4</v>
      </c>
      <c r="AK2682" s="146">
        <f t="shared" si="514"/>
        <v>0.99989220026652259</v>
      </c>
      <c r="AL2682" s="146">
        <f t="shared" si="519"/>
        <v>4.2478027055075143E-4</v>
      </c>
      <c r="AM2682" s="146" t="str">
        <f t="shared" si="520"/>
        <v/>
      </c>
      <c r="AN2682" s="146" t="str">
        <f t="shared" si="515"/>
        <v/>
      </c>
      <c r="AO2682" s="146">
        <f t="shared" si="516"/>
        <v>0</v>
      </c>
      <c r="AP2682" s="146" t="str">
        <f t="shared" si="517"/>
        <v/>
      </c>
      <c r="AQ2682" s="146" t="str">
        <f t="shared" si="518"/>
        <v/>
      </c>
      <c r="AY2682" s="155"/>
      <c r="AZ2682" s="150"/>
      <c r="BA2682" s="155"/>
      <c r="BB2682" s="162"/>
      <c r="BC2682" s="162"/>
      <c r="BD2682" s="162"/>
      <c r="BE2682" s="162"/>
      <c r="BF2682" s="156"/>
      <c r="BG2682" s="156"/>
      <c r="BH2682" s="156"/>
      <c r="BJ2682" s="146">
        <v>1902</v>
      </c>
      <c r="BK2682" s="146">
        <f t="shared" si="508"/>
        <v>12.166399999999705</v>
      </c>
      <c r="BL2682" s="146">
        <f t="shared" si="509"/>
        <v>9.5217802326637305E-2</v>
      </c>
      <c r="BM2682" s="146">
        <f t="shared" si="510"/>
        <v>2.002601459738379E-4</v>
      </c>
      <c r="BN2682" s="146" t="str">
        <f t="shared" si="511"/>
        <v/>
      </c>
      <c r="BO2682" s="146" t="str">
        <f t="shared" si="507"/>
        <v/>
      </c>
    </row>
    <row r="2683" spans="3:67" ht="20.100000000000001" customHeight="1" x14ac:dyDescent="0.25">
      <c r="C2683" s="12"/>
      <c r="E2683" s="130"/>
      <c r="F2683" s="130"/>
      <c r="R2683" s="12"/>
      <c r="T2683" s="130"/>
      <c r="U2683" s="130"/>
      <c r="AE2683" s="146">
        <v>1926</v>
      </c>
      <c r="AF2683" s="146">
        <f t="shared" si="512"/>
        <v>3.7039999999999997</v>
      </c>
      <c r="AJ2683" s="146">
        <f t="shared" si="513"/>
        <v>4.1853646751515751E-4</v>
      </c>
      <c r="AK2683" s="146">
        <f t="shared" si="514"/>
        <v>0.99989388687142822</v>
      </c>
      <c r="AL2683" s="146">
        <f t="shared" si="519"/>
        <v>4.1853646751515751E-4</v>
      </c>
      <c r="AM2683" s="146" t="str">
        <f t="shared" si="520"/>
        <v/>
      </c>
      <c r="AN2683" s="146" t="str">
        <f t="shared" si="515"/>
        <v/>
      </c>
      <c r="AO2683" s="146">
        <f t="shared" si="516"/>
        <v>0</v>
      </c>
      <c r="AP2683" s="146" t="str">
        <f t="shared" si="517"/>
        <v/>
      </c>
      <c r="AQ2683" s="146" t="str">
        <f t="shared" si="518"/>
        <v/>
      </c>
      <c r="AY2683" s="155"/>
      <c r="AZ2683" s="150"/>
      <c r="BA2683" s="155"/>
      <c r="BB2683" s="162"/>
      <c r="BC2683" s="162"/>
      <c r="BD2683" s="162"/>
      <c r="BE2683" s="162"/>
      <c r="BF2683" s="156"/>
      <c r="BG2683" s="156"/>
      <c r="BH2683" s="156"/>
      <c r="BJ2683" s="146">
        <v>1903</v>
      </c>
      <c r="BK2683" s="146">
        <f t="shared" si="508"/>
        <v>12.172799999999704</v>
      </c>
      <c r="BL2683" s="146">
        <f t="shared" si="509"/>
        <v>9.5017542180663467E-2</v>
      </c>
      <c r="BM2683" s="146">
        <f t="shared" si="510"/>
        <v>1.9988289244098068E-4</v>
      </c>
      <c r="BN2683" s="146" t="str">
        <f t="shared" si="511"/>
        <v/>
      </c>
      <c r="BO2683" s="146" t="str">
        <f t="shared" si="507"/>
        <v/>
      </c>
    </row>
    <row r="2684" spans="3:67" ht="20.100000000000001" customHeight="1" x14ac:dyDescent="0.25">
      <c r="C2684" s="12"/>
      <c r="E2684" s="130"/>
      <c r="F2684" s="130"/>
      <c r="R2684" s="12"/>
      <c r="T2684" s="130"/>
      <c r="U2684" s="130"/>
      <c r="AE2684" s="146">
        <v>1927</v>
      </c>
      <c r="AF2684" s="146">
        <f t="shared" si="512"/>
        <v>3.7080000000000002</v>
      </c>
      <c r="AJ2684" s="146">
        <f t="shared" si="513"/>
        <v>4.1237784342237931E-4</v>
      </c>
      <c r="AK2684" s="146">
        <f t="shared" si="514"/>
        <v>0.99989554867183417</v>
      </c>
      <c r="AL2684" s="146">
        <f t="shared" si="519"/>
        <v>4.1237784342237931E-4</v>
      </c>
      <c r="AM2684" s="146" t="str">
        <f t="shared" si="520"/>
        <v/>
      </c>
      <c r="AN2684" s="146" t="str">
        <f t="shared" si="515"/>
        <v/>
      </c>
      <c r="AO2684" s="146">
        <f t="shared" si="516"/>
        <v>0</v>
      </c>
      <c r="AP2684" s="146" t="str">
        <f t="shared" si="517"/>
        <v/>
      </c>
      <c r="AQ2684" s="146" t="str">
        <f t="shared" si="518"/>
        <v/>
      </c>
      <c r="AY2684" s="155"/>
      <c r="AZ2684" s="150"/>
      <c r="BA2684" s="155"/>
      <c r="BB2684" s="162"/>
      <c r="BC2684" s="162"/>
      <c r="BD2684" s="162"/>
      <c r="BE2684" s="162"/>
      <c r="BF2684" s="156"/>
      <c r="BG2684" s="156"/>
      <c r="BH2684" s="156"/>
      <c r="BJ2684" s="146">
        <v>1904</v>
      </c>
      <c r="BK2684" s="146">
        <f t="shared" si="508"/>
        <v>12.179199999999703</v>
      </c>
      <c r="BL2684" s="146">
        <f t="shared" si="509"/>
        <v>9.4817659288222486E-2</v>
      </c>
      <c r="BM2684" s="146">
        <f t="shared" si="510"/>
        <v>1.9950621178538297E-4</v>
      </c>
      <c r="BN2684" s="146" t="str">
        <f t="shared" si="511"/>
        <v/>
      </c>
      <c r="BO2684" s="146" t="str">
        <f t="shared" si="507"/>
        <v/>
      </c>
    </row>
    <row r="2685" spans="3:67" ht="20.100000000000001" customHeight="1" x14ac:dyDescent="0.25">
      <c r="C2685" s="12"/>
      <c r="E2685" s="130"/>
      <c r="F2685" s="130"/>
      <c r="R2685" s="12"/>
      <c r="T2685" s="130"/>
      <c r="U2685" s="130"/>
      <c r="AE2685" s="146">
        <v>1928</v>
      </c>
      <c r="AF2685" s="146">
        <f t="shared" si="512"/>
        <v>3.7119999999999997</v>
      </c>
      <c r="AJ2685" s="146">
        <f t="shared" si="513"/>
        <v>4.063033405172264E-4</v>
      </c>
      <c r="AK2685" s="146">
        <f t="shared" si="514"/>
        <v>0.9998971860063367</v>
      </c>
      <c r="AL2685" s="146">
        <f t="shared" si="519"/>
        <v>4.063033405172264E-4</v>
      </c>
      <c r="AM2685" s="146" t="str">
        <f t="shared" si="520"/>
        <v/>
      </c>
      <c r="AN2685" s="146" t="str">
        <f t="shared" si="515"/>
        <v/>
      </c>
      <c r="AO2685" s="146">
        <f t="shared" si="516"/>
        <v>0</v>
      </c>
      <c r="AP2685" s="146" t="str">
        <f t="shared" si="517"/>
        <v/>
      </c>
      <c r="AQ2685" s="146" t="str">
        <f t="shared" si="518"/>
        <v/>
      </c>
      <c r="AY2685" s="155"/>
      <c r="AZ2685" s="150"/>
      <c r="BA2685" s="155"/>
      <c r="BB2685" s="162"/>
      <c r="BC2685" s="162"/>
      <c r="BD2685" s="162"/>
      <c r="BE2685" s="162"/>
      <c r="BF2685" s="156"/>
      <c r="BG2685" s="156"/>
      <c r="BH2685" s="156"/>
      <c r="BJ2685" s="146">
        <v>1905</v>
      </c>
      <c r="BK2685" s="146">
        <f t="shared" si="508"/>
        <v>12.185599999999702</v>
      </c>
      <c r="BL2685" s="146">
        <f t="shared" si="509"/>
        <v>9.4618153076437103E-2</v>
      </c>
      <c r="BM2685" s="146">
        <f t="shared" si="510"/>
        <v>1.9913010359187688E-4</v>
      </c>
      <c r="BN2685" s="146" t="str">
        <f t="shared" si="511"/>
        <v/>
      </c>
      <c r="BO2685" s="146" t="str">
        <f t="shared" si="507"/>
        <v/>
      </c>
    </row>
    <row r="2686" spans="3:67" ht="20.100000000000001" customHeight="1" x14ac:dyDescent="0.25">
      <c r="C2686" s="12"/>
      <c r="E2686" s="130"/>
      <c r="F2686" s="130"/>
      <c r="R2686" s="12"/>
      <c r="T2686" s="130"/>
      <c r="U2686" s="130"/>
      <c r="AE2686" s="146">
        <v>1929</v>
      </c>
      <c r="AF2686" s="146">
        <f t="shared" si="512"/>
        <v>3.7160000000000002</v>
      </c>
      <c r="AJ2686" s="146">
        <f t="shared" si="513"/>
        <v>4.0031191260930891E-4</v>
      </c>
      <c r="AK2686" s="146">
        <f t="shared" si="514"/>
        <v>0.99989879920932445</v>
      </c>
      <c r="AL2686" s="146">
        <f t="shared" si="519"/>
        <v>4.0031191260930891E-4</v>
      </c>
      <c r="AM2686" s="146" t="str">
        <f t="shared" si="520"/>
        <v/>
      </c>
      <c r="AN2686" s="146" t="str">
        <f t="shared" si="515"/>
        <v/>
      </c>
      <c r="AO2686" s="146">
        <f t="shared" si="516"/>
        <v>0</v>
      </c>
      <c r="AP2686" s="146" t="str">
        <f t="shared" si="517"/>
        <v/>
      </c>
      <c r="AQ2686" s="146" t="str">
        <f t="shared" si="518"/>
        <v/>
      </c>
      <c r="AY2686" s="155"/>
      <c r="AZ2686" s="150"/>
      <c r="BA2686" s="155"/>
      <c r="BB2686" s="162"/>
      <c r="BC2686" s="162"/>
      <c r="BD2686" s="162"/>
      <c r="BE2686" s="162"/>
      <c r="BF2686" s="156"/>
      <c r="BG2686" s="156"/>
      <c r="BH2686" s="156"/>
      <c r="BJ2686" s="146">
        <v>1906</v>
      </c>
      <c r="BK2686" s="146">
        <f t="shared" si="508"/>
        <v>12.191999999999702</v>
      </c>
      <c r="BL2686" s="146">
        <f t="shared" si="509"/>
        <v>9.4419022972845226E-2</v>
      </c>
      <c r="BM2686" s="146">
        <f t="shared" si="510"/>
        <v>1.9875456744379572E-4</v>
      </c>
      <c r="BN2686" s="146" t="str">
        <f t="shared" si="511"/>
        <v/>
      </c>
      <c r="BO2686" s="146" t="str">
        <f t="shared" si="507"/>
        <v/>
      </c>
    </row>
    <row r="2687" spans="3:67" ht="20.100000000000001" customHeight="1" x14ac:dyDescent="0.25">
      <c r="C2687" s="12"/>
      <c r="E2687" s="130"/>
      <c r="F2687" s="130"/>
      <c r="R2687" s="12"/>
      <c r="T2687" s="130"/>
      <c r="U2687" s="130"/>
      <c r="AE2687" s="146">
        <v>1930</v>
      </c>
      <c r="AF2687" s="146">
        <f t="shared" si="512"/>
        <v>3.7199999999999998</v>
      </c>
      <c r="AJ2687" s="146">
        <f t="shared" si="513"/>
        <v>3.9440252496915693E-4</v>
      </c>
      <c r="AK2687" s="146">
        <f t="shared" si="514"/>
        <v>0.99990038861102404</v>
      </c>
      <c r="AL2687" s="146">
        <f t="shared" si="519"/>
        <v>3.9440252496915693E-4</v>
      </c>
      <c r="AM2687" s="146" t="str">
        <f t="shared" si="520"/>
        <v/>
      </c>
      <c r="AN2687" s="146" t="str">
        <f t="shared" si="515"/>
        <v/>
      </c>
      <c r="AO2687" s="146">
        <f t="shared" si="516"/>
        <v>0</v>
      </c>
      <c r="AP2687" s="146" t="str">
        <f t="shared" si="517"/>
        <v/>
      </c>
      <c r="AQ2687" s="146" t="str">
        <f t="shared" si="518"/>
        <v/>
      </c>
      <c r="AY2687" s="155"/>
      <c r="AZ2687" s="150"/>
      <c r="BA2687" s="155"/>
      <c r="BB2687" s="162"/>
      <c r="BC2687" s="162"/>
      <c r="BD2687" s="162"/>
      <c r="BE2687" s="162"/>
      <c r="BF2687" s="156"/>
      <c r="BG2687" s="156"/>
      <c r="BH2687" s="156"/>
      <c r="BJ2687" s="146">
        <v>1907</v>
      </c>
      <c r="BK2687" s="146">
        <f t="shared" si="508"/>
        <v>12.198399999999701</v>
      </c>
      <c r="BL2687" s="146">
        <f t="shared" si="509"/>
        <v>9.4220268405401431E-2</v>
      </c>
      <c r="BM2687" s="146">
        <f t="shared" si="510"/>
        <v>1.9837960292290457E-4</v>
      </c>
      <c r="BN2687" s="146" t="str">
        <f t="shared" si="511"/>
        <v/>
      </c>
      <c r="BO2687" s="146" t="str">
        <f t="shared" si="507"/>
        <v/>
      </c>
    </row>
    <row r="2688" spans="3:67" ht="20.100000000000001" customHeight="1" x14ac:dyDescent="0.25">
      <c r="C2688" s="12"/>
      <c r="E2688" s="130"/>
      <c r="F2688" s="130"/>
      <c r="R2688" s="12"/>
      <c r="T2688" s="130"/>
      <c r="U2688" s="130"/>
      <c r="AE2688" s="146">
        <v>1931</v>
      </c>
      <c r="AF2688" s="146">
        <f t="shared" si="512"/>
        <v>3.7240000000000002</v>
      </c>
      <c r="AJ2688" s="146">
        <f t="shared" si="513"/>
        <v>3.8857415422493793E-4</v>
      </c>
      <c r="AK2688" s="146">
        <f t="shared" si="514"/>
        <v>0.99990195453754616</v>
      </c>
      <c r="AL2688" s="146">
        <f t="shared" si="519"/>
        <v>3.8857415422493793E-4</v>
      </c>
      <c r="AM2688" s="146" t="str">
        <f t="shared" si="520"/>
        <v/>
      </c>
      <c r="AN2688" s="146" t="str">
        <f t="shared" si="515"/>
        <v/>
      </c>
      <c r="AO2688" s="146">
        <f t="shared" si="516"/>
        <v>0</v>
      </c>
      <c r="AP2688" s="146" t="str">
        <f t="shared" si="517"/>
        <v/>
      </c>
      <c r="AQ2688" s="146" t="str">
        <f t="shared" si="518"/>
        <v/>
      </c>
      <c r="AY2688" s="155"/>
      <c r="AZ2688" s="150"/>
      <c r="BA2688" s="155"/>
      <c r="BB2688" s="162"/>
      <c r="BC2688" s="162"/>
      <c r="BD2688" s="162"/>
      <c r="BE2688" s="162"/>
      <c r="BF2688" s="156"/>
      <c r="BG2688" s="156"/>
      <c r="BH2688" s="156"/>
      <c r="BJ2688" s="146">
        <v>1908</v>
      </c>
      <c r="BK2688" s="146">
        <f t="shared" si="508"/>
        <v>12.2047999999997</v>
      </c>
      <c r="BL2688" s="146">
        <f t="shared" si="509"/>
        <v>9.4021888802478526E-2</v>
      </c>
      <c r="BM2688" s="146">
        <f t="shared" si="510"/>
        <v>1.980052096096363E-4</v>
      </c>
      <c r="BN2688" s="146" t="str">
        <f t="shared" si="511"/>
        <v/>
      </c>
      <c r="BO2688" s="146" t="str">
        <f t="shared" si="507"/>
        <v/>
      </c>
    </row>
    <row r="2689" spans="3:67" ht="20.100000000000001" customHeight="1" x14ac:dyDescent="0.25">
      <c r="C2689" s="12"/>
      <c r="E2689" s="130"/>
      <c r="F2689" s="130"/>
      <c r="R2689" s="12"/>
      <c r="T2689" s="130"/>
      <c r="U2689" s="130"/>
      <c r="AE2689" s="146">
        <v>1932</v>
      </c>
      <c r="AF2689" s="146">
        <f t="shared" si="512"/>
        <v>3.7279999999999998</v>
      </c>
      <c r="AJ2689" s="146">
        <f t="shared" si="513"/>
        <v>3.8282578825981722E-4</v>
      </c>
      <c r="AK2689" s="146">
        <f t="shared" si="514"/>
        <v>0.99990349731093042</v>
      </c>
      <c r="AL2689" s="146">
        <f t="shared" si="519"/>
        <v>3.8282578825981722E-4</v>
      </c>
      <c r="AM2689" s="146" t="str">
        <f t="shared" si="520"/>
        <v/>
      </c>
      <c r="AN2689" s="146" t="str">
        <f t="shared" si="515"/>
        <v/>
      </c>
      <c r="AO2689" s="146">
        <f t="shared" si="516"/>
        <v>0</v>
      </c>
      <c r="AP2689" s="146" t="str">
        <f t="shared" si="517"/>
        <v/>
      </c>
      <c r="AQ2689" s="146" t="str">
        <f t="shared" si="518"/>
        <v/>
      </c>
      <c r="AY2689" s="155"/>
      <c r="AZ2689" s="150"/>
      <c r="BA2689" s="155"/>
      <c r="BB2689" s="162"/>
      <c r="BC2689" s="162"/>
      <c r="BD2689" s="162"/>
      <c r="BE2689" s="162"/>
      <c r="BF2689" s="156"/>
      <c r="BG2689" s="156"/>
      <c r="BH2689" s="156"/>
      <c r="BJ2689" s="146">
        <v>1909</v>
      </c>
      <c r="BK2689" s="146">
        <f t="shared" si="508"/>
        <v>12.2111999999997</v>
      </c>
      <c r="BL2689" s="146">
        <f t="shared" si="509"/>
        <v>9.382388359286889E-2</v>
      </c>
      <c r="BM2689" s="146">
        <f t="shared" si="510"/>
        <v>1.9763138708292494E-4</v>
      </c>
      <c r="BN2689" s="146" t="str">
        <f t="shared" si="511"/>
        <v/>
      </c>
      <c r="BO2689" s="146" t="str">
        <f t="shared" si="507"/>
        <v/>
      </c>
    </row>
    <row r="2690" spans="3:67" ht="20.100000000000001" customHeight="1" x14ac:dyDescent="0.25">
      <c r="C2690" s="12"/>
      <c r="E2690" s="130"/>
      <c r="F2690" s="130"/>
      <c r="R2690" s="12"/>
      <c r="T2690" s="130"/>
      <c r="U2690" s="130"/>
      <c r="AE2690" s="146">
        <v>1933</v>
      </c>
      <c r="AF2690" s="146">
        <f t="shared" si="512"/>
        <v>3.7320000000000002</v>
      </c>
      <c r="AJ2690" s="146">
        <f t="shared" si="513"/>
        <v>3.7715642610991967E-4</v>
      </c>
      <c r="AK2690" s="146">
        <f t="shared" si="514"/>
        <v>0.99990501724919023</v>
      </c>
      <c r="AL2690" s="146">
        <f t="shared" si="519"/>
        <v>3.7715642610991967E-4</v>
      </c>
      <c r="AM2690" s="146" t="str">
        <f t="shared" si="520"/>
        <v/>
      </c>
      <c r="AN2690" s="146" t="str">
        <f t="shared" si="515"/>
        <v/>
      </c>
      <c r="AO2690" s="146">
        <f t="shared" si="516"/>
        <v>0</v>
      </c>
      <c r="AP2690" s="146" t="str">
        <f t="shared" si="517"/>
        <v/>
      </c>
      <c r="AQ2690" s="146" t="str">
        <f t="shared" si="518"/>
        <v/>
      </c>
      <c r="AY2690" s="155"/>
      <c r="AZ2690" s="150"/>
      <c r="BA2690" s="155"/>
      <c r="BB2690" s="162"/>
      <c r="BC2690" s="162"/>
      <c r="BD2690" s="162"/>
      <c r="BE2690" s="162"/>
      <c r="BF2690" s="156"/>
      <c r="BG2690" s="156"/>
      <c r="BH2690" s="156"/>
      <c r="BJ2690" s="146">
        <v>1910</v>
      </c>
      <c r="BK2690" s="146">
        <f t="shared" si="508"/>
        <v>12.217599999999699</v>
      </c>
      <c r="BL2690" s="146">
        <f t="shared" si="509"/>
        <v>9.3626252205785965E-2</v>
      </c>
      <c r="BM2690" s="146">
        <f t="shared" si="510"/>
        <v>1.9725813492062205E-4</v>
      </c>
      <c r="BN2690" s="146" t="str">
        <f t="shared" si="511"/>
        <v/>
      </c>
      <c r="BO2690" s="146" t="str">
        <f t="shared" si="507"/>
        <v/>
      </c>
    </row>
    <row r="2691" spans="3:67" ht="20.100000000000001" customHeight="1" x14ac:dyDescent="0.25">
      <c r="C2691" s="12"/>
      <c r="E2691" s="130"/>
      <c r="F2691" s="130"/>
      <c r="R2691" s="12"/>
      <c r="T2691" s="130"/>
      <c r="U2691" s="130"/>
      <c r="AE2691" s="146">
        <v>1934</v>
      </c>
      <c r="AF2691" s="146">
        <f t="shared" si="512"/>
        <v>3.7359999999999998</v>
      </c>
      <c r="AJ2691" s="146">
        <f t="shared" si="513"/>
        <v>3.7156507786293677E-4</v>
      </c>
      <c r="AK2691" s="146">
        <f t="shared" si="514"/>
        <v>0.99990651466635738</v>
      </c>
      <c r="AL2691" s="146">
        <f t="shared" si="519"/>
        <v>3.7156507786293677E-4</v>
      </c>
      <c r="AM2691" s="146" t="str">
        <f t="shared" si="520"/>
        <v/>
      </c>
      <c r="AN2691" s="146" t="str">
        <f t="shared" si="515"/>
        <v/>
      </c>
      <c r="AO2691" s="146">
        <f t="shared" si="516"/>
        <v>0</v>
      </c>
      <c r="AP2691" s="146" t="str">
        <f t="shared" si="517"/>
        <v/>
      </c>
      <c r="AQ2691" s="146" t="str">
        <f t="shared" si="518"/>
        <v/>
      </c>
      <c r="AY2691" s="155"/>
      <c r="AZ2691" s="150"/>
      <c r="BA2691" s="155"/>
      <c r="BB2691" s="162"/>
      <c r="BC2691" s="162"/>
      <c r="BD2691" s="162"/>
      <c r="BE2691" s="162"/>
      <c r="BF2691" s="156"/>
      <c r="BG2691" s="156"/>
      <c r="BH2691" s="156"/>
      <c r="BJ2691" s="146">
        <v>1911</v>
      </c>
      <c r="BK2691" s="146">
        <f t="shared" si="508"/>
        <v>12.223999999999698</v>
      </c>
      <c r="BL2691" s="146">
        <f t="shared" si="509"/>
        <v>9.3428994070865343E-2</v>
      </c>
      <c r="BM2691" s="146">
        <f t="shared" si="510"/>
        <v>1.9688545269865021E-4</v>
      </c>
      <c r="BN2691" s="146" t="str">
        <f t="shared" si="511"/>
        <v/>
      </c>
      <c r="BO2691" s="146" t="str">
        <f t="shared" si="507"/>
        <v/>
      </c>
    </row>
    <row r="2692" spans="3:67" ht="20.100000000000001" customHeight="1" x14ac:dyDescent="0.25">
      <c r="C2692" s="12"/>
      <c r="E2692" s="130"/>
      <c r="F2692" s="130"/>
      <c r="R2692" s="12"/>
      <c r="T2692" s="130"/>
      <c r="U2692" s="130"/>
      <c r="AE2692" s="146">
        <v>1935</v>
      </c>
      <c r="AF2692" s="146">
        <f t="shared" si="512"/>
        <v>3.74</v>
      </c>
      <c r="AJ2692" s="146">
        <f t="shared" si="513"/>
        <v>3.6605076455733496E-4</v>
      </c>
      <c r="AK2692" s="146">
        <f t="shared" si="514"/>
        <v>0.99990798987252594</v>
      </c>
      <c r="AL2692" s="146">
        <f t="shared" si="519"/>
        <v>3.6605076455733496E-4</v>
      </c>
      <c r="AM2692" s="146" t="str">
        <f t="shared" si="520"/>
        <v/>
      </c>
      <c r="AN2692" s="146" t="str">
        <f t="shared" si="515"/>
        <v/>
      </c>
      <c r="AO2692" s="146">
        <f t="shared" si="516"/>
        <v>0</v>
      </c>
      <c r="AP2692" s="146" t="str">
        <f t="shared" si="517"/>
        <v/>
      </c>
      <c r="AQ2692" s="146" t="str">
        <f t="shared" si="518"/>
        <v/>
      </c>
      <c r="AY2692" s="155"/>
      <c r="AZ2692" s="150"/>
      <c r="BA2692" s="155"/>
      <c r="BB2692" s="162"/>
      <c r="BC2692" s="162"/>
      <c r="BD2692" s="162"/>
      <c r="BE2692" s="162"/>
      <c r="BF2692" s="156"/>
      <c r="BG2692" s="156"/>
      <c r="BH2692" s="156"/>
      <c r="BJ2692" s="146">
        <v>1912</v>
      </c>
      <c r="BK2692" s="146">
        <f t="shared" si="508"/>
        <v>12.230399999999698</v>
      </c>
      <c r="BL2692" s="146">
        <f t="shared" si="509"/>
        <v>9.3232108618166692E-2</v>
      </c>
      <c r="BM2692" s="146">
        <f t="shared" si="510"/>
        <v>1.9651333999186338E-4</v>
      </c>
      <c r="BN2692" s="146" t="str">
        <f t="shared" si="511"/>
        <v/>
      </c>
      <c r="BO2692" s="146" t="str">
        <f t="shared" si="507"/>
        <v/>
      </c>
    </row>
    <row r="2693" spans="3:67" ht="20.100000000000001" customHeight="1" x14ac:dyDescent="0.25">
      <c r="C2693" s="12"/>
      <c r="E2693" s="130"/>
      <c r="F2693" s="130"/>
      <c r="R2693" s="12"/>
      <c r="T2693" s="130"/>
      <c r="U2693" s="130"/>
      <c r="AE2693" s="146">
        <v>1936</v>
      </c>
      <c r="AF2693" s="146">
        <f t="shared" si="512"/>
        <v>3.7439999999999998</v>
      </c>
      <c r="AJ2693" s="146">
        <f t="shared" si="513"/>
        <v>3.6061251808220806E-4</v>
      </c>
      <c r="AK2693" s="146">
        <f t="shared" si="514"/>
        <v>0.99990944317389574</v>
      </c>
      <c r="AL2693" s="146">
        <f t="shared" si="519"/>
        <v>3.6061251808220806E-4</v>
      </c>
      <c r="AM2693" s="146" t="str">
        <f t="shared" si="520"/>
        <v/>
      </c>
      <c r="AN2693" s="146" t="str">
        <f t="shared" si="515"/>
        <v/>
      </c>
      <c r="AO2693" s="146">
        <f t="shared" si="516"/>
        <v>0</v>
      </c>
      <c r="AP2693" s="146" t="str">
        <f t="shared" si="517"/>
        <v/>
      </c>
      <c r="AQ2693" s="146" t="str">
        <f t="shared" si="518"/>
        <v/>
      </c>
      <c r="AY2693" s="155"/>
      <c r="AZ2693" s="150"/>
      <c r="BA2693" s="155"/>
      <c r="BB2693" s="162"/>
      <c r="BC2693" s="162"/>
      <c r="BD2693" s="162"/>
      <c r="BE2693" s="162"/>
      <c r="BF2693" s="156"/>
      <c r="BG2693" s="156"/>
      <c r="BH2693" s="156"/>
      <c r="BJ2693" s="146">
        <v>1913</v>
      </c>
      <c r="BK2693" s="146">
        <f t="shared" si="508"/>
        <v>12.236799999999697</v>
      </c>
      <c r="BL2693" s="146">
        <f t="shared" si="509"/>
        <v>9.3035595278174829E-2</v>
      </c>
      <c r="BM2693" s="146">
        <f t="shared" si="510"/>
        <v>1.9614179637379714E-4</v>
      </c>
      <c r="BN2693" s="146" t="str">
        <f t="shared" si="511"/>
        <v/>
      </c>
      <c r="BO2693" s="146" t="str">
        <f t="shared" si="507"/>
        <v/>
      </c>
    </row>
    <row r="2694" spans="3:67" ht="20.100000000000001" customHeight="1" x14ac:dyDescent="0.25">
      <c r="C2694" s="12"/>
      <c r="E2694" s="130"/>
      <c r="F2694" s="130"/>
      <c r="R2694" s="12"/>
      <c r="T2694" s="130"/>
      <c r="U2694" s="130"/>
      <c r="AE2694" s="146">
        <v>1937</v>
      </c>
      <c r="AF2694" s="146">
        <f t="shared" si="512"/>
        <v>3.7480000000000002</v>
      </c>
      <c r="AJ2694" s="146">
        <f t="shared" si="513"/>
        <v>3.5524938107773336E-4</v>
      </c>
      <c r="AK2694" s="146">
        <f t="shared" si="514"/>
        <v>0.99991087487281605</v>
      </c>
      <c r="AL2694" s="146">
        <f t="shared" si="519"/>
        <v>3.5524938107773336E-4</v>
      </c>
      <c r="AM2694" s="146" t="str">
        <f t="shared" si="520"/>
        <v/>
      </c>
      <c r="AN2694" s="146" t="str">
        <f t="shared" si="515"/>
        <v/>
      </c>
      <c r="AO2694" s="146">
        <f t="shared" si="516"/>
        <v>0</v>
      </c>
      <c r="AP2694" s="146" t="str">
        <f t="shared" si="517"/>
        <v/>
      </c>
      <c r="AQ2694" s="146" t="str">
        <f t="shared" si="518"/>
        <v/>
      </c>
      <c r="AY2694" s="155"/>
      <c r="AZ2694" s="150"/>
      <c r="BA2694" s="155"/>
      <c r="BB2694" s="162"/>
      <c r="BC2694" s="162"/>
      <c r="BD2694" s="162"/>
      <c r="BE2694" s="162"/>
      <c r="BF2694" s="156"/>
      <c r="BG2694" s="156"/>
      <c r="BH2694" s="156"/>
      <c r="BJ2694" s="146">
        <v>1914</v>
      </c>
      <c r="BK2694" s="146">
        <f t="shared" si="508"/>
        <v>12.243199999999696</v>
      </c>
      <c r="BL2694" s="146">
        <f t="shared" si="509"/>
        <v>9.2839453481801032E-2</v>
      </c>
      <c r="BM2694" s="146">
        <f t="shared" si="510"/>
        <v>1.9577082141629398E-4</v>
      </c>
      <c r="BN2694" s="146" t="str">
        <f t="shared" si="511"/>
        <v/>
      </c>
      <c r="BO2694" s="146" t="str">
        <f t="shared" si="507"/>
        <v/>
      </c>
    </row>
    <row r="2695" spans="3:67" ht="20.100000000000001" customHeight="1" x14ac:dyDescent="0.25">
      <c r="C2695" s="12"/>
      <c r="E2695" s="130"/>
      <c r="F2695" s="130"/>
      <c r="R2695" s="12"/>
      <c r="T2695" s="130"/>
      <c r="U2695" s="130"/>
      <c r="AE2695" s="146">
        <v>1938</v>
      </c>
      <c r="AF2695" s="146">
        <f t="shared" si="512"/>
        <v>3.7519999999999998</v>
      </c>
      <c r="AJ2695" s="146">
        <f t="shared" si="513"/>
        <v>3.4996040683627421E-4</v>
      </c>
      <c r="AK2695" s="146">
        <f t="shared" si="514"/>
        <v>0.99991228526782761</v>
      </c>
      <c r="AL2695" s="146">
        <f t="shared" si="519"/>
        <v>3.4996040683627421E-4</v>
      </c>
      <c r="AM2695" s="146" t="str">
        <f t="shared" si="520"/>
        <v/>
      </c>
      <c r="AN2695" s="146" t="str">
        <f t="shared" si="515"/>
        <v/>
      </c>
      <c r="AO2695" s="146">
        <f t="shared" si="516"/>
        <v>0</v>
      </c>
      <c r="AP2695" s="146" t="str">
        <f t="shared" si="517"/>
        <v/>
      </c>
      <c r="AQ2695" s="146" t="str">
        <f t="shared" si="518"/>
        <v/>
      </c>
      <c r="AY2695" s="155"/>
      <c r="AZ2695" s="150"/>
      <c r="BA2695" s="155"/>
      <c r="BB2695" s="162"/>
      <c r="BC2695" s="162"/>
      <c r="BD2695" s="162"/>
      <c r="BE2695" s="162"/>
      <c r="BF2695" s="156"/>
      <c r="BG2695" s="156"/>
      <c r="BH2695" s="156"/>
      <c r="BJ2695" s="146">
        <v>1915</v>
      </c>
      <c r="BK2695" s="146">
        <f t="shared" si="508"/>
        <v>12.249599999999695</v>
      </c>
      <c r="BL2695" s="146">
        <f t="shared" si="509"/>
        <v>9.2643682660384738E-2</v>
      </c>
      <c r="BM2695" s="146">
        <f t="shared" si="510"/>
        <v>1.9540041469014169E-4</v>
      </c>
      <c r="BN2695" s="146" t="str">
        <f t="shared" si="511"/>
        <v/>
      </c>
      <c r="BO2695" s="146" t="str">
        <f t="shared" si="507"/>
        <v/>
      </c>
    </row>
    <row r="2696" spans="3:67" ht="20.100000000000001" customHeight="1" x14ac:dyDescent="0.25">
      <c r="C2696" s="12"/>
      <c r="E2696" s="130"/>
      <c r="F2696" s="130"/>
      <c r="R2696" s="12"/>
      <c r="T2696" s="130"/>
      <c r="U2696" s="130"/>
      <c r="AE2696" s="146">
        <v>1939</v>
      </c>
      <c r="AF2696" s="146">
        <f t="shared" si="512"/>
        <v>3.7560000000000002</v>
      </c>
      <c r="AJ2696" s="146">
        <f t="shared" si="513"/>
        <v>3.4474465920408354E-4</v>
      </c>
      <c r="AK2696" s="146">
        <f t="shared" si="514"/>
        <v>0.99991367465370573</v>
      </c>
      <c r="AL2696" s="146">
        <f t="shared" si="519"/>
        <v>3.4474465920408354E-4</v>
      </c>
      <c r="AM2696" s="146" t="str">
        <f t="shared" si="520"/>
        <v/>
      </c>
      <c r="AN2696" s="146" t="str">
        <f t="shared" si="515"/>
        <v/>
      </c>
      <c r="AO2696" s="146">
        <f t="shared" si="516"/>
        <v>0</v>
      </c>
      <c r="AP2696" s="146" t="str">
        <f t="shared" si="517"/>
        <v/>
      </c>
      <c r="AQ2696" s="146" t="str">
        <f t="shared" si="518"/>
        <v/>
      </c>
      <c r="AY2696" s="155"/>
      <c r="AZ2696" s="150"/>
      <c r="BA2696" s="155"/>
      <c r="BB2696" s="162"/>
      <c r="BC2696" s="162"/>
      <c r="BD2696" s="162"/>
      <c r="BE2696" s="162"/>
      <c r="BF2696" s="156"/>
      <c r="BG2696" s="156"/>
      <c r="BH2696" s="156"/>
      <c r="BJ2696" s="146">
        <v>1916</v>
      </c>
      <c r="BK2696" s="146">
        <f t="shared" si="508"/>
        <v>12.255999999999695</v>
      </c>
      <c r="BL2696" s="146">
        <f t="shared" si="509"/>
        <v>9.2448282245694596E-2</v>
      </c>
      <c r="BM2696" s="146">
        <f t="shared" si="510"/>
        <v>1.9503057576461535E-4</v>
      </c>
      <c r="BN2696" s="146" t="str">
        <f t="shared" si="511"/>
        <v/>
      </c>
      <c r="BO2696" s="146" t="str">
        <f t="shared" si="507"/>
        <v/>
      </c>
    </row>
    <row r="2697" spans="3:67" ht="20.100000000000001" customHeight="1" x14ac:dyDescent="0.25">
      <c r="C2697" s="12"/>
      <c r="E2697" s="130"/>
      <c r="F2697" s="130"/>
      <c r="R2697" s="12"/>
      <c r="T2697" s="130"/>
      <c r="U2697" s="130"/>
      <c r="AE2697" s="146">
        <v>1940</v>
      </c>
      <c r="AF2697" s="146">
        <f t="shared" si="512"/>
        <v>3.76</v>
      </c>
      <c r="AJ2697" s="146">
        <f t="shared" si="513"/>
        <v>3.3960121248365478E-4</v>
      </c>
      <c r="AK2697" s="146">
        <f t="shared" si="514"/>
        <v>0.99991504332150205</v>
      </c>
      <c r="AL2697" s="146">
        <f t="shared" si="519"/>
        <v>3.3960121248365478E-4</v>
      </c>
      <c r="AM2697" s="146" t="str">
        <f t="shared" si="520"/>
        <v/>
      </c>
      <c r="AN2697" s="146" t="str">
        <f t="shared" si="515"/>
        <v/>
      </c>
      <c r="AO2697" s="146">
        <f t="shared" si="516"/>
        <v>0</v>
      </c>
      <c r="AP2697" s="146" t="str">
        <f t="shared" si="517"/>
        <v/>
      </c>
      <c r="AQ2697" s="146" t="str">
        <f t="shared" si="518"/>
        <v/>
      </c>
      <c r="AY2697" s="155"/>
      <c r="AZ2697" s="150"/>
      <c r="BA2697" s="155"/>
      <c r="BB2697" s="162"/>
      <c r="BC2697" s="162"/>
      <c r="BD2697" s="162"/>
      <c r="BE2697" s="162"/>
      <c r="BF2697" s="156"/>
      <c r="BG2697" s="156"/>
      <c r="BH2697" s="156"/>
      <c r="BJ2697" s="146">
        <v>1917</v>
      </c>
      <c r="BK2697" s="146">
        <f t="shared" si="508"/>
        <v>12.262399999999694</v>
      </c>
      <c r="BL2697" s="146">
        <f t="shared" si="509"/>
        <v>9.2253251669929981E-2</v>
      </c>
      <c r="BM2697" s="146">
        <f t="shared" si="510"/>
        <v>1.9466130420767169E-4</v>
      </c>
      <c r="BN2697" s="146" t="str">
        <f t="shared" si="511"/>
        <v/>
      </c>
      <c r="BO2697" s="146" t="str">
        <f t="shared" si="507"/>
        <v/>
      </c>
    </row>
    <row r="2698" spans="3:67" ht="20.100000000000001" customHeight="1" x14ac:dyDescent="0.25">
      <c r="C2698" s="12"/>
      <c r="E2698" s="130"/>
      <c r="F2698" s="130"/>
      <c r="R2698" s="12"/>
      <c r="T2698" s="130"/>
      <c r="U2698" s="130"/>
      <c r="AE2698" s="146">
        <v>1941</v>
      </c>
      <c r="AF2698" s="146">
        <f t="shared" si="512"/>
        <v>3.7640000000000002</v>
      </c>
      <c r="AJ2698" s="146">
        <f t="shared" si="513"/>
        <v>3.3452915133667672E-4</v>
      </c>
      <c r="AK2698" s="146">
        <f t="shared" si="514"/>
        <v>0.99991639155858592</v>
      </c>
      <c r="AL2698" s="146">
        <f t="shared" si="519"/>
        <v>3.3452915133667672E-4</v>
      </c>
      <c r="AM2698" s="146" t="str">
        <f t="shared" si="520"/>
        <v/>
      </c>
      <c r="AN2698" s="146" t="str">
        <f t="shared" si="515"/>
        <v/>
      </c>
      <c r="AO2698" s="146">
        <f t="shared" si="516"/>
        <v>0</v>
      </c>
      <c r="AP2698" s="146" t="str">
        <f t="shared" si="517"/>
        <v/>
      </c>
      <c r="AQ2698" s="146" t="str">
        <f t="shared" si="518"/>
        <v/>
      </c>
      <c r="AY2698" s="155"/>
      <c r="AZ2698" s="150"/>
      <c r="BA2698" s="155"/>
      <c r="BB2698" s="162"/>
      <c r="BC2698" s="162"/>
      <c r="BD2698" s="162"/>
      <c r="BE2698" s="162"/>
      <c r="BF2698" s="156"/>
      <c r="BG2698" s="156"/>
      <c r="BH2698" s="156"/>
      <c r="BJ2698" s="146">
        <v>1918</v>
      </c>
      <c r="BK2698" s="146">
        <f t="shared" si="508"/>
        <v>12.268799999999693</v>
      </c>
      <c r="BL2698" s="146">
        <f t="shared" si="509"/>
        <v>9.2058590365722309E-2</v>
      </c>
      <c r="BM2698" s="146">
        <f t="shared" si="510"/>
        <v>1.9429259958562983E-4</v>
      </c>
      <c r="BN2698" s="146" t="str">
        <f t="shared" si="511"/>
        <v/>
      </c>
      <c r="BO2698" s="146" t="str">
        <f t="shared" si="507"/>
        <v/>
      </c>
    </row>
    <row r="2699" spans="3:67" ht="20.100000000000001" customHeight="1" x14ac:dyDescent="0.25">
      <c r="C2699" s="12"/>
      <c r="E2699" s="130"/>
      <c r="F2699" s="130"/>
      <c r="R2699" s="12"/>
      <c r="T2699" s="130"/>
      <c r="U2699" s="130"/>
      <c r="AE2699" s="146">
        <v>1942</v>
      </c>
      <c r="AF2699" s="146">
        <f t="shared" si="512"/>
        <v>3.7679999999999998</v>
      </c>
      <c r="AJ2699" s="146">
        <f t="shared" si="513"/>
        <v>3.2952757068762962E-4</v>
      </c>
      <c r="AK2699" s="146">
        <f t="shared" si="514"/>
        <v>0.99991771964868625</v>
      </c>
      <c r="AL2699" s="146">
        <f t="shared" si="519"/>
        <v>3.2952757068762962E-4</v>
      </c>
      <c r="AM2699" s="146" t="str">
        <f t="shared" si="520"/>
        <v/>
      </c>
      <c r="AN2699" s="146" t="str">
        <f t="shared" si="515"/>
        <v/>
      </c>
      <c r="AO2699" s="146">
        <f t="shared" si="516"/>
        <v>0</v>
      </c>
      <c r="AP2699" s="146" t="str">
        <f t="shared" si="517"/>
        <v/>
      </c>
      <c r="AQ2699" s="146" t="str">
        <f t="shared" si="518"/>
        <v/>
      </c>
      <c r="AY2699" s="155"/>
      <c r="AZ2699" s="150"/>
      <c r="BA2699" s="155"/>
      <c r="BB2699" s="162"/>
      <c r="BC2699" s="162"/>
      <c r="BD2699" s="162"/>
      <c r="BE2699" s="162"/>
      <c r="BF2699" s="156"/>
      <c r="BG2699" s="156"/>
      <c r="BH2699" s="156"/>
      <c r="BJ2699" s="146">
        <v>1919</v>
      </c>
      <c r="BK2699" s="146">
        <f t="shared" si="508"/>
        <v>12.275199999999693</v>
      </c>
      <c r="BL2699" s="146">
        <f t="shared" si="509"/>
        <v>9.1864297766136679E-2</v>
      </c>
      <c r="BM2699" s="146">
        <f t="shared" si="510"/>
        <v>1.9392446146429543E-4</v>
      </c>
      <c r="BN2699" s="146" t="str">
        <f t="shared" si="511"/>
        <v/>
      </c>
      <c r="BO2699" s="146" t="str">
        <f t="shared" si="507"/>
        <v/>
      </c>
    </row>
    <row r="2700" spans="3:67" ht="20.100000000000001" customHeight="1" x14ac:dyDescent="0.25">
      <c r="C2700" s="12"/>
      <c r="E2700" s="130"/>
      <c r="F2700" s="130"/>
      <c r="R2700" s="12"/>
      <c r="T2700" s="130"/>
      <c r="U2700" s="130"/>
      <c r="AE2700" s="146">
        <v>1943</v>
      </c>
      <c r="AF2700" s="146">
        <f t="shared" si="512"/>
        <v>3.7720000000000002</v>
      </c>
      <c r="AJ2700" s="146">
        <f t="shared" si="513"/>
        <v>3.24595575627992E-4</v>
      </c>
      <c r="AK2700" s="146">
        <f t="shared" si="514"/>
        <v>0.99991902787193176</v>
      </c>
      <c r="AL2700" s="146">
        <f t="shared" si="519"/>
        <v>3.24595575627992E-4</v>
      </c>
      <c r="AM2700" s="146" t="str">
        <f t="shared" si="520"/>
        <v/>
      </c>
      <c r="AN2700" s="146" t="str">
        <f t="shared" si="515"/>
        <v/>
      </c>
      <c r="AO2700" s="146">
        <f t="shared" si="516"/>
        <v>0</v>
      </c>
      <c r="AP2700" s="146" t="str">
        <f t="shared" si="517"/>
        <v/>
      </c>
      <c r="AQ2700" s="146" t="str">
        <f t="shared" si="518"/>
        <v/>
      </c>
      <c r="AY2700" s="155"/>
      <c r="AZ2700" s="150"/>
      <c r="BA2700" s="155"/>
      <c r="BB2700" s="162"/>
      <c r="BC2700" s="162"/>
      <c r="BD2700" s="162"/>
      <c r="BE2700" s="162"/>
      <c r="BF2700" s="156"/>
      <c r="BG2700" s="156"/>
      <c r="BH2700" s="156"/>
      <c r="BJ2700" s="146">
        <v>1920</v>
      </c>
      <c r="BK2700" s="146">
        <f t="shared" si="508"/>
        <v>12.281599999999692</v>
      </c>
      <c r="BL2700" s="146">
        <f t="shared" si="509"/>
        <v>9.1670373304672384E-2</v>
      </c>
      <c r="BM2700" s="146">
        <f t="shared" si="510"/>
        <v>1.9355688940704552E-4</v>
      </c>
      <c r="BN2700" s="146" t="str">
        <f t="shared" si="511"/>
        <v/>
      </c>
      <c r="BO2700" s="146" t="str">
        <f t="shared" si="507"/>
        <v/>
      </c>
    </row>
    <row r="2701" spans="3:67" ht="20.100000000000001" customHeight="1" x14ac:dyDescent="0.25">
      <c r="C2701" s="12"/>
      <c r="E2701" s="130"/>
      <c r="F2701" s="130"/>
      <c r="R2701" s="12"/>
      <c r="T2701" s="130"/>
      <c r="U2701" s="130"/>
      <c r="AE2701" s="146">
        <v>1944</v>
      </c>
      <c r="AF2701" s="146">
        <f t="shared" si="512"/>
        <v>3.7759999999999998</v>
      </c>
      <c r="AJ2701" s="146">
        <f t="shared" si="513"/>
        <v>3.1973228132108387E-4</v>
      </c>
      <c r="AK2701" s="146">
        <f t="shared" si="514"/>
        <v>0.99992031650489177</v>
      </c>
      <c r="AL2701" s="146">
        <f t="shared" si="519"/>
        <v>3.1973228132108387E-4</v>
      </c>
      <c r="AM2701" s="146" t="str">
        <f t="shared" si="520"/>
        <v/>
      </c>
      <c r="AN2701" s="146" t="str">
        <f t="shared" si="515"/>
        <v/>
      </c>
      <c r="AO2701" s="146">
        <f t="shared" si="516"/>
        <v>0</v>
      </c>
      <c r="AP2701" s="146" t="str">
        <f t="shared" si="517"/>
        <v/>
      </c>
      <c r="AQ2701" s="146" t="str">
        <f t="shared" si="518"/>
        <v/>
      </c>
      <c r="AY2701" s="155"/>
      <c r="AZ2701" s="150"/>
      <c r="BA2701" s="155"/>
      <c r="BB2701" s="162"/>
      <c r="BC2701" s="162"/>
      <c r="BD2701" s="162"/>
      <c r="BE2701" s="162"/>
      <c r="BF2701" s="156"/>
      <c r="BG2701" s="156"/>
      <c r="BH2701" s="156"/>
      <c r="BJ2701" s="146">
        <v>1921</v>
      </c>
      <c r="BK2701" s="146">
        <f t="shared" si="508"/>
        <v>12.287999999999691</v>
      </c>
      <c r="BL2701" s="146">
        <f t="shared" si="509"/>
        <v>9.1476816415265338E-2</v>
      </c>
      <c r="BM2701" s="146">
        <f t="shared" si="510"/>
        <v>1.9318988297674367E-4</v>
      </c>
      <c r="BN2701" s="146" t="str">
        <f t="shared" si="511"/>
        <v/>
      </c>
      <c r="BO2701" s="146" t="str">
        <f t="shared" ref="BO2701:BO2764" si="521">IF($BL2701&lt;(1-$BH$793),$BM2701,"")</f>
        <v/>
      </c>
    </row>
    <row r="2702" spans="3:67" ht="20.100000000000001" customHeight="1" x14ac:dyDescent="0.25">
      <c r="C2702" s="12"/>
      <c r="E2702" s="130"/>
      <c r="F2702" s="130"/>
      <c r="R2702" s="12"/>
      <c r="T2702" s="130"/>
      <c r="U2702" s="130"/>
      <c r="AE2702" s="146">
        <v>1945</v>
      </c>
      <c r="AF2702" s="146">
        <f t="shared" si="512"/>
        <v>3.7800000000000002</v>
      </c>
      <c r="AJ2702" s="146">
        <f t="shared" si="513"/>
        <v>3.1493681290752155E-4</v>
      </c>
      <c r="AK2702" s="146">
        <f t="shared" si="514"/>
        <v>0.99992158582061641</v>
      </c>
      <c r="AL2702" s="146">
        <f t="shared" si="519"/>
        <v>3.1493681290752155E-4</v>
      </c>
      <c r="AM2702" s="146" t="str">
        <f t="shared" si="520"/>
        <v/>
      </c>
      <c r="AN2702" s="146" t="str">
        <f t="shared" si="515"/>
        <v/>
      </c>
      <c r="AO2702" s="146">
        <f t="shared" si="516"/>
        <v>0</v>
      </c>
      <c r="AP2702" s="146" t="str">
        <f t="shared" si="517"/>
        <v/>
      </c>
      <c r="AQ2702" s="146" t="str">
        <f t="shared" si="518"/>
        <v/>
      </c>
      <c r="AY2702" s="155"/>
      <c r="AZ2702" s="150"/>
      <c r="BA2702" s="155"/>
      <c r="BB2702" s="162"/>
      <c r="BC2702" s="162"/>
      <c r="BD2702" s="162"/>
      <c r="BE2702" s="162"/>
      <c r="BF2702" s="156"/>
      <c r="BG2702" s="156"/>
      <c r="BH2702" s="156"/>
      <c r="BJ2702" s="146">
        <v>1922</v>
      </c>
      <c r="BK2702" s="146">
        <f t="shared" ref="BK2702:BK2765" si="522">BK2701+$BN$778</f>
        <v>12.29439999999969</v>
      </c>
      <c r="BL2702" s="146">
        <f t="shared" ref="BL2702:BL2765" si="523">_xlfn.CHISQ.DIST.RT(BK2702,7)</f>
        <v>9.1283626532288595E-2</v>
      </c>
      <c r="BM2702" s="146">
        <f t="shared" ref="BM2702:BM2765" si="524">BL2702-BL2703</f>
        <v>1.9282344173479626E-4</v>
      </c>
      <c r="BN2702" s="146" t="str">
        <f t="shared" ref="BN2702:BN2765" si="525">IF(BL2702&lt;(1-$BH$785),BM2702,"")</f>
        <v/>
      </c>
      <c r="BO2702" s="146" t="str">
        <f t="shared" si="521"/>
        <v/>
      </c>
    </row>
    <row r="2703" spans="3:67" ht="20.100000000000001" customHeight="1" x14ac:dyDescent="0.25">
      <c r="C2703" s="12"/>
      <c r="E2703" s="130"/>
      <c r="F2703" s="130"/>
      <c r="R2703" s="12"/>
      <c r="T2703" s="130"/>
      <c r="U2703" s="130"/>
      <c r="AE2703" s="146">
        <v>1946</v>
      </c>
      <c r="AF2703" s="146">
        <f t="shared" si="512"/>
        <v>3.7839999999999998</v>
      </c>
      <c r="AJ2703" s="146">
        <f t="shared" si="513"/>
        <v>3.1020830541130824E-4</v>
      </c>
      <c r="AK2703" s="146">
        <f t="shared" si="514"/>
        <v>0.99992283608867583</v>
      </c>
      <c r="AL2703" s="146">
        <f t="shared" si="519"/>
        <v>3.1020830541130824E-4</v>
      </c>
      <c r="AM2703" s="146" t="str">
        <f t="shared" si="520"/>
        <v/>
      </c>
      <c r="AN2703" s="146" t="str">
        <f t="shared" si="515"/>
        <v/>
      </c>
      <c r="AO2703" s="146">
        <f t="shared" si="516"/>
        <v>0</v>
      </c>
      <c r="AP2703" s="146" t="str">
        <f t="shared" si="517"/>
        <v/>
      </c>
      <c r="AQ2703" s="146" t="str">
        <f t="shared" si="518"/>
        <v/>
      </c>
      <c r="AY2703" s="155"/>
      <c r="AZ2703" s="150"/>
      <c r="BA2703" s="155"/>
      <c r="BB2703" s="162"/>
      <c r="BC2703" s="162"/>
      <c r="BD2703" s="162"/>
      <c r="BE2703" s="162"/>
      <c r="BF2703" s="156"/>
      <c r="BG2703" s="156"/>
      <c r="BH2703" s="156"/>
      <c r="BJ2703" s="146">
        <v>1923</v>
      </c>
      <c r="BK2703" s="146">
        <f t="shared" si="522"/>
        <v>12.30079999999969</v>
      </c>
      <c r="BL2703" s="146">
        <f t="shared" si="523"/>
        <v>9.1090803090553799E-2</v>
      </c>
      <c r="BM2703" s="146">
        <f t="shared" si="524"/>
        <v>1.9245756524091662E-4</v>
      </c>
      <c r="BN2703" s="146" t="str">
        <f t="shared" si="525"/>
        <v/>
      </c>
      <c r="BO2703" s="146" t="str">
        <f t="shared" si="521"/>
        <v/>
      </c>
    </row>
    <row r="2704" spans="3:67" ht="20.100000000000001" customHeight="1" x14ac:dyDescent="0.25">
      <c r="C2704" s="12"/>
      <c r="E2704" s="130"/>
      <c r="F2704" s="130"/>
      <c r="R2704" s="12"/>
      <c r="T2704" s="130"/>
      <c r="U2704" s="130"/>
      <c r="AE2704" s="146">
        <v>1947</v>
      </c>
      <c r="AF2704" s="146">
        <f t="shared" si="512"/>
        <v>3.7880000000000003</v>
      </c>
      <c r="AJ2704" s="146">
        <f t="shared" si="513"/>
        <v>3.0554590364653564E-4</v>
      </c>
      <c r="AK2704" s="146">
        <f t="shared" si="514"/>
        <v>0.99992406757520025</v>
      </c>
      <c r="AL2704" s="146">
        <f t="shared" si="519"/>
        <v>3.0554590364653564E-4</v>
      </c>
      <c r="AM2704" s="146" t="str">
        <f t="shared" si="520"/>
        <v/>
      </c>
      <c r="AN2704" s="146" t="str">
        <f t="shared" si="515"/>
        <v/>
      </c>
      <c r="AO2704" s="146">
        <f t="shared" si="516"/>
        <v>0</v>
      </c>
      <c r="AP2704" s="146" t="str">
        <f t="shared" si="517"/>
        <v/>
      </c>
      <c r="AQ2704" s="146" t="str">
        <f t="shared" si="518"/>
        <v/>
      </c>
      <c r="AY2704" s="155"/>
      <c r="AZ2704" s="150"/>
      <c r="BA2704" s="155"/>
      <c r="BB2704" s="162"/>
      <c r="BC2704" s="162"/>
      <c r="BD2704" s="162"/>
      <c r="BE2704" s="162"/>
      <c r="BF2704" s="156"/>
      <c r="BG2704" s="156"/>
      <c r="BH2704" s="156"/>
      <c r="BJ2704" s="146">
        <v>1924</v>
      </c>
      <c r="BK2704" s="146">
        <f t="shared" si="522"/>
        <v>12.307199999999689</v>
      </c>
      <c r="BL2704" s="146">
        <f t="shared" si="523"/>
        <v>9.0898345525312882E-2</v>
      </c>
      <c r="BM2704" s="146">
        <f t="shared" si="524"/>
        <v>1.9209225305392985E-4</v>
      </c>
      <c r="BN2704" s="146" t="str">
        <f t="shared" si="525"/>
        <v/>
      </c>
      <c r="BO2704" s="146" t="str">
        <f t="shared" si="521"/>
        <v/>
      </c>
    </row>
    <row r="2705" spans="3:67" ht="20.100000000000001" customHeight="1" x14ac:dyDescent="0.25">
      <c r="C2705" s="12"/>
      <c r="E2705" s="130"/>
      <c r="F2705" s="130"/>
      <c r="R2705" s="12"/>
      <c r="T2705" s="130"/>
      <c r="U2705" s="130"/>
      <c r="AE2705" s="146">
        <v>1948</v>
      </c>
      <c r="AF2705" s="146">
        <f t="shared" si="512"/>
        <v>3.7919999999999998</v>
      </c>
      <c r="AJ2705" s="146">
        <f t="shared" si="513"/>
        <v>3.0094876212471999E-4</v>
      </c>
      <c r="AK2705" s="146">
        <f t="shared" si="514"/>
        <v>0.99992528054291829</v>
      </c>
      <c r="AL2705" s="146">
        <f t="shared" si="519"/>
        <v>3.0094876212471999E-4</v>
      </c>
      <c r="AM2705" s="146" t="str">
        <f t="shared" si="520"/>
        <v/>
      </c>
      <c r="AN2705" s="146" t="str">
        <f t="shared" si="515"/>
        <v/>
      </c>
      <c r="AO2705" s="146">
        <f t="shared" si="516"/>
        <v>0</v>
      </c>
      <c r="AP2705" s="146" t="str">
        <f t="shared" si="517"/>
        <v/>
      </c>
      <c r="AQ2705" s="146" t="str">
        <f t="shared" si="518"/>
        <v/>
      </c>
      <c r="AY2705" s="155"/>
      <c r="AZ2705" s="150"/>
      <c r="BA2705" s="155"/>
      <c r="BB2705" s="162"/>
      <c r="BC2705" s="162"/>
      <c r="BD2705" s="162"/>
      <c r="BE2705" s="162"/>
      <c r="BF2705" s="156"/>
      <c r="BG2705" s="156"/>
      <c r="BH2705" s="156"/>
      <c r="BJ2705" s="146">
        <v>1925</v>
      </c>
      <c r="BK2705" s="146">
        <f t="shared" si="522"/>
        <v>12.313599999999688</v>
      </c>
      <c r="BL2705" s="146">
        <f t="shared" si="523"/>
        <v>9.0706253272258952E-2</v>
      </c>
      <c r="BM2705" s="146">
        <f t="shared" si="524"/>
        <v>1.9172750473138434E-4</v>
      </c>
      <c r="BN2705" s="146" t="str">
        <f t="shared" si="525"/>
        <v/>
      </c>
      <c r="BO2705" s="146" t="str">
        <f t="shared" si="521"/>
        <v/>
      </c>
    </row>
    <row r="2706" spans="3:67" ht="20.100000000000001" customHeight="1" x14ac:dyDescent="0.25">
      <c r="C2706" s="12"/>
      <c r="E2706" s="130"/>
      <c r="F2706" s="130"/>
      <c r="R2706" s="12"/>
      <c r="T2706" s="130"/>
      <c r="U2706" s="130"/>
      <c r="AE2706" s="146">
        <v>1949</v>
      </c>
      <c r="AF2706" s="146">
        <f t="shared" si="512"/>
        <v>3.7960000000000003</v>
      </c>
      <c r="AJ2706" s="146">
        <f t="shared" si="513"/>
        <v>2.9641604496274878E-4</v>
      </c>
      <c r="AK2706" s="146">
        <f t="shared" si="514"/>
        <v>0.99992647525119593</v>
      </c>
      <c r="AL2706" s="146">
        <f t="shared" si="519"/>
        <v>2.9641604496274878E-4</v>
      </c>
      <c r="AM2706" s="146" t="str">
        <f t="shared" si="520"/>
        <v/>
      </c>
      <c r="AN2706" s="146" t="str">
        <f t="shared" si="515"/>
        <v/>
      </c>
      <c r="AO2706" s="146">
        <f t="shared" si="516"/>
        <v>0</v>
      </c>
      <c r="AP2706" s="146" t="str">
        <f t="shared" si="517"/>
        <v/>
      </c>
      <c r="AQ2706" s="146" t="str">
        <f t="shared" si="518"/>
        <v/>
      </c>
      <c r="AY2706" s="155"/>
      <c r="AZ2706" s="150"/>
      <c r="BA2706" s="155"/>
      <c r="BB2706" s="162"/>
      <c r="BC2706" s="162"/>
      <c r="BD2706" s="162"/>
      <c r="BE2706" s="162"/>
      <c r="BF2706" s="156"/>
      <c r="BG2706" s="156"/>
      <c r="BH2706" s="156"/>
      <c r="BJ2706" s="146">
        <v>1926</v>
      </c>
      <c r="BK2706" s="146">
        <f t="shared" si="522"/>
        <v>12.319999999999688</v>
      </c>
      <c r="BL2706" s="146">
        <f t="shared" si="523"/>
        <v>9.0514525767527568E-2</v>
      </c>
      <c r="BM2706" s="146">
        <f t="shared" si="524"/>
        <v>1.913633198290382E-4</v>
      </c>
      <c r="BN2706" s="146" t="str">
        <f t="shared" si="525"/>
        <v/>
      </c>
      <c r="BO2706" s="146" t="str">
        <f t="shared" si="521"/>
        <v/>
      </c>
    </row>
    <row r="2707" spans="3:67" ht="20.100000000000001" customHeight="1" x14ac:dyDescent="0.25">
      <c r="C2707" s="12"/>
      <c r="E2707" s="130"/>
      <c r="F2707" s="130"/>
      <c r="R2707" s="12"/>
      <c r="T2707" s="130"/>
      <c r="U2707" s="130"/>
      <c r="AE2707" s="146">
        <v>1950</v>
      </c>
      <c r="AF2707" s="146">
        <f t="shared" si="512"/>
        <v>3.8</v>
      </c>
      <c r="AJ2707" s="146">
        <f t="shared" si="513"/>
        <v>2.9194692579146027E-4</v>
      </c>
      <c r="AK2707" s="146">
        <f t="shared" si="514"/>
        <v>0.99992765195607491</v>
      </c>
      <c r="AL2707" s="146">
        <f t="shared" si="519"/>
        <v>2.9194692579146027E-4</v>
      </c>
      <c r="AM2707" s="146" t="str">
        <f t="shared" si="520"/>
        <v/>
      </c>
      <c r="AN2707" s="146" t="str">
        <f t="shared" si="515"/>
        <v/>
      </c>
      <c r="AO2707" s="146">
        <f t="shared" si="516"/>
        <v>0</v>
      </c>
      <c r="AP2707" s="146" t="str">
        <f t="shared" si="517"/>
        <v/>
      </c>
      <c r="AQ2707" s="146" t="str">
        <f t="shared" si="518"/>
        <v/>
      </c>
      <c r="AY2707" s="155"/>
      <c r="AZ2707" s="150"/>
      <c r="BA2707" s="155"/>
      <c r="BB2707" s="162"/>
      <c r="BC2707" s="162"/>
      <c r="BD2707" s="162"/>
      <c r="BE2707" s="162"/>
      <c r="BF2707" s="156"/>
      <c r="BG2707" s="156"/>
      <c r="BH2707" s="156"/>
      <c r="BJ2707" s="146">
        <v>1927</v>
      </c>
      <c r="BK2707" s="146">
        <f t="shared" si="522"/>
        <v>12.326399999999687</v>
      </c>
      <c r="BL2707" s="146">
        <f t="shared" si="523"/>
        <v>9.032316244769853E-2</v>
      </c>
      <c r="BM2707" s="146">
        <f t="shared" si="524"/>
        <v>1.9099969790216387E-4</v>
      </c>
      <c r="BN2707" s="146" t="str">
        <f t="shared" si="525"/>
        <v/>
      </c>
      <c r="BO2707" s="146" t="str">
        <f t="shared" si="521"/>
        <v/>
      </c>
    </row>
    <row r="2708" spans="3:67" ht="20.100000000000001" customHeight="1" x14ac:dyDescent="0.25">
      <c r="C2708" s="12"/>
      <c r="E2708" s="130"/>
      <c r="F2708" s="130"/>
      <c r="R2708" s="12"/>
      <c r="T2708" s="130"/>
      <c r="U2708" s="130"/>
      <c r="AE2708" s="146">
        <v>1951</v>
      </c>
      <c r="AF2708" s="146">
        <f t="shared" si="512"/>
        <v>3.8040000000000003</v>
      </c>
      <c r="AJ2708" s="146">
        <f t="shared" si="513"/>
        <v>2.8754058766483295E-4</v>
      </c>
      <c r="AK2708" s="146">
        <f t="shared" si="514"/>
        <v>0.99992881091030994</v>
      </c>
      <c r="AL2708" s="146">
        <f t="shared" si="519"/>
        <v>2.8754058766483295E-4</v>
      </c>
      <c r="AM2708" s="146" t="str">
        <f t="shared" si="520"/>
        <v/>
      </c>
      <c r="AN2708" s="146" t="str">
        <f t="shared" si="515"/>
        <v/>
      </c>
      <c r="AO2708" s="146">
        <f t="shared" si="516"/>
        <v>0</v>
      </c>
      <c r="AP2708" s="146" t="str">
        <f t="shared" si="517"/>
        <v/>
      </c>
      <c r="AQ2708" s="146" t="str">
        <f t="shared" si="518"/>
        <v/>
      </c>
      <c r="AY2708" s="155"/>
      <c r="AZ2708" s="150"/>
      <c r="BA2708" s="155"/>
      <c r="BB2708" s="162"/>
      <c r="BC2708" s="162"/>
      <c r="BD2708" s="162"/>
      <c r="BE2708" s="162"/>
      <c r="BF2708" s="156"/>
      <c r="BG2708" s="156"/>
      <c r="BH2708" s="156"/>
      <c r="BJ2708" s="146">
        <v>1928</v>
      </c>
      <c r="BK2708" s="146">
        <f t="shared" si="522"/>
        <v>12.332799999999686</v>
      </c>
      <c r="BL2708" s="146">
        <f t="shared" si="523"/>
        <v>9.0132162749796366E-2</v>
      </c>
      <c r="BM2708" s="146">
        <f t="shared" si="524"/>
        <v>1.9063663850400758E-4</v>
      </c>
      <c r="BN2708" s="146" t="str">
        <f t="shared" si="525"/>
        <v/>
      </c>
      <c r="BO2708" s="146" t="str">
        <f t="shared" si="521"/>
        <v/>
      </c>
    </row>
    <row r="2709" spans="3:67" ht="20.100000000000001" customHeight="1" x14ac:dyDescent="0.25">
      <c r="C2709" s="12"/>
      <c r="E2709" s="130"/>
      <c r="F2709" s="130"/>
      <c r="R2709" s="12"/>
      <c r="T2709" s="130"/>
      <c r="U2709" s="130"/>
      <c r="AE2709" s="146">
        <v>1952</v>
      </c>
      <c r="AF2709" s="146">
        <f t="shared" si="512"/>
        <v>3.8079999999999998</v>
      </c>
      <c r="AJ2709" s="146">
        <f t="shared" si="513"/>
        <v>2.8319622296980597E-4</v>
      </c>
      <c r="AK2709" s="146">
        <f t="shared" si="514"/>
        <v>0.99992995236340698</v>
      </c>
      <c r="AL2709" s="146">
        <f t="shared" si="519"/>
        <v>2.8319622296980597E-4</v>
      </c>
      <c r="AM2709" s="146" t="str">
        <f t="shared" si="520"/>
        <v/>
      </c>
      <c r="AN2709" s="146" t="str">
        <f t="shared" si="515"/>
        <v/>
      </c>
      <c r="AO2709" s="146">
        <f t="shared" si="516"/>
        <v>0</v>
      </c>
      <c r="AP2709" s="146" t="str">
        <f t="shared" si="517"/>
        <v/>
      </c>
      <c r="AQ2709" s="146" t="str">
        <f t="shared" si="518"/>
        <v/>
      </c>
      <c r="AY2709" s="155"/>
      <c r="AZ2709" s="150"/>
      <c r="BA2709" s="155"/>
      <c r="BB2709" s="162"/>
      <c r="BC2709" s="162"/>
      <c r="BD2709" s="162"/>
      <c r="BE2709" s="162"/>
      <c r="BF2709" s="156"/>
      <c r="BG2709" s="156"/>
      <c r="BH2709" s="156"/>
      <c r="BJ2709" s="146">
        <v>1929</v>
      </c>
      <c r="BK2709" s="146">
        <f t="shared" si="522"/>
        <v>12.339199999999686</v>
      </c>
      <c r="BL2709" s="146">
        <f t="shared" si="523"/>
        <v>8.9941526111292358E-2</v>
      </c>
      <c r="BM2709" s="146">
        <f t="shared" si="524"/>
        <v>1.9027414118696906E-4</v>
      </c>
      <c r="BN2709" s="146" t="str">
        <f t="shared" si="525"/>
        <v/>
      </c>
      <c r="BO2709" s="146" t="str">
        <f t="shared" si="521"/>
        <v/>
      </c>
    </row>
    <row r="2710" spans="3:67" ht="20.100000000000001" customHeight="1" x14ac:dyDescent="0.25">
      <c r="C2710" s="12"/>
      <c r="E2710" s="130"/>
      <c r="F2710" s="130"/>
      <c r="R2710" s="12"/>
      <c r="T2710" s="130"/>
      <c r="U2710" s="130"/>
      <c r="AE2710" s="146">
        <v>1953</v>
      </c>
      <c r="AF2710" s="146">
        <f t="shared" si="512"/>
        <v>3.8120000000000003</v>
      </c>
      <c r="AJ2710" s="146">
        <f t="shared" si="513"/>
        <v>2.7891303333670752E-4</v>
      </c>
      <c r="AK2710" s="146">
        <f t="shared" si="514"/>
        <v>0.99993107656166003</v>
      </c>
      <c r="AL2710" s="146">
        <f t="shared" si="519"/>
        <v>2.7891303333670752E-4</v>
      </c>
      <c r="AM2710" s="146" t="str">
        <f t="shared" si="520"/>
        <v/>
      </c>
      <c r="AN2710" s="146" t="str">
        <f t="shared" si="515"/>
        <v/>
      </c>
      <c r="AO2710" s="146">
        <f t="shared" si="516"/>
        <v>0</v>
      </c>
      <c r="AP2710" s="146" t="str">
        <f t="shared" si="517"/>
        <v/>
      </c>
      <c r="AQ2710" s="146" t="str">
        <f t="shared" si="518"/>
        <v/>
      </c>
      <c r="AY2710" s="155"/>
      <c r="AZ2710" s="150"/>
      <c r="BA2710" s="155"/>
      <c r="BB2710" s="162"/>
      <c r="BC2710" s="162"/>
      <c r="BD2710" s="162"/>
      <c r="BE2710" s="162"/>
      <c r="BF2710" s="156"/>
      <c r="BG2710" s="156"/>
      <c r="BH2710" s="156"/>
      <c r="BJ2710" s="146">
        <v>1930</v>
      </c>
      <c r="BK2710" s="146">
        <f t="shared" si="522"/>
        <v>12.345599999999685</v>
      </c>
      <c r="BL2710" s="146">
        <f t="shared" si="523"/>
        <v>8.9751251970105389E-2</v>
      </c>
      <c r="BM2710" s="146">
        <f t="shared" si="524"/>
        <v>1.8991220550237942E-4</v>
      </c>
      <c r="BN2710" s="146" t="str">
        <f t="shared" si="525"/>
        <v/>
      </c>
      <c r="BO2710" s="146" t="str">
        <f t="shared" si="521"/>
        <v/>
      </c>
    </row>
    <row r="2711" spans="3:67" ht="20.100000000000001" customHeight="1" x14ac:dyDescent="0.25">
      <c r="C2711" s="12"/>
      <c r="E2711" s="130"/>
      <c r="F2711" s="130"/>
      <c r="R2711" s="12"/>
      <c r="T2711" s="130"/>
      <c r="U2711" s="130"/>
      <c r="AE2711" s="146">
        <v>1954</v>
      </c>
      <c r="AF2711" s="146">
        <f t="shared" si="512"/>
        <v>3.8159999999999998</v>
      </c>
      <c r="AJ2711" s="146">
        <f t="shared" si="513"/>
        <v>2.7469022955031567E-4</v>
      </c>
      <c r="AK2711" s="146">
        <f t="shared" si="514"/>
        <v>0.99993218374818782</v>
      </c>
      <c r="AL2711" s="146">
        <f t="shared" si="519"/>
        <v>2.7469022955031567E-4</v>
      </c>
      <c r="AM2711" s="146" t="str">
        <f t="shared" si="520"/>
        <v/>
      </c>
      <c r="AN2711" s="146" t="str">
        <f t="shared" si="515"/>
        <v/>
      </c>
      <c r="AO2711" s="146">
        <f t="shared" si="516"/>
        <v>0</v>
      </c>
      <c r="AP2711" s="146" t="str">
        <f t="shared" si="517"/>
        <v/>
      </c>
      <c r="AQ2711" s="146" t="str">
        <f t="shared" si="518"/>
        <v/>
      </c>
      <c r="AY2711" s="155"/>
      <c r="AZ2711" s="150"/>
      <c r="BA2711" s="155"/>
      <c r="BB2711" s="162"/>
      <c r="BC2711" s="162"/>
      <c r="BD2711" s="162"/>
      <c r="BE2711" s="162"/>
      <c r="BF2711" s="156"/>
      <c r="BG2711" s="156"/>
      <c r="BH2711" s="156"/>
      <c r="BJ2711" s="146">
        <v>1931</v>
      </c>
      <c r="BK2711" s="146">
        <f t="shared" si="522"/>
        <v>12.351999999999684</v>
      </c>
      <c r="BL2711" s="146">
        <f t="shared" si="523"/>
        <v>8.956133976460301E-2</v>
      </c>
      <c r="BM2711" s="146">
        <f t="shared" si="524"/>
        <v>1.8955083099977954E-4</v>
      </c>
      <c r="BN2711" s="146" t="str">
        <f t="shared" si="525"/>
        <v/>
      </c>
      <c r="BO2711" s="146" t="str">
        <f t="shared" si="521"/>
        <v/>
      </c>
    </row>
    <row r="2712" spans="3:67" ht="20.100000000000001" customHeight="1" x14ac:dyDescent="0.25">
      <c r="C2712" s="12"/>
      <c r="E2712" s="130"/>
      <c r="F2712" s="130"/>
      <c r="R2712" s="12"/>
      <c r="T2712" s="130"/>
      <c r="U2712" s="130"/>
      <c r="AE2712" s="146">
        <v>1955</v>
      </c>
      <c r="AF2712" s="146">
        <f t="shared" si="512"/>
        <v>3.8200000000000003</v>
      </c>
      <c r="AJ2712" s="146">
        <f t="shared" si="513"/>
        <v>2.7052703146152073E-4</v>
      </c>
      <c r="AK2712" s="146">
        <f t="shared" si="514"/>
        <v>0.99993327416297029</v>
      </c>
      <c r="AL2712" s="146">
        <f t="shared" si="519"/>
        <v>2.7052703146152073E-4</v>
      </c>
      <c r="AM2712" s="146" t="str">
        <f t="shared" si="520"/>
        <v/>
      </c>
      <c r="AN2712" s="146" t="str">
        <f t="shared" si="515"/>
        <v/>
      </c>
      <c r="AO2712" s="146">
        <f t="shared" si="516"/>
        <v>0</v>
      </c>
      <c r="AP2712" s="146" t="str">
        <f t="shared" si="517"/>
        <v/>
      </c>
      <c r="AQ2712" s="146" t="str">
        <f t="shared" si="518"/>
        <v/>
      </c>
      <c r="AY2712" s="155"/>
      <c r="AZ2712" s="150"/>
      <c r="BA2712" s="155"/>
      <c r="BB2712" s="162"/>
      <c r="BC2712" s="162"/>
      <c r="BD2712" s="162"/>
      <c r="BE2712" s="162"/>
      <c r="BF2712" s="156"/>
      <c r="BG2712" s="156"/>
      <c r="BH2712" s="156"/>
      <c r="BJ2712" s="146">
        <v>1932</v>
      </c>
      <c r="BK2712" s="146">
        <f t="shared" si="522"/>
        <v>12.358399999999683</v>
      </c>
      <c r="BL2712" s="146">
        <f t="shared" si="523"/>
        <v>8.937178893360323E-2</v>
      </c>
      <c r="BM2712" s="146">
        <f t="shared" si="524"/>
        <v>1.8919001722787765E-4</v>
      </c>
      <c r="BN2712" s="146" t="str">
        <f t="shared" si="525"/>
        <v/>
      </c>
      <c r="BO2712" s="146" t="str">
        <f t="shared" si="521"/>
        <v/>
      </c>
    </row>
    <row r="2713" spans="3:67" ht="20.100000000000001" customHeight="1" x14ac:dyDescent="0.25">
      <c r="C2713" s="12"/>
      <c r="E2713" s="130"/>
      <c r="F2713" s="130"/>
      <c r="R2713" s="12"/>
      <c r="T2713" s="130"/>
      <c r="U2713" s="130"/>
      <c r="AE2713" s="146">
        <v>1956</v>
      </c>
      <c r="AF2713" s="146">
        <f t="shared" si="512"/>
        <v>3.8239999999999998</v>
      </c>
      <c r="AJ2713" s="146">
        <f t="shared" si="513"/>
        <v>2.6642266789962096E-4</v>
      </c>
      <c r="AK2713" s="146">
        <f t="shared" si="514"/>
        <v>0.99993434804288517</v>
      </c>
      <c r="AL2713" s="146">
        <f t="shared" si="519"/>
        <v>2.6642266789962096E-4</v>
      </c>
      <c r="AM2713" s="146" t="str">
        <f t="shared" si="520"/>
        <v/>
      </c>
      <c r="AN2713" s="146" t="str">
        <f t="shared" si="515"/>
        <v/>
      </c>
      <c r="AO2713" s="146">
        <f t="shared" si="516"/>
        <v>0</v>
      </c>
      <c r="AP2713" s="146" t="str">
        <f t="shared" si="517"/>
        <v/>
      </c>
      <c r="AQ2713" s="146" t="str">
        <f t="shared" si="518"/>
        <v/>
      </c>
      <c r="AY2713" s="155"/>
      <c r="AZ2713" s="150"/>
      <c r="BA2713" s="155"/>
      <c r="BB2713" s="162"/>
      <c r="BC2713" s="162"/>
      <c r="BD2713" s="162"/>
      <c r="BE2713" s="162"/>
      <c r="BF2713" s="156"/>
      <c r="BG2713" s="156"/>
      <c r="BH2713" s="156"/>
      <c r="BJ2713" s="146">
        <v>1933</v>
      </c>
      <c r="BK2713" s="146">
        <f t="shared" si="522"/>
        <v>12.364799999999683</v>
      </c>
      <c r="BL2713" s="146">
        <f t="shared" si="523"/>
        <v>8.9182598916375352E-2</v>
      </c>
      <c r="BM2713" s="146">
        <f t="shared" si="524"/>
        <v>1.8882976373407745E-4</v>
      </c>
      <c r="BN2713" s="146" t="str">
        <f t="shared" si="525"/>
        <v/>
      </c>
      <c r="BO2713" s="146" t="str">
        <f t="shared" si="521"/>
        <v/>
      </c>
    </row>
    <row r="2714" spans="3:67" ht="20.100000000000001" customHeight="1" x14ac:dyDescent="0.25">
      <c r="C2714" s="12"/>
      <c r="E2714" s="130"/>
      <c r="F2714" s="130"/>
      <c r="R2714" s="12"/>
      <c r="T2714" s="130"/>
      <c r="U2714" s="130"/>
      <c r="AE2714" s="146">
        <v>1957</v>
      </c>
      <c r="AF2714" s="146">
        <f t="shared" si="512"/>
        <v>3.8280000000000003</v>
      </c>
      <c r="AJ2714" s="146">
        <f t="shared" si="513"/>
        <v>2.6237637658521975E-4</v>
      </c>
      <c r="AK2714" s="146">
        <f t="shared" si="514"/>
        <v>0.99993540562174277</v>
      </c>
      <c r="AL2714" s="146">
        <f t="shared" si="519"/>
        <v>2.6237637658521975E-4</v>
      </c>
      <c r="AM2714" s="146" t="str">
        <f t="shared" si="520"/>
        <v/>
      </c>
      <c r="AN2714" s="146" t="str">
        <f t="shared" si="515"/>
        <v/>
      </c>
      <c r="AO2714" s="146">
        <f t="shared" si="516"/>
        <v>0</v>
      </c>
      <c r="AP2714" s="146" t="str">
        <f t="shared" si="517"/>
        <v/>
      </c>
      <c r="AQ2714" s="146" t="str">
        <f t="shared" si="518"/>
        <v/>
      </c>
      <c r="AY2714" s="155"/>
      <c r="AZ2714" s="150"/>
      <c r="BA2714" s="155"/>
      <c r="BB2714" s="162"/>
      <c r="BC2714" s="162"/>
      <c r="BD2714" s="162"/>
      <c r="BE2714" s="162"/>
      <c r="BF2714" s="156"/>
      <c r="BG2714" s="156"/>
      <c r="BH2714" s="156"/>
      <c r="BJ2714" s="146">
        <v>1934</v>
      </c>
      <c r="BK2714" s="146">
        <f t="shared" si="522"/>
        <v>12.371199999999682</v>
      </c>
      <c r="BL2714" s="146">
        <f t="shared" si="523"/>
        <v>8.8993769152641275E-2</v>
      </c>
      <c r="BM2714" s="146">
        <f t="shared" si="524"/>
        <v>1.8847007006445038E-4</v>
      </c>
      <c r="BN2714" s="146" t="str">
        <f t="shared" si="525"/>
        <v/>
      </c>
      <c r="BO2714" s="146" t="str">
        <f t="shared" si="521"/>
        <v/>
      </c>
    </row>
    <row r="2715" spans="3:67" ht="20.100000000000001" customHeight="1" x14ac:dyDescent="0.25">
      <c r="C2715" s="12"/>
      <c r="E2715" s="130"/>
      <c r="F2715" s="130"/>
      <c r="R2715" s="12"/>
      <c r="T2715" s="130"/>
      <c r="U2715" s="130"/>
      <c r="AE2715" s="146">
        <v>1958</v>
      </c>
      <c r="AF2715" s="146">
        <f t="shared" si="512"/>
        <v>3.8319999999999999</v>
      </c>
      <c r="AJ2715" s="146">
        <f t="shared" si="513"/>
        <v>2.5838740404374953E-4</v>
      </c>
      <c r="AK2715" s="146">
        <f t="shared" si="514"/>
        <v>0.99993644713032248</v>
      </c>
      <c r="AL2715" s="146">
        <f t="shared" si="519"/>
        <v>2.5838740404374953E-4</v>
      </c>
      <c r="AM2715" s="146" t="str">
        <f t="shared" si="520"/>
        <v/>
      </c>
      <c r="AN2715" s="146" t="str">
        <f t="shared" si="515"/>
        <v/>
      </c>
      <c r="AO2715" s="146">
        <f t="shared" si="516"/>
        <v>0</v>
      </c>
      <c r="AP2715" s="146" t="str">
        <f t="shared" si="517"/>
        <v/>
      </c>
      <c r="AQ2715" s="146" t="str">
        <f t="shared" si="518"/>
        <v/>
      </c>
      <c r="AY2715" s="155"/>
      <c r="AZ2715" s="150"/>
      <c r="BA2715" s="155"/>
      <c r="BB2715" s="162"/>
      <c r="BC2715" s="162"/>
      <c r="BD2715" s="162"/>
      <c r="BE2715" s="162"/>
      <c r="BF2715" s="156"/>
      <c r="BG2715" s="156"/>
      <c r="BH2715" s="156"/>
      <c r="BJ2715" s="146">
        <v>1935</v>
      </c>
      <c r="BK2715" s="146">
        <f t="shared" si="522"/>
        <v>12.377599999999681</v>
      </c>
      <c r="BL2715" s="146">
        <f t="shared" si="523"/>
        <v>8.8805299082576825E-2</v>
      </c>
      <c r="BM2715" s="146">
        <f t="shared" si="524"/>
        <v>1.8811093576409643E-4</v>
      </c>
      <c r="BN2715" s="146" t="str">
        <f t="shared" si="525"/>
        <v/>
      </c>
      <c r="BO2715" s="146" t="str">
        <f t="shared" si="521"/>
        <v/>
      </c>
    </row>
    <row r="2716" spans="3:67" ht="20.100000000000001" customHeight="1" x14ac:dyDescent="0.25">
      <c r="C2716" s="12"/>
      <c r="E2716" s="130"/>
      <c r="F2716" s="130"/>
      <c r="R2716" s="12"/>
      <c r="T2716" s="130"/>
      <c r="U2716" s="130"/>
      <c r="AE2716" s="146">
        <v>1959</v>
      </c>
      <c r="AF2716" s="146">
        <f t="shared" si="512"/>
        <v>3.8360000000000003</v>
      </c>
      <c r="AJ2716" s="146">
        <f t="shared" si="513"/>
        <v>2.5445500551959818E-4</v>
      </c>
      <c r="AK2716" s="146">
        <f t="shared" si="514"/>
        <v>0.99993747279640677</v>
      </c>
      <c r="AL2716" s="146">
        <f t="shared" si="519"/>
        <v>2.5445500551959818E-4</v>
      </c>
      <c r="AM2716" s="146" t="str">
        <f t="shared" si="520"/>
        <v/>
      </c>
      <c r="AN2716" s="146" t="str">
        <f t="shared" si="515"/>
        <v/>
      </c>
      <c r="AO2716" s="146">
        <f t="shared" si="516"/>
        <v>0</v>
      </c>
      <c r="AP2716" s="146" t="str">
        <f t="shared" si="517"/>
        <v/>
      </c>
      <c r="AQ2716" s="146" t="str">
        <f t="shared" si="518"/>
        <v/>
      </c>
      <c r="AY2716" s="155"/>
      <c r="AZ2716" s="150"/>
      <c r="BA2716" s="155"/>
      <c r="BB2716" s="162"/>
      <c r="BC2716" s="162"/>
      <c r="BD2716" s="162"/>
      <c r="BE2716" s="162"/>
      <c r="BF2716" s="156"/>
      <c r="BG2716" s="156"/>
      <c r="BH2716" s="156"/>
      <c r="BJ2716" s="146">
        <v>1936</v>
      </c>
      <c r="BK2716" s="146">
        <f t="shared" si="522"/>
        <v>12.383999999999681</v>
      </c>
      <c r="BL2716" s="146">
        <f t="shared" si="523"/>
        <v>8.8617188146812728E-2</v>
      </c>
      <c r="BM2716" s="146">
        <f t="shared" si="524"/>
        <v>1.8775236037664456E-4</v>
      </c>
      <c r="BN2716" s="146" t="str">
        <f t="shared" si="525"/>
        <v/>
      </c>
      <c r="BO2716" s="146" t="str">
        <f t="shared" si="521"/>
        <v/>
      </c>
    </row>
    <row r="2717" spans="3:67" ht="20.100000000000001" customHeight="1" x14ac:dyDescent="0.25">
      <c r="C2717" s="12"/>
      <c r="E2717" s="130"/>
      <c r="F2717" s="130"/>
      <c r="R2717" s="12"/>
      <c r="T2717" s="130"/>
      <c r="U2717" s="130"/>
      <c r="AE2717" s="146">
        <v>1960</v>
      </c>
      <c r="AF2717" s="146">
        <f t="shared" si="512"/>
        <v>3.84</v>
      </c>
      <c r="AJ2717" s="146">
        <f t="shared" si="513"/>
        <v>2.5057844489086075E-4</v>
      </c>
      <c r="AK2717" s="146">
        <f t="shared" si="514"/>
        <v>0.99993848284481679</v>
      </c>
      <c r="AL2717" s="146">
        <f t="shared" si="519"/>
        <v>2.5057844489086075E-4</v>
      </c>
      <c r="AM2717" s="146" t="str">
        <f t="shared" si="520"/>
        <v/>
      </c>
      <c r="AN2717" s="146" t="str">
        <f t="shared" si="515"/>
        <v/>
      </c>
      <c r="AO2717" s="146">
        <f t="shared" si="516"/>
        <v>0</v>
      </c>
      <c r="AP2717" s="146" t="str">
        <f t="shared" si="517"/>
        <v/>
      </c>
      <c r="AQ2717" s="146" t="str">
        <f t="shared" si="518"/>
        <v/>
      </c>
      <c r="AY2717" s="155"/>
      <c r="AZ2717" s="150"/>
      <c r="BA2717" s="155"/>
      <c r="BB2717" s="162"/>
      <c r="BC2717" s="162"/>
      <c r="BD2717" s="162"/>
      <c r="BE2717" s="162"/>
      <c r="BF2717" s="156"/>
      <c r="BG2717" s="156"/>
      <c r="BH2717" s="156"/>
      <c r="BJ2717" s="146">
        <v>1937</v>
      </c>
      <c r="BK2717" s="146">
        <f t="shared" si="522"/>
        <v>12.39039999999968</v>
      </c>
      <c r="BL2717" s="146">
        <f t="shared" si="523"/>
        <v>8.8429435786436084E-2</v>
      </c>
      <c r="BM2717" s="146">
        <f t="shared" si="524"/>
        <v>1.8739434344478001E-4</v>
      </c>
      <c r="BN2717" s="146" t="str">
        <f t="shared" si="525"/>
        <v/>
      </c>
      <c r="BO2717" s="146" t="str">
        <f t="shared" si="521"/>
        <v/>
      </c>
    </row>
    <row r="2718" spans="3:67" ht="20.100000000000001" customHeight="1" x14ac:dyDescent="0.25">
      <c r="C2718" s="12"/>
      <c r="E2718" s="130"/>
      <c r="F2718" s="130"/>
      <c r="R2718" s="12"/>
      <c r="T2718" s="130"/>
      <c r="U2718" s="130"/>
      <c r="AE2718" s="146">
        <v>1961</v>
      </c>
      <c r="AF2718" s="146">
        <f t="shared" si="512"/>
        <v>3.8440000000000003</v>
      </c>
      <c r="AJ2718" s="146">
        <f t="shared" si="513"/>
        <v>2.4675699458468815E-4</v>
      </c>
      <c r="AK2718" s="146">
        <f t="shared" si="514"/>
        <v>0.99993947749744594</v>
      </c>
      <c r="AL2718" s="146">
        <f t="shared" si="519"/>
        <v>2.4675699458468815E-4</v>
      </c>
      <c r="AM2718" s="146" t="str">
        <f t="shared" si="520"/>
        <v/>
      </c>
      <c r="AN2718" s="146" t="str">
        <f t="shared" si="515"/>
        <v/>
      </c>
      <c r="AO2718" s="146">
        <f t="shared" si="516"/>
        <v>0</v>
      </c>
      <c r="AP2718" s="146" t="str">
        <f t="shared" si="517"/>
        <v/>
      </c>
      <c r="AQ2718" s="146" t="str">
        <f t="shared" si="518"/>
        <v/>
      </c>
      <c r="AY2718" s="155"/>
      <c r="AZ2718" s="150"/>
      <c r="BA2718" s="155"/>
      <c r="BB2718" s="162"/>
      <c r="BC2718" s="162"/>
      <c r="BD2718" s="162"/>
      <c r="BE2718" s="162"/>
      <c r="BF2718" s="156"/>
      <c r="BG2718" s="156"/>
      <c r="BH2718" s="156"/>
      <c r="BJ2718" s="146">
        <v>1938</v>
      </c>
      <c r="BK2718" s="146">
        <f t="shared" si="522"/>
        <v>12.396799999999679</v>
      </c>
      <c r="BL2718" s="146">
        <f t="shared" si="523"/>
        <v>8.8242041442991304E-2</v>
      </c>
      <c r="BM2718" s="146">
        <f t="shared" si="524"/>
        <v>1.8703688450974476E-4</v>
      </c>
      <c r="BN2718" s="146" t="str">
        <f t="shared" si="525"/>
        <v/>
      </c>
      <c r="BO2718" s="146" t="str">
        <f t="shared" si="521"/>
        <v/>
      </c>
    </row>
    <row r="2719" spans="3:67" ht="20.100000000000001" customHeight="1" x14ac:dyDescent="0.25">
      <c r="C2719" s="12"/>
      <c r="E2719" s="130"/>
      <c r="F2719" s="130"/>
      <c r="R2719" s="12"/>
      <c r="T2719" s="130"/>
      <c r="U2719" s="130"/>
      <c r="AE2719" s="146">
        <v>1962</v>
      </c>
      <c r="AF2719" s="146">
        <f t="shared" si="512"/>
        <v>3.8479999999999999</v>
      </c>
      <c r="AJ2719" s="146">
        <f t="shared" si="513"/>
        <v>2.4298993549326024E-4</v>
      </c>
      <c r="AK2719" s="146">
        <f t="shared" si="514"/>
        <v>0.9999404569732947</v>
      </c>
      <c r="AL2719" s="146">
        <f t="shared" si="519"/>
        <v>2.4298993549326024E-4</v>
      </c>
      <c r="AM2719" s="146" t="str">
        <f t="shared" si="520"/>
        <v/>
      </c>
      <c r="AN2719" s="146" t="str">
        <f t="shared" si="515"/>
        <v/>
      </c>
      <c r="AO2719" s="146">
        <f t="shared" si="516"/>
        <v>0</v>
      </c>
      <c r="AP2719" s="146" t="str">
        <f t="shared" si="517"/>
        <v/>
      </c>
      <c r="AQ2719" s="146" t="str">
        <f t="shared" si="518"/>
        <v/>
      </c>
      <c r="AY2719" s="155"/>
      <c r="AZ2719" s="150"/>
      <c r="BA2719" s="155"/>
      <c r="BB2719" s="162"/>
      <c r="BC2719" s="162"/>
      <c r="BD2719" s="162"/>
      <c r="BE2719" s="162"/>
      <c r="BF2719" s="156"/>
      <c r="BG2719" s="156"/>
      <c r="BH2719" s="156"/>
      <c r="BJ2719" s="146">
        <v>1939</v>
      </c>
      <c r="BK2719" s="146">
        <f t="shared" si="522"/>
        <v>12.403199999999678</v>
      </c>
      <c r="BL2719" s="146">
        <f t="shared" si="523"/>
        <v>8.8055004558481559E-2</v>
      </c>
      <c r="BM2719" s="146">
        <f t="shared" si="524"/>
        <v>1.8667998311180933E-4</v>
      </c>
      <c r="BN2719" s="146" t="str">
        <f t="shared" si="525"/>
        <v/>
      </c>
      <c r="BO2719" s="146" t="str">
        <f t="shared" si="521"/>
        <v/>
      </c>
    </row>
    <row r="2720" spans="3:67" ht="20.100000000000001" customHeight="1" x14ac:dyDescent="0.25">
      <c r="C2720" s="12"/>
      <c r="E2720" s="130"/>
      <c r="F2720" s="130"/>
      <c r="R2720" s="12"/>
      <c r="T2720" s="130"/>
      <c r="U2720" s="130"/>
      <c r="AE2720" s="146">
        <v>1963</v>
      </c>
      <c r="AF2720" s="146">
        <f t="shared" si="512"/>
        <v>3.8520000000000003</v>
      </c>
      <c r="AJ2720" s="146">
        <f t="shared" si="513"/>
        <v>2.3927655689035511E-4</v>
      </c>
      <c r="AK2720" s="146">
        <f t="shared" si="514"/>
        <v>0.99994142148850351</v>
      </c>
      <c r="AL2720" s="146">
        <f t="shared" si="519"/>
        <v>2.3927655689035511E-4</v>
      </c>
      <c r="AM2720" s="146" t="str">
        <f t="shared" si="520"/>
        <v/>
      </c>
      <c r="AN2720" s="146" t="str">
        <f t="shared" si="515"/>
        <v/>
      </c>
      <c r="AO2720" s="146">
        <f t="shared" si="516"/>
        <v>0</v>
      </c>
      <c r="AP2720" s="146" t="str">
        <f t="shared" si="517"/>
        <v/>
      </c>
      <c r="AQ2720" s="146" t="str">
        <f t="shared" si="518"/>
        <v/>
      </c>
      <c r="AY2720" s="155"/>
      <c r="AZ2720" s="150"/>
      <c r="BA2720" s="155"/>
      <c r="BB2720" s="162"/>
      <c r="BC2720" s="162"/>
      <c r="BD2720" s="162"/>
      <c r="BE2720" s="162"/>
      <c r="BF2720" s="156"/>
      <c r="BG2720" s="156"/>
      <c r="BH2720" s="156"/>
      <c r="BJ2720" s="146">
        <v>1940</v>
      </c>
      <c r="BK2720" s="146">
        <f t="shared" si="522"/>
        <v>12.409599999999678</v>
      </c>
      <c r="BL2720" s="146">
        <f t="shared" si="523"/>
        <v>8.7868324575369749E-2</v>
      </c>
      <c r="BM2720" s="146">
        <f t="shared" si="524"/>
        <v>1.8632363878998137E-4</v>
      </c>
      <c r="BN2720" s="146" t="str">
        <f t="shared" si="525"/>
        <v/>
      </c>
      <c r="BO2720" s="146" t="str">
        <f t="shared" si="521"/>
        <v/>
      </c>
    </row>
    <row r="2721" spans="3:67" ht="20.100000000000001" customHeight="1" x14ac:dyDescent="0.25">
      <c r="C2721" s="12"/>
      <c r="E2721" s="130"/>
      <c r="F2721" s="130"/>
      <c r="R2721" s="12"/>
      <c r="T2721" s="130"/>
      <c r="U2721" s="130"/>
      <c r="AE2721" s="146">
        <v>1964</v>
      </c>
      <c r="AF2721" s="146">
        <f t="shared" si="512"/>
        <v>3.8559999999999999</v>
      </c>
      <c r="AJ2721" s="146">
        <f t="shared" si="513"/>
        <v>2.3561615634853757E-4</v>
      </c>
      <c r="AK2721" s="146">
        <f t="shared" si="514"/>
        <v>0.99994237125638685</v>
      </c>
      <c r="AL2721" s="146">
        <f t="shared" si="519"/>
        <v>2.3561615634853757E-4</v>
      </c>
      <c r="AM2721" s="146" t="str">
        <f t="shared" si="520"/>
        <v/>
      </c>
      <c r="AN2721" s="146" t="str">
        <f t="shared" si="515"/>
        <v/>
      </c>
      <c r="AO2721" s="146">
        <f t="shared" si="516"/>
        <v>0</v>
      </c>
      <c r="AP2721" s="146" t="str">
        <f t="shared" si="517"/>
        <v/>
      </c>
      <c r="AQ2721" s="146" t="str">
        <f t="shared" si="518"/>
        <v/>
      </c>
      <c r="AY2721" s="155"/>
      <c r="AZ2721" s="150"/>
      <c r="BA2721" s="155"/>
      <c r="BB2721" s="162"/>
      <c r="BC2721" s="162"/>
      <c r="BD2721" s="162"/>
      <c r="BE2721" s="162"/>
      <c r="BF2721" s="156"/>
      <c r="BG2721" s="156"/>
      <c r="BH2721" s="156"/>
      <c r="BJ2721" s="146">
        <v>1941</v>
      </c>
      <c r="BK2721" s="146">
        <f t="shared" si="522"/>
        <v>12.415999999999677</v>
      </c>
      <c r="BL2721" s="146">
        <f t="shared" si="523"/>
        <v>8.7682000936579768E-2</v>
      </c>
      <c r="BM2721" s="146">
        <f t="shared" si="524"/>
        <v>1.8596785108206115E-4</v>
      </c>
      <c r="BN2721" s="146" t="str">
        <f t="shared" si="525"/>
        <v/>
      </c>
      <c r="BO2721" s="146" t="str">
        <f t="shared" si="521"/>
        <v/>
      </c>
    </row>
    <row r="2722" spans="3:67" ht="20.100000000000001" customHeight="1" x14ac:dyDescent="0.25">
      <c r="C2722" s="12"/>
      <c r="E2722" s="130"/>
      <c r="F2722" s="130"/>
      <c r="R2722" s="12"/>
      <c r="T2722" s="130"/>
      <c r="U2722" s="130"/>
      <c r="AE2722" s="146">
        <v>1965</v>
      </c>
      <c r="AF2722" s="146">
        <f t="shared" si="512"/>
        <v>3.8600000000000003</v>
      </c>
      <c r="AJ2722" s="146">
        <f t="shared" si="513"/>
        <v>2.3200803965694195E-4</v>
      </c>
      <c r="AK2722" s="146">
        <f t="shared" si="514"/>
        <v>0.99994330648746577</v>
      </c>
      <c r="AL2722" s="146">
        <f t="shared" si="519"/>
        <v>2.3200803965694195E-4</v>
      </c>
      <c r="AM2722" s="146" t="str">
        <f t="shared" si="520"/>
        <v/>
      </c>
      <c r="AN2722" s="146" t="str">
        <f t="shared" si="515"/>
        <v/>
      </c>
      <c r="AO2722" s="146">
        <f t="shared" si="516"/>
        <v>0</v>
      </c>
      <c r="AP2722" s="146" t="str">
        <f t="shared" si="517"/>
        <v/>
      </c>
      <c r="AQ2722" s="146" t="str">
        <f t="shared" si="518"/>
        <v/>
      </c>
      <c r="AY2722" s="155"/>
      <c r="AZ2722" s="150"/>
      <c r="BA2722" s="155"/>
      <c r="BB2722" s="162"/>
      <c r="BC2722" s="162"/>
      <c r="BD2722" s="162"/>
      <c r="BE2722" s="162"/>
      <c r="BF2722" s="156"/>
      <c r="BG2722" s="156"/>
      <c r="BH2722" s="156"/>
      <c r="BJ2722" s="146">
        <v>1942</v>
      </c>
      <c r="BK2722" s="146">
        <f t="shared" si="522"/>
        <v>12.422399999999676</v>
      </c>
      <c r="BL2722" s="146">
        <f t="shared" si="523"/>
        <v>8.7496033085497707E-2</v>
      </c>
      <c r="BM2722" s="146">
        <f t="shared" si="524"/>
        <v>1.8561261952487751E-4</v>
      </c>
      <c r="BN2722" s="146" t="str">
        <f t="shared" si="525"/>
        <v/>
      </c>
      <c r="BO2722" s="146" t="str">
        <f t="shared" si="521"/>
        <v/>
      </c>
    </row>
    <row r="2723" spans="3:67" ht="20.100000000000001" customHeight="1" x14ac:dyDescent="0.25">
      <c r="C2723" s="12"/>
      <c r="E2723" s="130"/>
      <c r="F2723" s="130"/>
      <c r="R2723" s="12"/>
      <c r="T2723" s="130"/>
      <c r="U2723" s="130"/>
      <c r="AE2723" s="146">
        <v>1966</v>
      </c>
      <c r="AF2723" s="146">
        <f t="shared" si="512"/>
        <v>3.8639999999999999</v>
      </c>
      <c r="AJ2723" s="146">
        <f t="shared" si="513"/>
        <v>2.2845152073967242E-4</v>
      </c>
      <c r="AK2723" s="146">
        <f t="shared" si="514"/>
        <v>0.99994422738950073</v>
      </c>
      <c r="AL2723" s="146">
        <f t="shared" si="519"/>
        <v>2.2845152073967242E-4</v>
      </c>
      <c r="AM2723" s="146" t="str">
        <f t="shared" si="520"/>
        <v/>
      </c>
      <c r="AN2723" s="146" t="str">
        <f t="shared" si="515"/>
        <v/>
      </c>
      <c r="AO2723" s="146">
        <f t="shared" si="516"/>
        <v>0</v>
      </c>
      <c r="AP2723" s="146" t="str">
        <f t="shared" si="517"/>
        <v/>
      </c>
      <c r="AQ2723" s="146" t="str">
        <f t="shared" si="518"/>
        <v/>
      </c>
      <c r="AY2723" s="155"/>
      <c r="AZ2723" s="150"/>
      <c r="BA2723" s="155"/>
      <c r="BB2723" s="162"/>
      <c r="BC2723" s="162"/>
      <c r="BD2723" s="162"/>
      <c r="BE2723" s="162"/>
      <c r="BF2723" s="156"/>
      <c r="BG2723" s="156"/>
      <c r="BH2723" s="156"/>
      <c r="BJ2723" s="146">
        <v>1943</v>
      </c>
      <c r="BK2723" s="146">
        <f t="shared" si="522"/>
        <v>12.428799999999676</v>
      </c>
      <c r="BL2723" s="146">
        <f t="shared" si="523"/>
        <v>8.7310420465972829E-2</v>
      </c>
      <c r="BM2723" s="146">
        <f t="shared" si="524"/>
        <v>1.8525794365394088E-4</v>
      </c>
      <c r="BN2723" s="146" t="str">
        <f t="shared" si="525"/>
        <v/>
      </c>
      <c r="BO2723" s="146" t="str">
        <f t="shared" si="521"/>
        <v/>
      </c>
    </row>
    <row r="2724" spans="3:67" ht="20.100000000000001" customHeight="1" x14ac:dyDescent="0.25">
      <c r="C2724" s="12"/>
      <c r="E2724" s="130"/>
      <c r="F2724" s="130"/>
      <c r="R2724" s="12"/>
      <c r="T2724" s="130"/>
      <c r="U2724" s="130"/>
      <c r="AE2724" s="146">
        <v>1967</v>
      </c>
      <c r="AF2724" s="146">
        <f t="shared" si="512"/>
        <v>3.8680000000000003</v>
      </c>
      <c r="AJ2724" s="146">
        <f t="shared" si="513"/>
        <v>2.2494592157479274E-4</v>
      </c>
      <c r="AK2724" s="146">
        <f t="shared" si="514"/>
        <v>0.99994513416752429</v>
      </c>
      <c r="AL2724" s="146">
        <f t="shared" si="519"/>
        <v>2.2494592157479274E-4</v>
      </c>
      <c r="AM2724" s="146" t="str">
        <f t="shared" si="520"/>
        <v/>
      </c>
      <c r="AN2724" s="146" t="str">
        <f t="shared" si="515"/>
        <v/>
      </c>
      <c r="AO2724" s="146">
        <f t="shared" si="516"/>
        <v>0</v>
      </c>
      <c r="AP2724" s="146" t="str">
        <f t="shared" si="517"/>
        <v/>
      </c>
      <c r="AQ2724" s="146" t="str">
        <f t="shared" si="518"/>
        <v/>
      </c>
      <c r="AY2724" s="155"/>
      <c r="AZ2724" s="150"/>
      <c r="BA2724" s="155"/>
      <c r="BB2724" s="162"/>
      <c r="BC2724" s="162"/>
      <c r="BD2724" s="162"/>
      <c r="BE2724" s="162"/>
      <c r="BF2724" s="156"/>
      <c r="BG2724" s="156"/>
      <c r="BH2724" s="156"/>
      <c r="BJ2724" s="146">
        <v>1944</v>
      </c>
      <c r="BK2724" s="146">
        <f t="shared" si="522"/>
        <v>12.435199999999675</v>
      </c>
      <c r="BL2724" s="146">
        <f t="shared" si="523"/>
        <v>8.7125162522318889E-2</v>
      </c>
      <c r="BM2724" s="146">
        <f t="shared" si="524"/>
        <v>1.8490382300355435E-4</v>
      </c>
      <c r="BN2724" s="146" t="str">
        <f t="shared" si="525"/>
        <v/>
      </c>
      <c r="BO2724" s="146" t="str">
        <f t="shared" si="521"/>
        <v/>
      </c>
    </row>
    <row r="2725" spans="3:67" ht="20.100000000000001" customHeight="1" x14ac:dyDescent="0.25">
      <c r="C2725" s="12"/>
      <c r="E2725" s="130"/>
      <c r="F2725" s="130"/>
      <c r="R2725" s="12"/>
      <c r="T2725" s="130"/>
      <c r="U2725" s="130"/>
      <c r="AE2725" s="146">
        <v>1968</v>
      </c>
      <c r="AF2725" s="146">
        <f t="shared" si="512"/>
        <v>3.8719999999999999</v>
      </c>
      <c r="AJ2725" s="146">
        <f t="shared" si="513"/>
        <v>2.2149057211393126E-4</v>
      </c>
      <c r="AK2725" s="146">
        <f t="shared" si="514"/>
        <v>0.99994602702387259</v>
      </c>
      <c r="AL2725" s="146">
        <f t="shared" si="519"/>
        <v>2.2149057211393126E-4</v>
      </c>
      <c r="AM2725" s="146" t="str">
        <f t="shared" si="520"/>
        <v/>
      </c>
      <c r="AN2725" s="146" t="str">
        <f t="shared" si="515"/>
        <v/>
      </c>
      <c r="AO2725" s="146">
        <f t="shared" si="516"/>
        <v>0</v>
      </c>
      <c r="AP2725" s="146" t="str">
        <f t="shared" si="517"/>
        <v/>
      </c>
      <c r="AQ2725" s="146" t="str">
        <f t="shared" si="518"/>
        <v/>
      </c>
      <c r="AY2725" s="155"/>
      <c r="AZ2725" s="150"/>
      <c r="BA2725" s="155"/>
      <c r="BB2725" s="162"/>
      <c r="BC2725" s="162"/>
      <c r="BD2725" s="162"/>
      <c r="BE2725" s="162"/>
      <c r="BF2725" s="156"/>
      <c r="BG2725" s="156"/>
      <c r="BH2725" s="156"/>
      <c r="BJ2725" s="146">
        <v>1945</v>
      </c>
      <c r="BK2725" s="146">
        <f t="shared" si="522"/>
        <v>12.441599999999674</v>
      </c>
      <c r="BL2725" s="146">
        <f t="shared" si="523"/>
        <v>8.6940258699315334E-2</v>
      </c>
      <c r="BM2725" s="146">
        <f t="shared" si="524"/>
        <v>1.8455025710727158E-4</v>
      </c>
      <c r="BN2725" s="146" t="str">
        <f t="shared" si="525"/>
        <v/>
      </c>
      <c r="BO2725" s="146" t="str">
        <f t="shared" si="521"/>
        <v/>
      </c>
    </row>
    <row r="2726" spans="3:67" ht="20.100000000000001" customHeight="1" x14ac:dyDescent="0.25">
      <c r="C2726" s="12"/>
      <c r="E2726" s="130"/>
      <c r="F2726" s="130"/>
      <c r="R2726" s="12"/>
      <c r="T2726" s="130"/>
      <c r="U2726" s="130"/>
      <c r="AE2726" s="146">
        <v>1969</v>
      </c>
      <c r="AF2726" s="146">
        <f t="shared" si="512"/>
        <v>3.8760000000000003</v>
      </c>
      <c r="AJ2726" s="146">
        <f t="shared" si="513"/>
        <v>2.1808481020247391E-4</v>
      </c>
      <c r="AK2726" s="146">
        <f t="shared" si="514"/>
        <v>0.99994690615821757</v>
      </c>
      <c r="AL2726" s="146">
        <f t="shared" si="519"/>
        <v>2.1808481020247391E-4</v>
      </c>
      <c r="AM2726" s="146" t="str">
        <f t="shared" si="520"/>
        <v/>
      </c>
      <c r="AN2726" s="146" t="str">
        <f t="shared" si="515"/>
        <v/>
      </c>
      <c r="AO2726" s="146">
        <f t="shared" si="516"/>
        <v>0</v>
      </c>
      <c r="AP2726" s="146" t="str">
        <f t="shared" si="517"/>
        <v/>
      </c>
      <c r="AQ2726" s="146" t="str">
        <f t="shared" si="518"/>
        <v/>
      </c>
      <c r="AY2726" s="155"/>
      <c r="AZ2726" s="150"/>
      <c r="BA2726" s="155"/>
      <c r="BB2726" s="162"/>
      <c r="BC2726" s="162"/>
      <c r="BD2726" s="162"/>
      <c r="BE2726" s="162"/>
      <c r="BF2726" s="156"/>
      <c r="BG2726" s="156"/>
      <c r="BH2726" s="156"/>
      <c r="BJ2726" s="146">
        <v>1946</v>
      </c>
      <c r="BK2726" s="146">
        <f t="shared" si="522"/>
        <v>12.447999999999674</v>
      </c>
      <c r="BL2726" s="146">
        <f t="shared" si="523"/>
        <v>8.6755708442208063E-2</v>
      </c>
      <c r="BM2726" s="146">
        <f t="shared" si="524"/>
        <v>1.8419724549696703E-4</v>
      </c>
      <c r="BN2726" s="146" t="str">
        <f t="shared" si="525"/>
        <v/>
      </c>
      <c r="BO2726" s="146" t="str">
        <f t="shared" si="521"/>
        <v/>
      </c>
    </row>
    <row r="2727" spans="3:67" ht="20.100000000000001" customHeight="1" x14ac:dyDescent="0.25">
      <c r="C2727" s="12"/>
      <c r="E2727" s="130"/>
      <c r="F2727" s="130"/>
      <c r="R2727" s="12"/>
      <c r="T2727" s="130"/>
      <c r="U2727" s="130"/>
      <c r="AE2727" s="146">
        <v>1970</v>
      </c>
      <c r="AF2727" s="146">
        <f t="shared" si="512"/>
        <v>3.88</v>
      </c>
      <c r="AJ2727" s="146">
        <f t="shared" si="513"/>
        <v>2.1472798150036704E-4</v>
      </c>
      <c r="AK2727" s="146">
        <f t="shared" si="514"/>
        <v>0.99994777176759819</v>
      </c>
      <c r="AL2727" s="146">
        <f t="shared" si="519"/>
        <v>2.1472798150036704E-4</v>
      </c>
      <c r="AM2727" s="146" t="str">
        <f t="shared" si="520"/>
        <v/>
      </c>
      <c r="AN2727" s="146" t="str">
        <f t="shared" si="515"/>
        <v/>
      </c>
      <c r="AO2727" s="146">
        <f t="shared" si="516"/>
        <v>0</v>
      </c>
      <c r="AP2727" s="146" t="str">
        <f t="shared" si="517"/>
        <v/>
      </c>
      <c r="AQ2727" s="146" t="str">
        <f t="shared" si="518"/>
        <v/>
      </c>
      <c r="AY2727" s="155"/>
      <c r="AZ2727" s="150"/>
      <c r="BA2727" s="155"/>
      <c r="BB2727" s="162"/>
      <c r="BC2727" s="162"/>
      <c r="BD2727" s="162"/>
      <c r="BE2727" s="162"/>
      <c r="BF2727" s="156"/>
      <c r="BG2727" s="156"/>
      <c r="BH2727" s="156"/>
      <c r="BJ2727" s="146">
        <v>1947</v>
      </c>
      <c r="BK2727" s="146">
        <f t="shared" si="522"/>
        <v>12.454399999999673</v>
      </c>
      <c r="BL2727" s="146">
        <f t="shared" si="523"/>
        <v>8.6571511196711096E-2</v>
      </c>
      <c r="BM2727" s="146">
        <f t="shared" si="524"/>
        <v>1.8384478770379353E-4</v>
      </c>
      <c r="BN2727" s="146" t="str">
        <f t="shared" si="525"/>
        <v/>
      </c>
      <c r="BO2727" s="146" t="str">
        <f t="shared" si="521"/>
        <v/>
      </c>
    </row>
    <row r="2728" spans="3:67" ht="20.100000000000001" customHeight="1" x14ac:dyDescent="0.25">
      <c r="C2728" s="12"/>
      <c r="E2728" s="130"/>
      <c r="F2728" s="130"/>
      <c r="R2728" s="12"/>
      <c r="T2728" s="130"/>
      <c r="U2728" s="130"/>
      <c r="AE2728" s="146">
        <v>1971</v>
      </c>
      <c r="AF2728" s="146">
        <f t="shared" si="512"/>
        <v>3.8840000000000003</v>
      </c>
      <c r="AJ2728" s="146">
        <f t="shared" si="513"/>
        <v>2.1141943940350584E-4</v>
      </c>
      <c r="AK2728" s="146">
        <f t="shared" si="514"/>
        <v>0.99994862404645146</v>
      </c>
      <c r="AL2728" s="146">
        <f t="shared" si="519"/>
        <v>2.1141943940350584E-4</v>
      </c>
      <c r="AM2728" s="146" t="str">
        <f t="shared" si="520"/>
        <v/>
      </c>
      <c r="AN2728" s="146" t="str">
        <f t="shared" si="515"/>
        <v/>
      </c>
      <c r="AO2728" s="146">
        <f t="shared" si="516"/>
        <v>0</v>
      </c>
      <c r="AP2728" s="146" t="str">
        <f t="shared" si="517"/>
        <v/>
      </c>
      <c r="AQ2728" s="146" t="str">
        <f t="shared" si="518"/>
        <v/>
      </c>
      <c r="AY2728" s="155"/>
      <c r="AZ2728" s="150"/>
      <c r="BA2728" s="155"/>
      <c r="BB2728" s="162"/>
      <c r="BC2728" s="162"/>
      <c r="BD2728" s="162"/>
      <c r="BE2728" s="162"/>
      <c r="BF2728" s="156"/>
      <c r="BG2728" s="156"/>
      <c r="BH2728" s="156"/>
      <c r="BJ2728" s="146">
        <v>1948</v>
      </c>
      <c r="BK2728" s="146">
        <f t="shared" si="522"/>
        <v>12.460799999999672</v>
      </c>
      <c r="BL2728" s="146">
        <f t="shared" si="523"/>
        <v>8.6387666409007302E-2</v>
      </c>
      <c r="BM2728" s="146">
        <f t="shared" si="524"/>
        <v>1.8349288325776592E-4</v>
      </c>
      <c r="BN2728" s="146" t="str">
        <f t="shared" si="525"/>
        <v/>
      </c>
      <c r="BO2728" s="146" t="str">
        <f t="shared" si="521"/>
        <v/>
      </c>
    </row>
    <row r="2729" spans="3:67" ht="20.100000000000001" customHeight="1" x14ac:dyDescent="0.25">
      <c r="C2729" s="12"/>
      <c r="E2729" s="130"/>
      <c r="F2729" s="130"/>
      <c r="R2729" s="12"/>
      <c r="T2729" s="130"/>
      <c r="U2729" s="130"/>
      <c r="AE2729" s="146">
        <v>1972</v>
      </c>
      <c r="AF2729" s="146">
        <f t="shared" si="512"/>
        <v>3.8879999999999999</v>
      </c>
      <c r="AJ2729" s="146">
        <f t="shared" si="513"/>
        <v>2.0815854496572918E-4</v>
      </c>
      <c r="AK2729" s="146">
        <f t="shared" si="514"/>
        <v>0.99994946318664324</v>
      </c>
      <c r="AL2729" s="146">
        <f t="shared" si="519"/>
        <v>2.0815854496572918E-4</v>
      </c>
      <c r="AM2729" s="146" t="str">
        <f t="shared" si="520"/>
        <v/>
      </c>
      <c r="AN2729" s="146" t="str">
        <f t="shared" si="515"/>
        <v/>
      </c>
      <c r="AO2729" s="146">
        <f t="shared" si="516"/>
        <v>0</v>
      </c>
      <c r="AP2729" s="146" t="str">
        <f t="shared" si="517"/>
        <v/>
      </c>
      <c r="AQ2729" s="146" t="str">
        <f t="shared" si="518"/>
        <v/>
      </c>
      <c r="AY2729" s="155"/>
      <c r="AZ2729" s="150"/>
      <c r="BA2729" s="155"/>
      <c r="BB2729" s="162"/>
      <c r="BC2729" s="162"/>
      <c r="BD2729" s="162"/>
      <c r="BE2729" s="162"/>
      <c r="BF2729" s="156"/>
      <c r="BG2729" s="156"/>
      <c r="BH2729" s="156"/>
      <c r="BJ2729" s="146">
        <v>1949</v>
      </c>
      <c r="BK2729" s="146">
        <f t="shared" si="522"/>
        <v>12.467199999999671</v>
      </c>
      <c r="BL2729" s="146">
        <f t="shared" si="523"/>
        <v>8.6204173525749536E-2</v>
      </c>
      <c r="BM2729" s="146">
        <f t="shared" si="524"/>
        <v>1.8314153168766389E-4</v>
      </c>
      <c r="BN2729" s="146" t="str">
        <f t="shared" si="525"/>
        <v/>
      </c>
      <c r="BO2729" s="146" t="str">
        <f t="shared" si="521"/>
        <v/>
      </c>
    </row>
    <row r="2730" spans="3:67" ht="20.100000000000001" customHeight="1" x14ac:dyDescent="0.25">
      <c r="C2730" s="12"/>
      <c r="E2730" s="130"/>
      <c r="F2730" s="130"/>
      <c r="R2730" s="12"/>
      <c r="T2730" s="130"/>
      <c r="U2730" s="130"/>
      <c r="AE2730" s="146">
        <v>1973</v>
      </c>
      <c r="AF2730" s="146">
        <f t="shared" si="512"/>
        <v>3.8920000000000003</v>
      </c>
      <c r="AJ2730" s="146">
        <f t="shared" si="513"/>
        <v>2.0494466682139734E-4</v>
      </c>
      <c r="AK2730" s="146">
        <f t="shared" si="514"/>
        <v>0.99995028937749919</v>
      </c>
      <c r="AL2730" s="146">
        <f t="shared" si="519"/>
        <v>2.0494466682139734E-4</v>
      </c>
      <c r="AM2730" s="146" t="str">
        <f t="shared" si="520"/>
        <v/>
      </c>
      <c r="AN2730" s="146" t="str">
        <f t="shared" si="515"/>
        <v/>
      </c>
      <c r="AO2730" s="146">
        <f t="shared" si="516"/>
        <v>0</v>
      </c>
      <c r="AP2730" s="146" t="str">
        <f t="shared" si="517"/>
        <v/>
      </c>
      <c r="AQ2730" s="146" t="str">
        <f t="shared" si="518"/>
        <v/>
      </c>
      <c r="AY2730" s="155"/>
      <c r="AZ2730" s="150"/>
      <c r="BA2730" s="155"/>
      <c r="BB2730" s="162"/>
      <c r="BC2730" s="162"/>
      <c r="BD2730" s="162"/>
      <c r="BE2730" s="162"/>
      <c r="BF2730" s="156"/>
      <c r="BG2730" s="156"/>
      <c r="BH2730" s="156"/>
      <c r="BJ2730" s="146">
        <v>1950</v>
      </c>
      <c r="BK2730" s="146">
        <f t="shared" si="522"/>
        <v>12.473599999999671</v>
      </c>
      <c r="BL2730" s="146">
        <f t="shared" si="523"/>
        <v>8.6021031994061872E-2</v>
      </c>
      <c r="BM2730" s="146">
        <f t="shared" si="524"/>
        <v>1.8279073252125411E-4</v>
      </c>
      <c r="BN2730" s="146" t="str">
        <f t="shared" si="525"/>
        <v/>
      </c>
      <c r="BO2730" s="146" t="str">
        <f t="shared" si="521"/>
        <v/>
      </c>
    </row>
    <row r="2731" spans="3:67" ht="20.100000000000001" customHeight="1" x14ac:dyDescent="0.25">
      <c r="C2731" s="12"/>
      <c r="E2731" s="130"/>
      <c r="F2731" s="130"/>
      <c r="R2731" s="12"/>
      <c r="T2731" s="130"/>
      <c r="U2731" s="130"/>
      <c r="AE2731" s="146">
        <v>1974</v>
      </c>
      <c r="AF2731" s="146">
        <f t="shared" si="512"/>
        <v>3.8959999999999999</v>
      </c>
      <c r="AJ2731" s="146">
        <f t="shared" si="513"/>
        <v>2.0177718110857127E-4</v>
      </c>
      <c r="AK2731" s="146">
        <f t="shared" si="514"/>
        <v>0.9999511028058341</v>
      </c>
      <c r="AL2731" s="146">
        <f t="shared" si="519"/>
        <v>2.0177718110857127E-4</v>
      </c>
      <c r="AM2731" s="146" t="str">
        <f t="shared" si="520"/>
        <v/>
      </c>
      <c r="AN2731" s="146" t="str">
        <f t="shared" si="515"/>
        <v/>
      </c>
      <c r="AO2731" s="146">
        <f t="shared" si="516"/>
        <v>0</v>
      </c>
      <c r="AP2731" s="146" t="str">
        <f t="shared" si="517"/>
        <v/>
      </c>
      <c r="AQ2731" s="146" t="str">
        <f t="shared" si="518"/>
        <v/>
      </c>
      <c r="AY2731" s="155"/>
      <c r="AZ2731" s="150"/>
      <c r="BA2731" s="155"/>
      <c r="BB2731" s="162"/>
      <c r="BC2731" s="162"/>
      <c r="BD2731" s="162"/>
      <c r="BE2731" s="162"/>
      <c r="BF2731" s="156"/>
      <c r="BG2731" s="156"/>
      <c r="BH2731" s="156"/>
      <c r="BJ2731" s="146">
        <v>1951</v>
      </c>
      <c r="BK2731" s="146">
        <f t="shared" si="522"/>
        <v>12.47999999999967</v>
      </c>
      <c r="BL2731" s="146">
        <f t="shared" si="523"/>
        <v>8.5838241261540618E-2</v>
      </c>
      <c r="BM2731" s="146">
        <f t="shared" si="524"/>
        <v>1.824404852849848E-4</v>
      </c>
      <c r="BN2731" s="146" t="str">
        <f t="shared" si="525"/>
        <v/>
      </c>
      <c r="BO2731" s="146" t="str">
        <f t="shared" si="521"/>
        <v/>
      </c>
    </row>
    <row r="2732" spans="3:67" ht="20.100000000000001" customHeight="1" x14ac:dyDescent="0.25">
      <c r="C2732" s="12"/>
      <c r="E2732" s="130"/>
      <c r="F2732" s="130"/>
      <c r="R2732" s="12"/>
      <c r="T2732" s="130"/>
      <c r="U2732" s="130"/>
      <c r="AE2732" s="146">
        <v>1975</v>
      </c>
      <c r="AF2732" s="146">
        <f t="shared" si="512"/>
        <v>3.9000000000000004</v>
      </c>
      <c r="AJ2732" s="146">
        <f t="shared" si="513"/>
        <v>1.9865547139277237E-4</v>
      </c>
      <c r="AK2732" s="146">
        <f t="shared" si="514"/>
        <v>0.99995190365598241</v>
      </c>
      <c r="AL2732" s="146">
        <f t="shared" si="519"/>
        <v>1.9865547139277237E-4</v>
      </c>
      <c r="AM2732" s="146" t="str">
        <f t="shared" si="520"/>
        <v/>
      </c>
      <c r="AN2732" s="146" t="str">
        <f t="shared" si="515"/>
        <v/>
      </c>
      <c r="AO2732" s="146">
        <f t="shared" si="516"/>
        <v>0</v>
      </c>
      <c r="AP2732" s="146" t="str">
        <f t="shared" si="517"/>
        <v/>
      </c>
      <c r="AQ2732" s="146" t="str">
        <f t="shared" si="518"/>
        <v/>
      </c>
      <c r="AY2732" s="155"/>
      <c r="AZ2732" s="150"/>
      <c r="BA2732" s="155"/>
      <c r="BB2732" s="162"/>
      <c r="BC2732" s="162"/>
      <c r="BD2732" s="162"/>
      <c r="BE2732" s="162"/>
      <c r="BF2732" s="156"/>
      <c r="BG2732" s="156"/>
      <c r="BH2732" s="156"/>
      <c r="BJ2732" s="146">
        <v>1952</v>
      </c>
      <c r="BK2732" s="146">
        <f t="shared" si="522"/>
        <v>12.486399999999669</v>
      </c>
      <c r="BL2732" s="146">
        <f t="shared" si="523"/>
        <v>8.5655800776255633E-2</v>
      </c>
      <c r="BM2732" s="146">
        <f t="shared" si="524"/>
        <v>1.8209078950486013E-4</v>
      </c>
      <c r="BN2732" s="146" t="str">
        <f t="shared" si="525"/>
        <v/>
      </c>
      <c r="BO2732" s="146" t="str">
        <f t="shared" si="521"/>
        <v/>
      </c>
    </row>
    <row r="2733" spans="3:67" ht="20.100000000000001" customHeight="1" x14ac:dyDescent="0.25">
      <c r="C2733" s="12"/>
      <c r="E2733" s="130"/>
      <c r="F2733" s="130"/>
      <c r="R2733" s="12"/>
      <c r="T2733" s="130"/>
      <c r="U2733" s="130"/>
      <c r="AE2733" s="146">
        <v>1976</v>
      </c>
      <c r="AF2733" s="146">
        <f t="shared" si="512"/>
        <v>3.9039999999999999</v>
      </c>
      <c r="AJ2733" s="146">
        <f t="shared" si="513"/>
        <v>1.9557892859133955E-4</v>
      </c>
      <c r="AK2733" s="146">
        <f t="shared" si="514"/>
        <v>0.99995269210982751</v>
      </c>
      <c r="AL2733" s="146">
        <f t="shared" si="519"/>
        <v>1.9557892859133955E-4</v>
      </c>
      <c r="AM2733" s="146" t="str">
        <f t="shared" si="520"/>
        <v/>
      </c>
      <c r="AN2733" s="146" t="str">
        <f t="shared" si="515"/>
        <v/>
      </c>
      <c r="AO2733" s="146">
        <f t="shared" si="516"/>
        <v>0</v>
      </c>
      <c r="AP2733" s="146" t="str">
        <f t="shared" si="517"/>
        <v/>
      </c>
      <c r="AQ2733" s="146" t="str">
        <f t="shared" si="518"/>
        <v/>
      </c>
      <c r="AY2733" s="155"/>
      <c r="AZ2733" s="150"/>
      <c r="BA2733" s="155"/>
      <c r="BB2733" s="162"/>
      <c r="BC2733" s="162"/>
      <c r="BD2733" s="162"/>
      <c r="BE2733" s="162"/>
      <c r="BF2733" s="156"/>
      <c r="BG2733" s="156"/>
      <c r="BH2733" s="156"/>
      <c r="BJ2733" s="146">
        <v>1953</v>
      </c>
      <c r="BK2733" s="146">
        <f t="shared" si="522"/>
        <v>12.492799999999669</v>
      </c>
      <c r="BL2733" s="146">
        <f t="shared" si="523"/>
        <v>8.5473709986750773E-2</v>
      </c>
      <c r="BM2733" s="146">
        <f t="shared" si="524"/>
        <v>1.8174164470483034E-4</v>
      </c>
      <c r="BN2733" s="146" t="str">
        <f t="shared" si="525"/>
        <v/>
      </c>
      <c r="BO2733" s="146" t="str">
        <f t="shared" si="521"/>
        <v/>
      </c>
    </row>
    <row r="2734" spans="3:67" ht="20.100000000000001" customHeight="1" x14ac:dyDescent="0.25">
      <c r="C2734" s="12"/>
      <c r="E2734" s="130"/>
      <c r="F2734" s="130"/>
      <c r="R2734" s="12"/>
      <c r="T2734" s="130"/>
      <c r="U2734" s="130"/>
      <c r="AE2734" s="146">
        <v>1977</v>
      </c>
      <c r="AF2734" s="146">
        <f t="shared" si="512"/>
        <v>3.9080000000000004</v>
      </c>
      <c r="AJ2734" s="146">
        <f t="shared" si="513"/>
        <v>1.9254695089836331E-4</v>
      </c>
      <c r="AK2734" s="146">
        <f t="shared" si="514"/>
        <v>0.99995346834683096</v>
      </c>
      <c r="AL2734" s="146">
        <f t="shared" si="519"/>
        <v>1.9254695089836331E-4</v>
      </c>
      <c r="AM2734" s="146" t="str">
        <f t="shared" si="520"/>
        <v/>
      </c>
      <c r="AN2734" s="146" t="str">
        <f t="shared" si="515"/>
        <v/>
      </c>
      <c r="AO2734" s="146">
        <f t="shared" si="516"/>
        <v>0</v>
      </c>
      <c r="AP2734" s="146" t="str">
        <f t="shared" si="517"/>
        <v/>
      </c>
      <c r="AQ2734" s="146" t="str">
        <f t="shared" si="518"/>
        <v/>
      </c>
      <c r="AY2734" s="155"/>
      <c r="AZ2734" s="150"/>
      <c r="BA2734" s="155"/>
      <c r="BB2734" s="162"/>
      <c r="BC2734" s="162"/>
      <c r="BD2734" s="162"/>
      <c r="BE2734" s="162"/>
      <c r="BF2734" s="156"/>
      <c r="BG2734" s="156"/>
      <c r="BH2734" s="156"/>
      <c r="BJ2734" s="146">
        <v>1954</v>
      </c>
      <c r="BK2734" s="146">
        <f t="shared" si="522"/>
        <v>12.499199999999668</v>
      </c>
      <c r="BL2734" s="146">
        <f t="shared" si="523"/>
        <v>8.5291968342045943E-2</v>
      </c>
      <c r="BM2734" s="146">
        <f t="shared" si="524"/>
        <v>1.8139305040880405E-4</v>
      </c>
      <c r="BN2734" s="146" t="str">
        <f t="shared" si="525"/>
        <v/>
      </c>
      <c r="BO2734" s="146" t="str">
        <f t="shared" si="521"/>
        <v/>
      </c>
    </row>
    <row r="2735" spans="3:67" ht="20.100000000000001" customHeight="1" x14ac:dyDescent="0.25">
      <c r="C2735" s="12"/>
      <c r="E2735" s="130"/>
      <c r="F2735" s="130"/>
      <c r="R2735" s="12"/>
      <c r="T2735" s="130"/>
      <c r="U2735" s="130"/>
      <c r="AE2735" s="146">
        <v>1978</v>
      </c>
      <c r="AF2735" s="146">
        <f t="shared" si="512"/>
        <v>3.9119999999999999</v>
      </c>
      <c r="AJ2735" s="146">
        <f t="shared" si="513"/>
        <v>1.8955894371021315E-4</v>
      </c>
      <c r="AK2735" s="146">
        <f t="shared" si="514"/>
        <v>0.99995423254406168</v>
      </c>
      <c r="AL2735" s="146">
        <f t="shared" si="519"/>
        <v>1.8955894371021315E-4</v>
      </c>
      <c r="AM2735" s="146" t="str">
        <f t="shared" si="520"/>
        <v/>
      </c>
      <c r="AN2735" s="146" t="str">
        <f t="shared" si="515"/>
        <v/>
      </c>
      <c r="AO2735" s="146">
        <f t="shared" si="516"/>
        <v>0</v>
      </c>
      <c r="AP2735" s="146" t="str">
        <f t="shared" si="517"/>
        <v/>
      </c>
      <c r="AQ2735" s="146" t="str">
        <f t="shared" si="518"/>
        <v/>
      </c>
      <c r="AY2735" s="155"/>
      <c r="AZ2735" s="150"/>
      <c r="BA2735" s="155"/>
      <c r="BB2735" s="162"/>
      <c r="BC2735" s="162"/>
      <c r="BD2735" s="162"/>
      <c r="BE2735" s="162"/>
      <c r="BF2735" s="156"/>
      <c r="BG2735" s="156"/>
      <c r="BH2735" s="156"/>
      <c r="BJ2735" s="146">
        <v>1955</v>
      </c>
      <c r="BK2735" s="146">
        <f t="shared" si="522"/>
        <v>12.505599999999667</v>
      </c>
      <c r="BL2735" s="146">
        <f t="shared" si="523"/>
        <v>8.5110575291637139E-2</v>
      </c>
      <c r="BM2735" s="146">
        <f t="shared" si="524"/>
        <v>1.8104500613889962E-4</v>
      </c>
      <c r="BN2735" s="146" t="str">
        <f t="shared" si="525"/>
        <v/>
      </c>
      <c r="BO2735" s="146" t="str">
        <f t="shared" si="521"/>
        <v/>
      </c>
    </row>
    <row r="2736" spans="3:67" ht="20.100000000000001" customHeight="1" x14ac:dyDescent="0.25">
      <c r="C2736" s="12"/>
      <c r="E2736" s="130"/>
      <c r="F2736" s="130"/>
      <c r="R2736" s="12"/>
      <c r="T2736" s="130"/>
      <c r="U2736" s="130"/>
      <c r="AE2736" s="146">
        <v>1979</v>
      </c>
      <c r="AF2736" s="146">
        <f t="shared" si="512"/>
        <v>3.9160000000000004</v>
      </c>
      <c r="AJ2736" s="146">
        <f t="shared" si="513"/>
        <v>1.8661431955163809E-4</v>
      </c>
      <c r="AK2736" s="146">
        <f t="shared" si="514"/>
        <v>0.99995498487622436</v>
      </c>
      <c r="AL2736" s="146">
        <f t="shared" si="519"/>
        <v>1.8661431955163809E-4</v>
      </c>
      <c r="AM2736" s="146" t="str">
        <f t="shared" si="520"/>
        <v/>
      </c>
      <c r="AN2736" s="146" t="str">
        <f t="shared" si="515"/>
        <v/>
      </c>
      <c r="AO2736" s="146">
        <f t="shared" si="516"/>
        <v>0</v>
      </c>
      <c r="AP2736" s="146" t="str">
        <f t="shared" si="517"/>
        <v/>
      </c>
      <c r="AQ2736" s="146" t="str">
        <f t="shared" si="518"/>
        <v/>
      </c>
      <c r="AY2736" s="155"/>
      <c r="AZ2736" s="150"/>
      <c r="BA2736" s="155"/>
      <c r="BB2736" s="162"/>
      <c r="BC2736" s="162"/>
      <c r="BD2736" s="162"/>
      <c r="BE2736" s="162"/>
      <c r="BF2736" s="156"/>
      <c r="BG2736" s="156"/>
      <c r="BH2736" s="156"/>
      <c r="BJ2736" s="146">
        <v>1956</v>
      </c>
      <c r="BK2736" s="146">
        <f t="shared" si="522"/>
        <v>12.511999999999666</v>
      </c>
      <c r="BL2736" s="146">
        <f t="shared" si="523"/>
        <v>8.4929530285498239E-2</v>
      </c>
      <c r="BM2736" s="146">
        <f t="shared" si="524"/>
        <v>1.8069751141652768E-4</v>
      </c>
      <c r="BN2736" s="146" t="str">
        <f t="shared" si="525"/>
        <v/>
      </c>
      <c r="BO2736" s="146" t="str">
        <f t="shared" si="521"/>
        <v/>
      </c>
    </row>
    <row r="2737" spans="3:67" ht="20.100000000000001" customHeight="1" x14ac:dyDescent="0.25">
      <c r="C2737" s="12"/>
      <c r="E2737" s="130"/>
      <c r="F2737" s="130"/>
      <c r="R2737" s="12"/>
      <c r="T2737" s="130"/>
      <c r="U2737" s="130"/>
      <c r="AE2737" s="146">
        <v>1980</v>
      </c>
      <c r="AF2737" s="146">
        <f t="shared" si="512"/>
        <v>3.92</v>
      </c>
      <c r="AJ2737" s="146">
        <f t="shared" si="513"/>
        <v>1.8371249800245711E-4</v>
      </c>
      <c r="AK2737" s="146">
        <f t="shared" si="514"/>
        <v>0.9999557255156879</v>
      </c>
      <c r="AL2737" s="146">
        <f t="shared" si="519"/>
        <v>1.8371249800245711E-4</v>
      </c>
      <c r="AM2737" s="146" t="str">
        <f t="shared" si="520"/>
        <v/>
      </c>
      <c r="AN2737" s="146" t="str">
        <f t="shared" si="515"/>
        <v/>
      </c>
      <c r="AO2737" s="146">
        <f t="shared" si="516"/>
        <v>0</v>
      </c>
      <c r="AP2737" s="146" t="str">
        <f t="shared" si="517"/>
        <v/>
      </c>
      <c r="AQ2737" s="146" t="str">
        <f t="shared" si="518"/>
        <v/>
      </c>
      <c r="AY2737" s="155"/>
      <c r="AZ2737" s="150"/>
      <c r="BA2737" s="155"/>
      <c r="BB2737" s="162"/>
      <c r="BC2737" s="162"/>
      <c r="BD2737" s="162"/>
      <c r="BE2737" s="162"/>
      <c r="BF2737" s="156"/>
      <c r="BG2737" s="156"/>
      <c r="BH2737" s="156"/>
      <c r="BJ2737" s="146">
        <v>1957</v>
      </c>
      <c r="BK2737" s="146">
        <f t="shared" si="522"/>
        <v>12.518399999999666</v>
      </c>
      <c r="BL2737" s="146">
        <f t="shared" si="523"/>
        <v>8.4748832774081712E-2</v>
      </c>
      <c r="BM2737" s="146">
        <f t="shared" si="524"/>
        <v>1.8035056576190533E-4</v>
      </c>
      <c r="BN2737" s="146" t="str">
        <f t="shared" si="525"/>
        <v/>
      </c>
      <c r="BO2737" s="146" t="str">
        <f t="shared" si="521"/>
        <v/>
      </c>
    </row>
    <row r="2738" spans="3:67" ht="20.100000000000001" customHeight="1" x14ac:dyDescent="0.25">
      <c r="C2738" s="12"/>
      <c r="E2738" s="130"/>
      <c r="F2738" s="130"/>
      <c r="R2738" s="12"/>
      <c r="T2738" s="130"/>
      <c r="U2738" s="130"/>
      <c r="AE2738" s="146">
        <v>1981</v>
      </c>
      <c r="AF2738" s="146">
        <f t="shared" si="512"/>
        <v>3.9240000000000004</v>
      </c>
      <c r="AJ2738" s="146">
        <f t="shared" si="513"/>
        <v>1.8085290562481744E-4</v>
      </c>
      <c r="AK2738" s="146">
        <f t="shared" si="514"/>
        <v>0.99995645463251359</v>
      </c>
      <c r="AL2738" s="146">
        <f t="shared" si="519"/>
        <v>1.8085290562481744E-4</v>
      </c>
      <c r="AM2738" s="146" t="str">
        <f t="shared" si="520"/>
        <v/>
      </c>
      <c r="AN2738" s="146" t="str">
        <f t="shared" si="515"/>
        <v/>
      </c>
      <c r="AO2738" s="146">
        <f t="shared" si="516"/>
        <v>0</v>
      </c>
      <c r="AP2738" s="146" t="str">
        <f t="shared" si="517"/>
        <v/>
      </c>
      <c r="AQ2738" s="146" t="str">
        <f t="shared" si="518"/>
        <v/>
      </c>
      <c r="AY2738" s="155"/>
      <c r="AZ2738" s="150"/>
      <c r="BA2738" s="155"/>
      <c r="BB2738" s="162"/>
      <c r="BC2738" s="162"/>
      <c r="BD2738" s="162"/>
      <c r="BE2738" s="162"/>
      <c r="BF2738" s="156"/>
      <c r="BG2738" s="156"/>
      <c r="BH2738" s="156"/>
      <c r="BJ2738" s="146">
        <v>1958</v>
      </c>
      <c r="BK2738" s="146">
        <f t="shared" si="522"/>
        <v>12.524799999999665</v>
      </c>
      <c r="BL2738" s="146">
        <f t="shared" si="523"/>
        <v>8.4568482208319806E-2</v>
      </c>
      <c r="BM2738" s="146">
        <f t="shared" si="524"/>
        <v>1.8000416869440317E-4</v>
      </c>
      <c r="BN2738" s="146" t="str">
        <f t="shared" si="525"/>
        <v/>
      </c>
      <c r="BO2738" s="146" t="str">
        <f t="shared" si="521"/>
        <v/>
      </c>
    </row>
    <row r="2739" spans="3:67" ht="20.100000000000001" customHeight="1" x14ac:dyDescent="0.25">
      <c r="C2739" s="12"/>
      <c r="E2739" s="130"/>
      <c r="F2739" s="130"/>
      <c r="R2739" s="12"/>
      <c r="T2739" s="130"/>
      <c r="U2739" s="130"/>
      <c r="AE2739" s="146">
        <v>1982</v>
      </c>
      <c r="AF2739" s="146">
        <f t="shared" si="512"/>
        <v>3.9279999999999999</v>
      </c>
      <c r="AJ2739" s="146">
        <f t="shared" si="513"/>
        <v>1.7803497589104022E-4</v>
      </c>
      <c r="AK2739" s="146">
        <f t="shared" si="514"/>
        <v>0.99995717239448279</v>
      </c>
      <c r="AL2739" s="146">
        <f t="shared" si="519"/>
        <v>1.7803497589104022E-4</v>
      </c>
      <c r="AM2739" s="146" t="str">
        <f t="shared" si="520"/>
        <v/>
      </c>
      <c r="AN2739" s="146" t="str">
        <f t="shared" si="515"/>
        <v/>
      </c>
      <c r="AO2739" s="146">
        <f t="shared" si="516"/>
        <v>0</v>
      </c>
      <c r="AP2739" s="146" t="str">
        <f t="shared" si="517"/>
        <v/>
      </c>
      <c r="AQ2739" s="146" t="str">
        <f t="shared" si="518"/>
        <v/>
      </c>
      <c r="AY2739" s="155"/>
      <c r="AZ2739" s="150"/>
      <c r="BA2739" s="155"/>
      <c r="BB2739" s="162"/>
      <c r="BC2739" s="162"/>
      <c r="BD2739" s="162"/>
      <c r="BE2739" s="162"/>
      <c r="BF2739" s="156"/>
      <c r="BG2739" s="156"/>
      <c r="BH2739" s="156"/>
      <c r="BJ2739" s="146">
        <v>1959</v>
      </c>
      <c r="BK2739" s="146">
        <f t="shared" si="522"/>
        <v>12.531199999999664</v>
      </c>
      <c r="BL2739" s="146">
        <f t="shared" si="523"/>
        <v>8.4388478039625403E-2</v>
      </c>
      <c r="BM2739" s="146">
        <f t="shared" si="524"/>
        <v>1.7965831973212887E-4</v>
      </c>
      <c r="BN2739" s="146" t="str">
        <f t="shared" si="525"/>
        <v/>
      </c>
      <c r="BO2739" s="146" t="str">
        <f t="shared" si="521"/>
        <v/>
      </c>
    </row>
    <row r="2740" spans="3:67" ht="20.100000000000001" customHeight="1" x14ac:dyDescent="0.25">
      <c r="C2740" s="12"/>
      <c r="E2740" s="130"/>
      <c r="F2740" s="130"/>
      <c r="R2740" s="12"/>
      <c r="T2740" s="130"/>
      <c r="U2740" s="130"/>
      <c r="AE2740" s="146">
        <v>1983</v>
      </c>
      <c r="AF2740" s="146">
        <f t="shared" si="512"/>
        <v>3.9320000000000004</v>
      </c>
      <c r="AJ2740" s="146">
        <f t="shared" si="513"/>
        <v>1.7525814911202952E-4</v>
      </c>
      <c r="AK2740" s="146">
        <f t="shared" si="514"/>
        <v>0.9999578789671244</v>
      </c>
      <c r="AL2740" s="146">
        <f t="shared" si="519"/>
        <v>1.7525814911202952E-4</v>
      </c>
      <c r="AM2740" s="146" t="str">
        <f t="shared" si="520"/>
        <v/>
      </c>
      <c r="AN2740" s="146" t="str">
        <f t="shared" si="515"/>
        <v/>
      </c>
      <c r="AO2740" s="146">
        <f t="shared" si="516"/>
        <v>0</v>
      </c>
      <c r="AP2740" s="146" t="str">
        <f t="shared" si="517"/>
        <v/>
      </c>
      <c r="AQ2740" s="146" t="str">
        <f t="shared" si="518"/>
        <v/>
      </c>
      <c r="AY2740" s="155"/>
      <c r="AZ2740" s="150"/>
      <c r="BA2740" s="155"/>
      <c r="BB2740" s="162"/>
      <c r="BC2740" s="162"/>
      <c r="BD2740" s="162"/>
      <c r="BE2740" s="162"/>
      <c r="BF2740" s="156"/>
      <c r="BG2740" s="156"/>
      <c r="BH2740" s="156"/>
      <c r="BJ2740" s="146">
        <v>1960</v>
      </c>
      <c r="BK2740" s="146">
        <f t="shared" si="522"/>
        <v>12.537599999999664</v>
      </c>
      <c r="BL2740" s="146">
        <f t="shared" si="523"/>
        <v>8.4208819719893274E-2</v>
      </c>
      <c r="BM2740" s="146">
        <f t="shared" si="524"/>
        <v>1.7931301839223257E-4</v>
      </c>
      <c r="BN2740" s="146" t="str">
        <f t="shared" si="525"/>
        <v/>
      </c>
      <c r="BO2740" s="146" t="str">
        <f t="shared" si="521"/>
        <v/>
      </c>
    </row>
    <row r="2741" spans="3:67" ht="20.100000000000001" customHeight="1" x14ac:dyDescent="0.25">
      <c r="C2741" s="12"/>
      <c r="E2741" s="130"/>
      <c r="F2741" s="130"/>
      <c r="R2741" s="12"/>
      <c r="T2741" s="130"/>
      <c r="U2741" s="130"/>
      <c r="AE2741" s="146">
        <v>1984</v>
      </c>
      <c r="AF2741" s="146">
        <f t="shared" ref="AF2741:AF2757" si="526">AF$751+(AE2741*AF$754)</f>
        <v>3.9359999999999999</v>
      </c>
      <c r="AJ2741" s="146">
        <f t="shared" ref="AJ2741:AJ2757" si="527">_xlfn.NORM.DIST(AF2741,AF$748,AF$749,0)</f>
        <v>1.7252187236626288E-4</v>
      </c>
      <c r="AK2741" s="146">
        <f t="shared" ref="AK2741:AK2757" si="528">_xlfn.NORM.DIST(AF2741,AF$748,AF$749,1)</f>
        <v>0.99995857451374215</v>
      </c>
      <c r="AL2741" s="146">
        <f t="shared" si="519"/>
        <v>1.7252187236626288E-4</v>
      </c>
      <c r="AM2741" s="146" t="str">
        <f t="shared" si="520"/>
        <v/>
      </c>
      <c r="AN2741" s="146" t="str">
        <f t="shared" ref="AN2741:AN2757" si="529">IF(AJ2741=MAX(AJ$757:AJ$2757),AJ2741,"")</f>
        <v/>
      </c>
      <c r="AO2741" s="146">
        <f t="shared" ref="AO2741:AO2757" si="530">_xlfn.NORM.DIST(AE2741,AM$749,AM$750,0)</f>
        <v>0</v>
      </c>
      <c r="AP2741" s="146" t="str">
        <f t="shared" ref="AP2741:AP2757" si="531">IF(AO2741=MAX(AO$757:AO$2757),AJ2741,"")</f>
        <v/>
      </c>
      <c r="AQ2741" s="146" t="str">
        <f t="shared" ref="AQ2741:AQ2757" si="532">IF(AP2741=MIN(AP$757:AP$2757),AP2741,"")</f>
        <v/>
      </c>
      <c r="AY2741" s="155"/>
      <c r="AZ2741" s="150"/>
      <c r="BA2741" s="155"/>
      <c r="BB2741" s="162"/>
      <c r="BC2741" s="162"/>
      <c r="BD2741" s="162"/>
      <c r="BE2741" s="162"/>
      <c r="BF2741" s="156"/>
      <c r="BG2741" s="156"/>
      <c r="BH2741" s="156"/>
      <c r="BJ2741" s="146">
        <v>1961</v>
      </c>
      <c r="BK2741" s="146">
        <f t="shared" si="522"/>
        <v>12.543999999999663</v>
      </c>
      <c r="BL2741" s="146">
        <f t="shared" si="523"/>
        <v>8.4029506701501042E-2</v>
      </c>
      <c r="BM2741" s="146">
        <f t="shared" si="524"/>
        <v>1.7896826419112888E-4</v>
      </c>
      <c r="BN2741" s="146" t="str">
        <f t="shared" si="525"/>
        <v/>
      </c>
      <c r="BO2741" s="146" t="str">
        <f t="shared" si="521"/>
        <v/>
      </c>
    </row>
    <row r="2742" spans="3:67" ht="20.100000000000001" customHeight="1" x14ac:dyDescent="0.25">
      <c r="C2742" s="12"/>
      <c r="E2742" s="130"/>
      <c r="F2742" s="130"/>
      <c r="R2742" s="12"/>
      <c r="T2742" s="130"/>
      <c r="U2742" s="130"/>
      <c r="AE2742" s="146">
        <v>1985</v>
      </c>
      <c r="AF2742" s="146">
        <f t="shared" si="526"/>
        <v>3.9400000000000004</v>
      </c>
      <c r="AJ2742" s="146">
        <f t="shared" si="527"/>
        <v>1.6982559942934329E-4</v>
      </c>
      <c r="AK2742" s="146">
        <f t="shared" si="528"/>
        <v>0.99995925919544149</v>
      </c>
      <c r="AL2742" s="146">
        <f t="shared" ref="AL2742:AL2757" si="533">IF(OR(AK2742&lt;$AM$753,AK2742&gt;$AM$754),AJ2742,"")</f>
        <v>1.6982559942934329E-4</v>
      </c>
      <c r="AM2742" s="146" t="str">
        <f t="shared" ref="AM2742:AM2757" si="534">IF(AND(AK2742&gt;$AM$753,AK2742&lt;$AM$754),AJ2742,"")</f>
        <v/>
      </c>
      <c r="AN2742" s="146" t="str">
        <f t="shared" si="529"/>
        <v/>
      </c>
      <c r="AO2742" s="146">
        <f t="shared" si="530"/>
        <v>0</v>
      </c>
      <c r="AP2742" s="146" t="str">
        <f t="shared" si="531"/>
        <v/>
      </c>
      <c r="AQ2742" s="146" t="str">
        <f t="shared" si="532"/>
        <v/>
      </c>
      <c r="AY2742" s="155"/>
      <c r="AZ2742" s="150"/>
      <c r="BA2742" s="155"/>
      <c r="BB2742" s="162"/>
      <c r="BC2742" s="162"/>
      <c r="BD2742" s="162"/>
      <c r="BE2742" s="162"/>
      <c r="BF2742" s="156"/>
      <c r="BG2742" s="156"/>
      <c r="BH2742" s="156"/>
      <c r="BJ2742" s="146">
        <v>1962</v>
      </c>
      <c r="BK2742" s="146">
        <f t="shared" si="522"/>
        <v>12.550399999999662</v>
      </c>
      <c r="BL2742" s="146">
        <f t="shared" si="523"/>
        <v>8.3850538437309913E-2</v>
      </c>
      <c r="BM2742" s="146">
        <f t="shared" si="524"/>
        <v>1.786240566437336E-4</v>
      </c>
      <c r="BN2742" s="146" t="str">
        <f t="shared" si="525"/>
        <v/>
      </c>
      <c r="BO2742" s="146" t="str">
        <f t="shared" si="521"/>
        <v/>
      </c>
    </row>
    <row r="2743" spans="3:67" ht="20.100000000000001" customHeight="1" x14ac:dyDescent="0.25">
      <c r="C2743" s="12"/>
      <c r="E2743" s="130"/>
      <c r="F2743" s="130"/>
      <c r="R2743" s="12"/>
      <c r="T2743" s="130"/>
      <c r="U2743" s="130"/>
      <c r="AE2743" s="146">
        <v>1986</v>
      </c>
      <c r="AF2743" s="146">
        <f t="shared" si="526"/>
        <v>3.944</v>
      </c>
      <c r="AJ2743" s="146">
        <f t="shared" si="527"/>
        <v>1.671687907041271E-4</v>
      </c>
      <c r="AK2743" s="146">
        <f t="shared" si="528"/>
        <v>0.99995993317115617</v>
      </c>
      <c r="AL2743" s="146">
        <f t="shared" si="533"/>
        <v>1.671687907041271E-4</v>
      </c>
      <c r="AM2743" s="146" t="str">
        <f t="shared" si="534"/>
        <v/>
      </c>
      <c r="AN2743" s="146" t="str">
        <f t="shared" si="529"/>
        <v/>
      </c>
      <c r="AO2743" s="146">
        <f t="shared" si="530"/>
        <v>0</v>
      </c>
      <c r="AP2743" s="146" t="str">
        <f t="shared" si="531"/>
        <v/>
      </c>
      <c r="AQ2743" s="146" t="str">
        <f t="shared" si="532"/>
        <v/>
      </c>
      <c r="AY2743" s="155"/>
      <c r="AZ2743" s="150"/>
      <c r="BA2743" s="155"/>
      <c r="BB2743" s="162"/>
      <c r="BC2743" s="162"/>
      <c r="BD2743" s="162"/>
      <c r="BE2743" s="162"/>
      <c r="BF2743" s="156"/>
      <c r="BG2743" s="156"/>
      <c r="BH2743" s="156"/>
      <c r="BJ2743" s="146">
        <v>1963</v>
      </c>
      <c r="BK2743" s="146">
        <f t="shared" si="522"/>
        <v>12.556799999999662</v>
      </c>
      <c r="BL2743" s="146">
        <f t="shared" si="523"/>
        <v>8.3671914380666179E-2</v>
      </c>
      <c r="BM2743" s="146">
        <f t="shared" si="524"/>
        <v>1.7828039526433803E-4</v>
      </c>
      <c r="BN2743" s="146" t="str">
        <f t="shared" si="525"/>
        <v/>
      </c>
      <c r="BO2743" s="146" t="str">
        <f t="shared" si="521"/>
        <v/>
      </c>
    </row>
    <row r="2744" spans="3:67" ht="20.100000000000001" customHeight="1" x14ac:dyDescent="0.25">
      <c r="C2744" s="12"/>
      <c r="E2744" s="130"/>
      <c r="F2744" s="130"/>
      <c r="R2744" s="12"/>
      <c r="T2744" s="130"/>
      <c r="U2744" s="130"/>
      <c r="AE2744" s="146">
        <v>1987</v>
      </c>
      <c r="AF2744" s="146">
        <f t="shared" si="526"/>
        <v>3.9480000000000004</v>
      </c>
      <c r="AJ2744" s="146">
        <f t="shared" si="527"/>
        <v>1.6455091315140853E-4</v>
      </c>
      <c r="AK2744" s="146">
        <f t="shared" si="528"/>
        <v>0.999960596597675</v>
      </c>
      <c r="AL2744" s="146">
        <f t="shared" si="533"/>
        <v>1.6455091315140853E-4</v>
      </c>
      <c r="AM2744" s="146" t="str">
        <f t="shared" si="534"/>
        <v/>
      </c>
      <c r="AN2744" s="146" t="str">
        <f t="shared" si="529"/>
        <v/>
      </c>
      <c r="AO2744" s="146">
        <f t="shared" si="530"/>
        <v>0</v>
      </c>
      <c r="AP2744" s="146" t="str">
        <f t="shared" si="531"/>
        <v/>
      </c>
      <c r="AQ2744" s="146" t="str">
        <f t="shared" si="532"/>
        <v/>
      </c>
      <c r="AY2744" s="155"/>
      <c r="AZ2744" s="150"/>
      <c r="BA2744" s="155"/>
      <c r="BB2744" s="162"/>
      <c r="BC2744" s="162"/>
      <c r="BD2744" s="162"/>
      <c r="BE2744" s="162"/>
      <c r="BF2744" s="156"/>
      <c r="BG2744" s="156"/>
      <c r="BH2744" s="156"/>
      <c r="BJ2744" s="146">
        <v>1964</v>
      </c>
      <c r="BK2744" s="146">
        <f t="shared" si="522"/>
        <v>12.563199999999661</v>
      </c>
      <c r="BL2744" s="146">
        <f t="shared" si="523"/>
        <v>8.3493633985401841E-2</v>
      </c>
      <c r="BM2744" s="146">
        <f t="shared" si="524"/>
        <v>1.7793727956612326E-4</v>
      </c>
      <c r="BN2744" s="146" t="str">
        <f t="shared" si="525"/>
        <v/>
      </c>
      <c r="BO2744" s="146" t="str">
        <f t="shared" si="521"/>
        <v/>
      </c>
    </row>
    <row r="2745" spans="3:67" ht="20.100000000000001" customHeight="1" x14ac:dyDescent="0.25">
      <c r="C2745" s="12"/>
      <c r="E2745" s="130"/>
      <c r="F2745" s="130"/>
      <c r="R2745" s="12"/>
      <c r="T2745" s="130"/>
      <c r="U2745" s="130"/>
      <c r="AE2745" s="146">
        <v>1988</v>
      </c>
      <c r="AF2745" s="146">
        <f t="shared" si="526"/>
        <v>3.952</v>
      </c>
      <c r="AJ2745" s="146">
        <f t="shared" si="527"/>
        <v>1.6197144022117723E-4</v>
      </c>
      <c r="AK2745" s="146">
        <f t="shared" si="528"/>
        <v>0.99996124962966726</v>
      </c>
      <c r="AL2745" s="146">
        <f t="shared" si="533"/>
        <v>1.6197144022117723E-4</v>
      </c>
      <c r="AM2745" s="146" t="str">
        <f t="shared" si="534"/>
        <v/>
      </c>
      <c r="AN2745" s="146" t="str">
        <f t="shared" si="529"/>
        <v/>
      </c>
      <c r="AO2745" s="146">
        <f t="shared" si="530"/>
        <v>0</v>
      </c>
      <c r="AP2745" s="146" t="str">
        <f t="shared" si="531"/>
        <v/>
      </c>
      <c r="AQ2745" s="146" t="str">
        <f t="shared" si="532"/>
        <v/>
      </c>
      <c r="AY2745" s="155"/>
      <c r="AZ2745" s="150"/>
      <c r="BA2745" s="155"/>
      <c r="BB2745" s="162"/>
      <c r="BC2745" s="162"/>
      <c r="BD2745" s="162"/>
      <c r="BE2745" s="162"/>
      <c r="BF2745" s="156"/>
      <c r="BG2745" s="156"/>
      <c r="BH2745" s="156"/>
      <c r="BJ2745" s="146">
        <v>1965</v>
      </c>
      <c r="BK2745" s="146">
        <f t="shared" si="522"/>
        <v>12.56959999999966</v>
      </c>
      <c r="BL2745" s="146">
        <f t="shared" si="523"/>
        <v>8.3315696705835718E-2</v>
      </c>
      <c r="BM2745" s="146">
        <f t="shared" si="524"/>
        <v>1.7759470906125729E-4</v>
      </c>
      <c r="BN2745" s="146" t="str">
        <f t="shared" si="525"/>
        <v/>
      </c>
      <c r="BO2745" s="146" t="str">
        <f t="shared" si="521"/>
        <v/>
      </c>
    </row>
    <row r="2746" spans="3:67" ht="20.100000000000001" customHeight="1" x14ac:dyDescent="0.25">
      <c r="C2746" s="12"/>
      <c r="E2746" s="130"/>
      <c r="F2746" s="130"/>
      <c r="R2746" s="12"/>
      <c r="T2746" s="130"/>
      <c r="U2746" s="130"/>
      <c r="AE2746" s="146">
        <v>1989</v>
      </c>
      <c r="AF2746" s="146">
        <f t="shared" si="526"/>
        <v>3.9560000000000004</v>
      </c>
      <c r="AJ2746" s="146">
        <f t="shared" si="527"/>
        <v>1.59429851784427E-4</v>
      </c>
      <c r="AK2746" s="146">
        <f t="shared" si="528"/>
        <v>0.99996189241970912</v>
      </c>
      <c r="AL2746" s="146">
        <f t="shared" si="533"/>
        <v>1.59429851784427E-4</v>
      </c>
      <c r="AM2746" s="146" t="str">
        <f t="shared" si="534"/>
        <v/>
      </c>
      <c r="AN2746" s="146" t="str">
        <f t="shared" si="529"/>
        <v/>
      </c>
      <c r="AO2746" s="146">
        <f t="shared" si="530"/>
        <v>0</v>
      </c>
      <c r="AP2746" s="146" t="str">
        <f t="shared" si="531"/>
        <v/>
      </c>
      <c r="AQ2746" s="146" t="str">
        <f t="shared" si="532"/>
        <v/>
      </c>
      <c r="AY2746" s="155"/>
      <c r="AZ2746" s="150"/>
      <c r="BA2746" s="155"/>
      <c r="BB2746" s="162"/>
      <c r="BC2746" s="162"/>
      <c r="BD2746" s="162"/>
      <c r="BE2746" s="162"/>
      <c r="BF2746" s="156"/>
      <c r="BG2746" s="156"/>
      <c r="BH2746" s="156"/>
      <c r="BJ2746" s="146">
        <v>1966</v>
      </c>
      <c r="BK2746" s="146">
        <f t="shared" si="522"/>
        <v>12.575999999999659</v>
      </c>
      <c r="BL2746" s="146">
        <f t="shared" si="523"/>
        <v>8.3138101996774461E-2</v>
      </c>
      <c r="BM2746" s="146">
        <f t="shared" si="524"/>
        <v>1.7725268326103383E-4</v>
      </c>
      <c r="BN2746" s="146" t="str">
        <f t="shared" si="525"/>
        <v/>
      </c>
      <c r="BO2746" s="146" t="str">
        <f t="shared" si="521"/>
        <v/>
      </c>
    </row>
    <row r="2747" spans="3:67" ht="20.100000000000001" customHeight="1" x14ac:dyDescent="0.25">
      <c r="C2747" s="12"/>
      <c r="E2747" s="130"/>
      <c r="F2747" s="130"/>
      <c r="R2747" s="12"/>
      <c r="T2747" s="130"/>
      <c r="U2747" s="130"/>
      <c r="AE2747" s="146">
        <v>1990</v>
      </c>
      <c r="AF2747" s="146">
        <f t="shared" si="526"/>
        <v>3.96</v>
      </c>
      <c r="AJ2747" s="146">
        <f t="shared" si="527"/>
        <v>1.5692563406553226E-4</v>
      </c>
      <c r="AK2747" s="146">
        <f t="shared" si="528"/>
        <v>0.99996252511830896</v>
      </c>
      <c r="AL2747" s="146">
        <f t="shared" si="533"/>
        <v>1.5692563406553226E-4</v>
      </c>
      <c r="AM2747" s="146" t="str">
        <f t="shared" si="534"/>
        <v/>
      </c>
      <c r="AN2747" s="146" t="str">
        <f t="shared" si="529"/>
        <v/>
      </c>
      <c r="AO2747" s="146">
        <f t="shared" si="530"/>
        <v>0</v>
      </c>
      <c r="AP2747" s="146" t="str">
        <f t="shared" si="531"/>
        <v/>
      </c>
      <c r="AQ2747" s="146" t="str">
        <f t="shared" si="532"/>
        <v/>
      </c>
      <c r="AY2747" s="155"/>
      <c r="AZ2747" s="150"/>
      <c r="BA2747" s="155"/>
      <c r="BB2747" s="162"/>
      <c r="BC2747" s="162"/>
      <c r="BD2747" s="162"/>
      <c r="BE2747" s="162"/>
      <c r="BF2747" s="156"/>
      <c r="BG2747" s="156"/>
      <c r="BH2747" s="156"/>
      <c r="BJ2747" s="146">
        <v>1967</v>
      </c>
      <c r="BK2747" s="146">
        <f t="shared" si="522"/>
        <v>12.582399999999659</v>
      </c>
      <c r="BL2747" s="146">
        <f t="shared" si="523"/>
        <v>8.2960849313513427E-2</v>
      </c>
      <c r="BM2747" s="146">
        <f t="shared" si="524"/>
        <v>1.769112016755392E-4</v>
      </c>
      <c r="BN2747" s="146" t="str">
        <f t="shared" si="525"/>
        <v/>
      </c>
      <c r="BO2747" s="146" t="str">
        <f t="shared" si="521"/>
        <v/>
      </c>
    </row>
    <row r="2748" spans="3:67" ht="20.100000000000001" customHeight="1" x14ac:dyDescent="0.25">
      <c r="C2748" s="12"/>
      <c r="E2748" s="130"/>
      <c r="F2748" s="130"/>
      <c r="R2748" s="12"/>
      <c r="T2748" s="130"/>
      <c r="U2748" s="130"/>
      <c r="AE2748" s="146">
        <v>1991</v>
      </c>
      <c r="AF2748" s="146">
        <f t="shared" si="526"/>
        <v>3.9640000000000004</v>
      </c>
      <c r="AJ2748" s="146">
        <f t="shared" si="527"/>
        <v>1.5445827957517213E-4</v>
      </c>
      <c r="AK2748" s="146">
        <f t="shared" si="528"/>
        <v>0.99996314787393237</v>
      </c>
      <c r="AL2748" s="146">
        <f t="shared" si="533"/>
        <v>1.5445827957517213E-4</v>
      </c>
      <c r="AM2748" s="146" t="str">
        <f t="shared" si="534"/>
        <v/>
      </c>
      <c r="AN2748" s="146" t="str">
        <f t="shared" si="529"/>
        <v/>
      </c>
      <c r="AO2748" s="146">
        <f t="shared" si="530"/>
        <v>0</v>
      </c>
      <c r="AP2748" s="146" t="str">
        <f t="shared" si="531"/>
        <v/>
      </c>
      <c r="AQ2748" s="146" t="str">
        <f t="shared" si="532"/>
        <v/>
      </c>
      <c r="AY2748" s="155"/>
      <c r="AZ2748" s="150"/>
      <c r="BA2748" s="155"/>
      <c r="BB2748" s="162"/>
      <c r="BC2748" s="162"/>
      <c r="BD2748" s="162"/>
      <c r="BE2748" s="162"/>
      <c r="BF2748" s="156"/>
      <c r="BG2748" s="156"/>
      <c r="BH2748" s="156"/>
      <c r="BJ2748" s="146">
        <v>1968</v>
      </c>
      <c r="BK2748" s="146">
        <f t="shared" si="522"/>
        <v>12.588799999999658</v>
      </c>
      <c r="BL2748" s="146">
        <f t="shared" si="523"/>
        <v>8.2783938111837888E-2</v>
      </c>
      <c r="BM2748" s="146">
        <f t="shared" si="524"/>
        <v>1.7657026381424912E-4</v>
      </c>
      <c r="BN2748" s="146" t="str">
        <f t="shared" si="525"/>
        <v/>
      </c>
      <c r="BO2748" s="146" t="str">
        <f t="shared" si="521"/>
        <v/>
      </c>
    </row>
    <row r="2749" spans="3:67" ht="20.100000000000001" customHeight="1" x14ac:dyDescent="0.25">
      <c r="C2749" s="12"/>
      <c r="E2749" s="130"/>
      <c r="F2749" s="130"/>
      <c r="R2749" s="12"/>
      <c r="T2749" s="130"/>
      <c r="U2749" s="130"/>
      <c r="AE2749" s="146">
        <v>1992</v>
      </c>
      <c r="AF2749" s="146">
        <f t="shared" si="526"/>
        <v>3.968</v>
      </c>
      <c r="AJ2749" s="146">
        <f t="shared" si="527"/>
        <v>1.5202728704381778E-4</v>
      </c>
      <c r="AK2749" s="146">
        <f t="shared" si="528"/>
        <v>0.99996376083302785</v>
      </c>
      <c r="AL2749" s="146">
        <f t="shared" si="533"/>
        <v>1.5202728704381778E-4</v>
      </c>
      <c r="AM2749" s="146" t="str">
        <f t="shared" si="534"/>
        <v/>
      </c>
      <c r="AN2749" s="146" t="str">
        <f t="shared" si="529"/>
        <v/>
      </c>
      <c r="AO2749" s="146">
        <f t="shared" si="530"/>
        <v>0</v>
      </c>
      <c r="AP2749" s="146" t="str">
        <f t="shared" si="531"/>
        <v/>
      </c>
      <c r="AQ2749" s="146" t="str">
        <f t="shared" si="532"/>
        <v/>
      </c>
      <c r="AY2749" s="155"/>
      <c r="AZ2749" s="150"/>
      <c r="BA2749" s="155"/>
      <c r="BB2749" s="162"/>
      <c r="BC2749" s="162"/>
      <c r="BD2749" s="162"/>
      <c r="BE2749" s="162"/>
      <c r="BF2749" s="156"/>
      <c r="BG2749" s="156"/>
      <c r="BH2749" s="156"/>
      <c r="BJ2749" s="146">
        <v>1969</v>
      </c>
      <c r="BK2749" s="146">
        <f t="shared" si="522"/>
        <v>12.595199999999657</v>
      </c>
      <c r="BL2749" s="146">
        <f t="shared" si="523"/>
        <v>8.2607367848023638E-2</v>
      </c>
      <c r="BM2749" s="146">
        <f t="shared" si="524"/>
        <v>1.762298691853903E-4</v>
      </c>
      <c r="BN2749" s="146" t="str">
        <f t="shared" si="525"/>
        <v/>
      </c>
      <c r="BO2749" s="146" t="str">
        <f t="shared" si="521"/>
        <v/>
      </c>
    </row>
    <row r="2750" spans="3:67" ht="20.100000000000001" customHeight="1" x14ac:dyDescent="0.25">
      <c r="C2750" s="12"/>
      <c r="E2750" s="130"/>
      <c r="F2750" s="130"/>
      <c r="R2750" s="12"/>
      <c r="T2750" s="130"/>
      <c r="U2750" s="130"/>
      <c r="AE2750" s="146">
        <v>1993</v>
      </c>
      <c r="AF2750" s="146">
        <f t="shared" si="526"/>
        <v>3.9720000000000004</v>
      </c>
      <c r="AJ2750" s="146">
        <f t="shared" si="527"/>
        <v>1.4963216135576192E-4</v>
      </c>
      <c r="AK2750" s="146">
        <f t="shared" si="528"/>
        <v>0.99996436414005097</v>
      </c>
      <c r="AL2750" s="146">
        <f t="shared" si="533"/>
        <v>1.4963216135576192E-4</v>
      </c>
      <c r="AM2750" s="146" t="str">
        <f t="shared" si="534"/>
        <v/>
      </c>
      <c r="AN2750" s="146" t="str">
        <f t="shared" si="529"/>
        <v/>
      </c>
      <c r="AO2750" s="146">
        <f t="shared" si="530"/>
        <v>0</v>
      </c>
      <c r="AP2750" s="146" t="str">
        <f t="shared" si="531"/>
        <v/>
      </c>
      <c r="AQ2750" s="146" t="str">
        <f t="shared" si="532"/>
        <v/>
      </c>
      <c r="AY2750" s="155"/>
      <c r="AZ2750" s="150"/>
      <c r="BA2750" s="155"/>
      <c r="BB2750" s="162"/>
      <c r="BC2750" s="162"/>
      <c r="BD2750" s="162"/>
      <c r="BE2750" s="162"/>
      <c r="BF2750" s="156"/>
      <c r="BG2750" s="156"/>
      <c r="BH2750" s="156"/>
      <c r="BJ2750" s="146">
        <v>1970</v>
      </c>
      <c r="BK2750" s="146">
        <f t="shared" si="522"/>
        <v>12.601599999999657</v>
      </c>
      <c r="BL2750" s="146">
        <f t="shared" si="523"/>
        <v>8.2431137978838248E-2</v>
      </c>
      <c r="BM2750" s="146">
        <f t="shared" si="524"/>
        <v>1.7589001729628739E-4</v>
      </c>
      <c r="BN2750" s="146" t="str">
        <f t="shared" si="525"/>
        <v/>
      </c>
      <c r="BO2750" s="146" t="str">
        <f t="shared" si="521"/>
        <v/>
      </c>
    </row>
    <row r="2751" spans="3:67" ht="20.100000000000001" customHeight="1" x14ac:dyDescent="0.25">
      <c r="C2751" s="12"/>
      <c r="E2751" s="130"/>
      <c r="F2751" s="130"/>
      <c r="R2751" s="12"/>
      <c r="T2751" s="130"/>
      <c r="U2751" s="130"/>
      <c r="AE2751" s="146">
        <v>1994</v>
      </c>
      <c r="AF2751" s="146">
        <f t="shared" si="526"/>
        <v>3.976</v>
      </c>
      <c r="AJ2751" s="146">
        <f t="shared" si="527"/>
        <v>1.4727241348370685E-4</v>
      </c>
      <c r="AK2751" s="146">
        <f t="shared" si="528"/>
        <v>0.99996495793748885</v>
      </c>
      <c r="AL2751" s="146">
        <f t="shared" si="533"/>
        <v>1.4727241348370685E-4</v>
      </c>
      <c r="AM2751" s="146" t="str">
        <f t="shared" si="534"/>
        <v/>
      </c>
      <c r="AN2751" s="146" t="str">
        <f t="shared" si="529"/>
        <v/>
      </c>
      <c r="AO2751" s="146">
        <f t="shared" si="530"/>
        <v>0</v>
      </c>
      <c r="AP2751" s="146" t="str">
        <f t="shared" si="531"/>
        <v/>
      </c>
      <c r="AQ2751" s="146" t="str">
        <f t="shared" si="532"/>
        <v/>
      </c>
      <c r="AY2751" s="155"/>
      <c r="AZ2751" s="150"/>
      <c r="BA2751" s="155"/>
      <c r="BB2751" s="162"/>
      <c r="BC2751" s="162"/>
      <c r="BD2751" s="162"/>
      <c r="BE2751" s="162"/>
      <c r="BF2751" s="156"/>
      <c r="BG2751" s="156"/>
      <c r="BH2751" s="156"/>
      <c r="BJ2751" s="146">
        <v>1971</v>
      </c>
      <c r="BK2751" s="146">
        <f t="shared" si="522"/>
        <v>12.607999999999656</v>
      </c>
      <c r="BL2751" s="146">
        <f t="shared" si="523"/>
        <v>8.2255247961541961E-2</v>
      </c>
      <c r="BM2751" s="146">
        <f t="shared" si="524"/>
        <v>1.7555070765340464E-4</v>
      </c>
      <c r="BN2751" s="146" t="str">
        <f t="shared" si="525"/>
        <v/>
      </c>
      <c r="BO2751" s="146" t="str">
        <f t="shared" si="521"/>
        <v/>
      </c>
    </row>
    <row r="2752" spans="3:67" ht="20.100000000000001" customHeight="1" x14ac:dyDescent="0.25">
      <c r="C2752" s="12"/>
      <c r="E2752" s="130"/>
      <c r="F2752" s="130"/>
      <c r="R2752" s="12"/>
      <c r="T2752" s="130"/>
      <c r="U2752" s="130"/>
      <c r="AE2752" s="146">
        <v>1995</v>
      </c>
      <c r="AF2752" s="146">
        <f t="shared" si="526"/>
        <v>3.9800000000000004</v>
      </c>
      <c r="AJ2752" s="146">
        <f t="shared" si="527"/>
        <v>1.4494756042389079E-4</v>
      </c>
      <c r="AK2752" s="146">
        <f t="shared" si="528"/>
        <v>0.99996554236588497</v>
      </c>
      <c r="AL2752" s="146">
        <f t="shared" si="533"/>
        <v>1.4494756042389079E-4</v>
      </c>
      <c r="AM2752" s="146" t="str">
        <f t="shared" si="534"/>
        <v/>
      </c>
      <c r="AN2752" s="146" t="str">
        <f t="shared" si="529"/>
        <v/>
      </c>
      <c r="AO2752" s="146">
        <f t="shared" si="530"/>
        <v>0</v>
      </c>
      <c r="AP2752" s="146" t="str">
        <f t="shared" si="531"/>
        <v/>
      </c>
      <c r="AQ2752" s="146" t="str">
        <f t="shared" si="532"/>
        <v/>
      </c>
      <c r="AY2752" s="155"/>
      <c r="AZ2752" s="150"/>
      <c r="BA2752" s="155"/>
      <c r="BB2752" s="162"/>
      <c r="BC2752" s="162"/>
      <c r="BD2752" s="162"/>
      <c r="BE2752" s="162"/>
      <c r="BF2752" s="156"/>
      <c r="BG2752" s="156"/>
      <c r="BH2752" s="156"/>
      <c r="BJ2752" s="146">
        <v>1972</v>
      </c>
      <c r="BK2752" s="146">
        <f t="shared" si="522"/>
        <v>12.614399999999655</v>
      </c>
      <c r="BL2752" s="146">
        <f t="shared" si="523"/>
        <v>8.2079697253888556E-2</v>
      </c>
      <c r="BM2752" s="146">
        <f t="shared" si="524"/>
        <v>1.7521193976231808E-4</v>
      </c>
      <c r="BN2752" s="146" t="str">
        <f t="shared" si="525"/>
        <v/>
      </c>
      <c r="BO2752" s="146" t="str">
        <f t="shared" si="521"/>
        <v/>
      </c>
    </row>
    <row r="2753" spans="3:67" ht="20.100000000000001" customHeight="1" x14ac:dyDescent="0.25">
      <c r="C2753" s="12"/>
      <c r="E2753" s="130"/>
      <c r="F2753" s="130"/>
      <c r="R2753" s="12"/>
      <c r="T2753" s="130"/>
      <c r="U2753" s="130"/>
      <c r="AE2753" s="146">
        <v>1996</v>
      </c>
      <c r="AF2753" s="146">
        <f t="shared" si="526"/>
        <v>3.984</v>
      </c>
      <c r="AJ2753" s="146">
        <f t="shared" si="527"/>
        <v>1.4265712513176652E-4</v>
      </c>
      <c r="AK2753" s="146">
        <f t="shared" si="528"/>
        <v>0.99996611756386233</v>
      </c>
      <c r="AL2753" s="146">
        <f t="shared" si="533"/>
        <v>1.4265712513176652E-4</v>
      </c>
      <c r="AM2753" s="146" t="str">
        <f t="shared" si="534"/>
        <v/>
      </c>
      <c r="AN2753" s="146" t="str">
        <f t="shared" si="529"/>
        <v/>
      </c>
      <c r="AO2753" s="146">
        <f t="shared" si="530"/>
        <v>0</v>
      </c>
      <c r="AP2753" s="146" t="str">
        <f t="shared" si="531"/>
        <v/>
      </c>
      <c r="AQ2753" s="146" t="str">
        <f t="shared" si="532"/>
        <v/>
      </c>
      <c r="AY2753" s="155"/>
      <c r="AZ2753" s="150"/>
      <c r="BA2753" s="155"/>
      <c r="BB2753" s="162"/>
      <c r="BC2753" s="162"/>
      <c r="BD2753" s="162"/>
      <c r="BE2753" s="162"/>
      <c r="BF2753" s="156"/>
      <c r="BG2753" s="156"/>
      <c r="BH2753" s="156"/>
      <c r="BJ2753" s="146">
        <v>1973</v>
      </c>
      <c r="BK2753" s="146">
        <f t="shared" si="522"/>
        <v>12.620799999999655</v>
      </c>
      <c r="BL2753" s="146">
        <f t="shared" si="523"/>
        <v>8.1904485314126238E-2</v>
      </c>
      <c r="BM2753" s="146">
        <f t="shared" si="524"/>
        <v>1.7487371312745192E-4</v>
      </c>
      <c r="BN2753" s="146" t="str">
        <f t="shared" si="525"/>
        <v/>
      </c>
      <c r="BO2753" s="146" t="str">
        <f t="shared" si="521"/>
        <v/>
      </c>
    </row>
    <row r="2754" spans="3:67" ht="20.100000000000001" customHeight="1" x14ac:dyDescent="0.25">
      <c r="C2754" s="12"/>
      <c r="E2754" s="130"/>
      <c r="F2754" s="130"/>
      <c r="R2754" s="12"/>
      <c r="T2754" s="130"/>
      <c r="U2754" s="130"/>
      <c r="AE2754" s="146">
        <v>1997</v>
      </c>
      <c r="AF2754" s="146">
        <f t="shared" si="526"/>
        <v>3.9880000000000004</v>
      </c>
      <c r="AJ2754" s="146">
        <f t="shared" si="527"/>
        <v>1.4040063645821415E-4</v>
      </c>
      <c r="AK2754" s="146">
        <f t="shared" si="528"/>
        <v>0.99996668366814789</v>
      </c>
      <c r="AL2754" s="146">
        <f t="shared" si="533"/>
        <v>1.4040063645821415E-4</v>
      </c>
      <c r="AM2754" s="146" t="str">
        <f t="shared" si="534"/>
        <v/>
      </c>
      <c r="AN2754" s="146" t="str">
        <f t="shared" si="529"/>
        <v/>
      </c>
      <c r="AO2754" s="146">
        <f t="shared" si="530"/>
        <v>0</v>
      </c>
      <c r="AP2754" s="146" t="str">
        <f t="shared" si="531"/>
        <v/>
      </c>
      <c r="AQ2754" s="146" t="str">
        <f t="shared" si="532"/>
        <v/>
      </c>
      <c r="AY2754" s="155"/>
      <c r="AZ2754" s="150"/>
      <c r="BA2754" s="155"/>
      <c r="BB2754" s="162"/>
      <c r="BC2754" s="162"/>
      <c r="BD2754" s="162"/>
      <c r="BE2754" s="162"/>
      <c r="BF2754" s="156"/>
      <c r="BG2754" s="156"/>
      <c r="BH2754" s="156"/>
      <c r="BJ2754" s="146">
        <v>1974</v>
      </c>
      <c r="BK2754" s="146">
        <f t="shared" si="522"/>
        <v>12.627199999999654</v>
      </c>
      <c r="BL2754" s="146">
        <f t="shared" si="523"/>
        <v>8.1729611600998786E-2</v>
      </c>
      <c r="BM2754" s="146">
        <f t="shared" si="524"/>
        <v>1.7453602725257811E-4</v>
      </c>
      <c r="BN2754" s="146" t="str">
        <f t="shared" si="525"/>
        <v/>
      </c>
      <c r="BO2754" s="146" t="str">
        <f t="shared" si="521"/>
        <v/>
      </c>
    </row>
    <row r="2755" spans="3:67" ht="20.100000000000001" customHeight="1" x14ac:dyDescent="0.25">
      <c r="C2755" s="12"/>
      <c r="E2755" s="130"/>
      <c r="F2755" s="130"/>
      <c r="R2755" s="12"/>
      <c r="T2755" s="130"/>
      <c r="U2755" s="130"/>
      <c r="AE2755" s="146">
        <v>1998</v>
      </c>
      <c r="AF2755" s="146">
        <f t="shared" si="526"/>
        <v>3.992</v>
      </c>
      <c r="AJ2755" s="146">
        <f t="shared" si="527"/>
        <v>1.3817762908630173E-4</v>
      </c>
      <c r="AK2755" s="146">
        <f t="shared" si="528"/>
        <v>0.99996724081359545</v>
      </c>
      <c r="AL2755" s="146">
        <f t="shared" si="533"/>
        <v>1.3817762908630173E-4</v>
      </c>
      <c r="AM2755" s="146" t="str">
        <f t="shared" si="534"/>
        <v/>
      </c>
      <c r="AN2755" s="146" t="str">
        <f t="shared" si="529"/>
        <v/>
      </c>
      <c r="AO2755" s="146">
        <f t="shared" si="530"/>
        <v>0</v>
      </c>
      <c r="AP2755" s="146" t="str">
        <f t="shared" si="531"/>
        <v/>
      </c>
      <c r="AQ2755" s="146" t="str">
        <f t="shared" si="532"/>
        <v/>
      </c>
      <c r="AY2755" s="155"/>
      <c r="AZ2755" s="150"/>
      <c r="BA2755" s="155"/>
      <c r="BB2755" s="162"/>
      <c r="BC2755" s="162"/>
      <c r="BD2755" s="162"/>
      <c r="BE2755" s="162"/>
      <c r="BF2755" s="156"/>
      <c r="BG2755" s="156"/>
      <c r="BH2755" s="156"/>
      <c r="BJ2755" s="146">
        <v>1975</v>
      </c>
      <c r="BK2755" s="146">
        <f t="shared" si="522"/>
        <v>12.633599999999653</v>
      </c>
      <c r="BL2755" s="146">
        <f t="shared" si="523"/>
        <v>8.1555075573746208E-2</v>
      </c>
      <c r="BM2755" s="146">
        <f t="shared" si="524"/>
        <v>1.7419888164037223E-4</v>
      </c>
      <c r="BN2755" s="146" t="str">
        <f t="shared" si="525"/>
        <v/>
      </c>
      <c r="BO2755" s="146" t="str">
        <f t="shared" si="521"/>
        <v/>
      </c>
    </row>
    <row r="2756" spans="3:67" ht="20.100000000000001" customHeight="1" x14ac:dyDescent="0.25">
      <c r="C2756" s="12"/>
      <c r="E2756" s="130"/>
      <c r="F2756" s="130"/>
      <c r="R2756" s="12"/>
      <c r="T2756" s="130"/>
      <c r="U2756" s="130"/>
      <c r="AE2756" s="146">
        <v>1999</v>
      </c>
      <c r="AF2756" s="146">
        <f t="shared" si="526"/>
        <v>3.9960000000000004</v>
      </c>
      <c r="AJ2756" s="146">
        <f t="shared" si="527"/>
        <v>1.3598764346857423E-4</v>
      </c>
      <c r="AK2756" s="146">
        <f t="shared" si="528"/>
        <v>0.99996778913320938</v>
      </c>
      <c r="AL2756" s="146">
        <f t="shared" si="533"/>
        <v>1.3598764346857423E-4</v>
      </c>
      <c r="AM2756" s="146" t="str">
        <f t="shared" si="534"/>
        <v/>
      </c>
      <c r="AN2756" s="146" t="str">
        <f t="shared" si="529"/>
        <v/>
      </c>
      <c r="AO2756" s="146">
        <f t="shared" si="530"/>
        <v>0</v>
      </c>
      <c r="AP2756" s="146" t="str">
        <f t="shared" si="531"/>
        <v/>
      </c>
      <c r="AQ2756" s="146" t="str">
        <f t="shared" si="532"/>
        <v/>
      </c>
      <c r="AY2756" s="155"/>
      <c r="AZ2756" s="150"/>
      <c r="BA2756" s="155"/>
      <c r="BB2756" s="162"/>
      <c r="BC2756" s="162"/>
      <c r="BD2756" s="162"/>
      <c r="BE2756" s="162"/>
      <c r="BF2756" s="156"/>
      <c r="BG2756" s="156"/>
      <c r="BH2756" s="156"/>
      <c r="BJ2756" s="146">
        <v>1976</v>
      </c>
      <c r="BK2756" s="146">
        <f t="shared" si="522"/>
        <v>12.639999999999652</v>
      </c>
      <c r="BL2756" s="146">
        <f t="shared" si="523"/>
        <v>8.1380876692105836E-2</v>
      </c>
      <c r="BM2756" s="146">
        <f t="shared" si="524"/>
        <v>1.7386227579259395E-4</v>
      </c>
      <c r="BN2756" s="146" t="str">
        <f t="shared" si="525"/>
        <v/>
      </c>
      <c r="BO2756" s="146" t="str">
        <f t="shared" si="521"/>
        <v/>
      </c>
    </row>
    <row r="2757" spans="3:67" ht="20.100000000000001" customHeight="1" x14ac:dyDescent="0.25">
      <c r="C2757" s="12"/>
      <c r="E2757" s="130"/>
      <c r="F2757" s="130"/>
      <c r="R2757" s="12"/>
      <c r="T2757" s="130"/>
      <c r="U2757" s="130"/>
      <c r="AE2757" s="146">
        <v>2000</v>
      </c>
      <c r="AF2757" s="146">
        <f t="shared" si="526"/>
        <v>4</v>
      </c>
      <c r="AJ2757" s="146">
        <f t="shared" si="527"/>
        <v>1.3383022576488537E-4</v>
      </c>
      <c r="AK2757" s="146">
        <f t="shared" si="528"/>
        <v>0.99996832875816688</v>
      </c>
      <c r="AL2757" s="146">
        <f t="shared" si="533"/>
        <v>1.3383022576488537E-4</v>
      </c>
      <c r="AM2757" s="146" t="str">
        <f t="shared" si="534"/>
        <v/>
      </c>
      <c r="AN2757" s="146" t="str">
        <f t="shared" si="529"/>
        <v/>
      </c>
      <c r="AO2757" s="146">
        <f t="shared" si="530"/>
        <v>0</v>
      </c>
      <c r="AP2757" s="146" t="str">
        <f t="shared" si="531"/>
        <v/>
      </c>
      <c r="AQ2757" s="146" t="str">
        <f t="shared" si="532"/>
        <v/>
      </c>
      <c r="AY2757" s="155"/>
      <c r="AZ2757" s="150"/>
      <c r="BA2757" s="155"/>
      <c r="BB2757" s="162"/>
      <c r="BC2757" s="162"/>
      <c r="BD2757" s="162"/>
      <c r="BE2757" s="162"/>
      <c r="BF2757" s="156"/>
      <c r="BG2757" s="156"/>
      <c r="BH2757" s="156"/>
      <c r="BJ2757" s="146">
        <v>1977</v>
      </c>
      <c r="BK2757" s="146">
        <f t="shared" si="522"/>
        <v>12.646399999999652</v>
      </c>
      <c r="BL2757" s="146">
        <f t="shared" si="523"/>
        <v>8.1207014416313242E-2</v>
      </c>
      <c r="BM2757" s="146">
        <f t="shared" si="524"/>
        <v>1.7352620921019801E-4</v>
      </c>
      <c r="BN2757" s="146" t="str">
        <f t="shared" si="525"/>
        <v/>
      </c>
      <c r="BO2757" s="146" t="str">
        <f t="shared" si="521"/>
        <v/>
      </c>
    </row>
    <row r="2758" spans="3:67" ht="20.100000000000001" customHeight="1" x14ac:dyDescent="0.25">
      <c r="C2758" s="12"/>
      <c r="E2758" s="130"/>
      <c r="F2758" s="130"/>
      <c r="AY2758" s="155"/>
      <c r="AZ2758" s="150"/>
      <c r="BA2758" s="155"/>
      <c r="BB2758" s="162"/>
      <c r="BC2758" s="162"/>
      <c r="BD2758" s="162"/>
      <c r="BE2758" s="162"/>
      <c r="BF2758" s="156"/>
      <c r="BG2758" s="156"/>
      <c r="BH2758" s="156"/>
      <c r="BJ2758" s="146">
        <v>1978</v>
      </c>
      <c r="BK2758" s="146">
        <f t="shared" si="522"/>
        <v>12.652799999999651</v>
      </c>
      <c r="BL2758" s="146">
        <f t="shared" si="523"/>
        <v>8.1033488207103044E-2</v>
      </c>
      <c r="BM2758" s="146">
        <f t="shared" si="524"/>
        <v>1.7319068139322324E-4</v>
      </c>
      <c r="BN2758" s="146" t="str">
        <f t="shared" si="525"/>
        <v/>
      </c>
      <c r="BO2758" s="146" t="str">
        <f t="shared" si="521"/>
        <v/>
      </c>
    </row>
    <row r="2759" spans="3:67" ht="20.100000000000001" customHeight="1" x14ac:dyDescent="0.25">
      <c r="C2759" s="12"/>
      <c r="E2759" s="130"/>
      <c r="F2759" s="130"/>
      <c r="AY2759" s="155"/>
      <c r="AZ2759" s="150"/>
      <c r="BA2759" s="155"/>
      <c r="BB2759" s="162"/>
      <c r="BC2759" s="162"/>
      <c r="BD2759" s="162"/>
      <c r="BE2759" s="162"/>
      <c r="BF2759" s="156"/>
      <c r="BG2759" s="156"/>
      <c r="BH2759" s="156"/>
      <c r="BJ2759" s="146">
        <v>1979</v>
      </c>
      <c r="BK2759" s="146">
        <f t="shared" si="522"/>
        <v>12.65919999999965</v>
      </c>
      <c r="BL2759" s="146">
        <f t="shared" si="523"/>
        <v>8.0860297525709821E-2</v>
      </c>
      <c r="BM2759" s="146">
        <f t="shared" si="524"/>
        <v>1.7285569184070926E-4</v>
      </c>
      <c r="BN2759" s="146" t="str">
        <f t="shared" si="525"/>
        <v/>
      </c>
      <c r="BO2759" s="146" t="str">
        <f t="shared" si="521"/>
        <v/>
      </c>
    </row>
    <row r="2760" spans="3:67" ht="20.100000000000001" customHeight="1" x14ac:dyDescent="0.25">
      <c r="C2760" s="12"/>
      <c r="E2760" s="130"/>
      <c r="F2760" s="130"/>
      <c r="AY2760" s="155"/>
      <c r="AZ2760" s="150"/>
      <c r="BA2760" s="155"/>
      <c r="BB2760" s="162"/>
      <c r="BC2760" s="162"/>
      <c r="BD2760" s="162"/>
      <c r="BE2760" s="162"/>
      <c r="BF2760" s="156"/>
      <c r="BG2760" s="156"/>
      <c r="BH2760" s="156"/>
      <c r="BJ2760" s="146">
        <v>1980</v>
      </c>
      <c r="BK2760" s="146">
        <f t="shared" si="522"/>
        <v>12.66559999999965</v>
      </c>
      <c r="BL2760" s="146">
        <f t="shared" si="523"/>
        <v>8.0687441833869111E-2</v>
      </c>
      <c r="BM2760" s="146">
        <f t="shared" si="524"/>
        <v>1.7252124005104341E-4</v>
      </c>
      <c r="BN2760" s="146" t="str">
        <f t="shared" si="525"/>
        <v/>
      </c>
      <c r="BO2760" s="146" t="str">
        <f t="shared" si="521"/>
        <v/>
      </c>
    </row>
    <row r="2761" spans="3:67" ht="20.100000000000001" customHeight="1" x14ac:dyDescent="0.25">
      <c r="C2761" s="12"/>
      <c r="E2761" s="130"/>
      <c r="F2761" s="130"/>
      <c r="AY2761" s="155"/>
      <c r="AZ2761" s="150"/>
      <c r="BA2761" s="155"/>
      <c r="BB2761" s="162"/>
      <c r="BC2761" s="162"/>
      <c r="BD2761" s="162"/>
      <c r="BE2761" s="162"/>
      <c r="BF2761" s="156"/>
      <c r="BG2761" s="156"/>
      <c r="BH2761" s="156"/>
      <c r="BJ2761" s="146">
        <v>1981</v>
      </c>
      <c r="BK2761" s="146">
        <f t="shared" si="522"/>
        <v>12.671999999999649</v>
      </c>
      <c r="BL2761" s="146">
        <f t="shared" si="523"/>
        <v>8.0514920593818068E-2</v>
      </c>
      <c r="BM2761" s="146">
        <f t="shared" si="524"/>
        <v>1.7218732552150284E-4</v>
      </c>
      <c r="BN2761" s="146" t="str">
        <f t="shared" si="525"/>
        <v/>
      </c>
      <c r="BO2761" s="146" t="str">
        <f t="shared" si="521"/>
        <v/>
      </c>
    </row>
    <row r="2762" spans="3:67" ht="20.100000000000001" customHeight="1" x14ac:dyDescent="0.25">
      <c r="C2762" s="12"/>
      <c r="E2762" s="130"/>
      <c r="F2762" s="130"/>
      <c r="AY2762" s="155"/>
      <c r="AZ2762" s="150"/>
      <c r="BA2762" s="155"/>
      <c r="BB2762" s="162"/>
      <c r="BC2762" s="162"/>
      <c r="BD2762" s="162"/>
      <c r="BE2762" s="162"/>
      <c r="BF2762" s="156"/>
      <c r="BG2762" s="156"/>
      <c r="BH2762" s="156"/>
      <c r="BJ2762" s="146">
        <v>1982</v>
      </c>
      <c r="BK2762" s="146">
        <f t="shared" si="522"/>
        <v>12.678399999999648</v>
      </c>
      <c r="BL2762" s="146">
        <f t="shared" si="523"/>
        <v>8.0342733268296565E-2</v>
      </c>
      <c r="BM2762" s="146">
        <f t="shared" si="524"/>
        <v>1.7185394774850427E-4</v>
      </c>
      <c r="BN2762" s="146" t="str">
        <f t="shared" si="525"/>
        <v/>
      </c>
      <c r="BO2762" s="146" t="str">
        <f t="shared" si="521"/>
        <v/>
      </c>
    </row>
    <row r="2763" spans="3:67" ht="20.100000000000001" customHeight="1" x14ac:dyDescent="0.25">
      <c r="AY2763" s="155"/>
      <c r="AZ2763" s="150"/>
      <c r="BA2763" s="155"/>
      <c r="BB2763" s="162"/>
      <c r="BC2763" s="162"/>
      <c r="BD2763" s="162"/>
      <c r="BE2763" s="162"/>
      <c r="BF2763" s="156"/>
      <c r="BG2763" s="156"/>
      <c r="BH2763" s="156"/>
      <c r="BJ2763" s="146">
        <v>1983</v>
      </c>
      <c r="BK2763" s="146">
        <f t="shared" si="522"/>
        <v>12.684799999999647</v>
      </c>
      <c r="BL2763" s="146">
        <f t="shared" si="523"/>
        <v>8.0170879320548061E-2</v>
      </c>
      <c r="BM2763" s="146">
        <f t="shared" si="524"/>
        <v>1.7152110622800643E-4</v>
      </c>
      <c r="BN2763" s="146" t="str">
        <f t="shared" si="525"/>
        <v/>
      </c>
      <c r="BO2763" s="146" t="str">
        <f t="shared" si="521"/>
        <v/>
      </c>
    </row>
    <row r="2764" spans="3:67" ht="20.100000000000001" customHeight="1" x14ac:dyDescent="0.25">
      <c r="AY2764" s="155"/>
      <c r="AZ2764" s="150"/>
      <c r="BA2764" s="155"/>
      <c r="BB2764" s="162"/>
      <c r="BC2764" s="162"/>
      <c r="BD2764" s="162"/>
      <c r="BE2764" s="162"/>
      <c r="BF2764" s="156"/>
      <c r="BG2764" s="156"/>
      <c r="BH2764" s="156"/>
      <c r="BJ2764" s="146">
        <v>1984</v>
      </c>
      <c r="BK2764" s="146">
        <f t="shared" si="522"/>
        <v>12.691199999999647</v>
      </c>
      <c r="BL2764" s="146">
        <f t="shared" si="523"/>
        <v>7.9999358214320054E-2</v>
      </c>
      <c r="BM2764" s="146">
        <f t="shared" si="524"/>
        <v>1.7118880045435825E-4</v>
      </c>
      <c r="BN2764" s="146" t="str">
        <f t="shared" si="525"/>
        <v/>
      </c>
      <c r="BO2764" s="146" t="str">
        <f t="shared" si="521"/>
        <v/>
      </c>
    </row>
    <row r="2765" spans="3:67" ht="20.100000000000001" customHeight="1" x14ac:dyDescent="0.25">
      <c r="AY2765" s="155"/>
      <c r="AZ2765" s="150"/>
      <c r="BA2765" s="155"/>
      <c r="BB2765" s="162"/>
      <c r="BC2765" s="162"/>
      <c r="BD2765" s="162"/>
      <c r="BE2765" s="162"/>
      <c r="BF2765" s="156"/>
      <c r="BG2765" s="156"/>
      <c r="BH2765" s="156"/>
      <c r="BJ2765" s="146">
        <v>1985</v>
      </c>
      <c r="BK2765" s="146">
        <f t="shared" si="522"/>
        <v>12.697599999999646</v>
      </c>
      <c r="BL2765" s="146">
        <f t="shared" si="523"/>
        <v>7.9828169413865696E-2</v>
      </c>
      <c r="BM2765" s="146">
        <f t="shared" si="524"/>
        <v>1.7085702992181151E-4</v>
      </c>
      <c r="BN2765" s="146" t="str">
        <f t="shared" si="525"/>
        <v/>
      </c>
      <c r="BO2765" s="146" t="str">
        <f t="shared" ref="BO2765:BO2828" si="535">IF($BL2765&lt;(1-$BH$793),$BM2765,"")</f>
        <v/>
      </c>
    </row>
    <row r="2766" spans="3:67" ht="20.100000000000001" customHeight="1" x14ac:dyDescent="0.25">
      <c r="AY2766" s="155"/>
      <c r="AZ2766" s="150"/>
      <c r="BA2766" s="155"/>
      <c r="BB2766" s="162"/>
      <c r="BC2766" s="162"/>
      <c r="BD2766" s="162"/>
      <c r="BE2766" s="162"/>
      <c r="BF2766" s="156"/>
      <c r="BG2766" s="156"/>
      <c r="BH2766" s="156"/>
      <c r="BJ2766" s="146">
        <v>1986</v>
      </c>
      <c r="BK2766" s="146">
        <f t="shared" ref="BK2766:BK2829" si="536">BK2765+$BN$778</f>
        <v>12.703999999999645</v>
      </c>
      <c r="BL2766" s="146">
        <f t="shared" ref="BL2766:BL2829" si="537">_xlfn.CHISQ.DIST.RT(BK2766,7)</f>
        <v>7.9657312383943885E-2</v>
      </c>
      <c r="BM2766" s="146">
        <f t="shared" ref="BM2766:BM2829" si="538">BL2766-BL2767</f>
        <v>1.7052579412335511E-4</v>
      </c>
      <c r="BN2766" s="146" t="str">
        <f t="shared" ref="BN2766:BN2829" si="539">IF(BL2766&lt;(1-$BH$785),BM2766,"")</f>
        <v/>
      </c>
      <c r="BO2766" s="146" t="str">
        <f t="shared" si="535"/>
        <v/>
      </c>
    </row>
    <row r="2767" spans="3:67" ht="20.100000000000001" customHeight="1" x14ac:dyDescent="0.25">
      <c r="AY2767" s="155"/>
      <c r="AZ2767" s="150"/>
      <c r="BA2767" s="155"/>
      <c r="BB2767" s="162"/>
      <c r="BC2767" s="162"/>
      <c r="BD2767" s="162"/>
      <c r="BE2767" s="162"/>
      <c r="BF2767" s="156"/>
      <c r="BG2767" s="156"/>
      <c r="BH2767" s="156"/>
      <c r="BJ2767" s="146">
        <v>1987</v>
      </c>
      <c r="BK2767" s="146">
        <f t="shared" si="536"/>
        <v>12.710399999999645</v>
      </c>
      <c r="BL2767" s="146">
        <f t="shared" si="537"/>
        <v>7.9486786589820529E-2</v>
      </c>
      <c r="BM2767" s="146">
        <f t="shared" si="538"/>
        <v>1.7019509255114529E-4</v>
      </c>
      <c r="BN2767" s="146" t="str">
        <f t="shared" si="539"/>
        <v/>
      </c>
      <c r="BO2767" s="146" t="str">
        <f t="shared" si="535"/>
        <v/>
      </c>
    </row>
    <row r="2768" spans="3:67" ht="20.100000000000001" customHeight="1" x14ac:dyDescent="0.25">
      <c r="AY2768" s="155"/>
      <c r="AZ2768" s="150"/>
      <c r="BA2768" s="155"/>
      <c r="BB2768" s="162"/>
      <c r="BC2768" s="162"/>
      <c r="BD2768" s="162"/>
      <c r="BE2768" s="162"/>
      <c r="BF2768" s="156"/>
      <c r="BG2768" s="156"/>
      <c r="BH2768" s="156"/>
      <c r="BJ2768" s="146">
        <v>1988</v>
      </c>
      <c r="BK2768" s="146">
        <f t="shared" si="536"/>
        <v>12.716799999999644</v>
      </c>
      <c r="BL2768" s="146">
        <f t="shared" si="537"/>
        <v>7.9316591497269384E-2</v>
      </c>
      <c r="BM2768" s="146">
        <f t="shared" si="538"/>
        <v>1.6986492469694969E-4</v>
      </c>
      <c r="BN2768" s="146" t="str">
        <f t="shared" si="539"/>
        <v/>
      </c>
      <c r="BO2768" s="146" t="str">
        <f t="shared" si="535"/>
        <v/>
      </c>
    </row>
    <row r="2769" spans="51:67" ht="20.100000000000001" customHeight="1" x14ac:dyDescent="0.25">
      <c r="AY2769" s="155"/>
      <c r="AZ2769" s="150"/>
      <c r="BA2769" s="155"/>
      <c r="BB2769" s="162"/>
      <c r="BC2769" s="162"/>
      <c r="BD2769" s="162"/>
      <c r="BE2769" s="162"/>
      <c r="BF2769" s="156"/>
      <c r="BG2769" s="156"/>
      <c r="BH2769" s="156"/>
      <c r="BJ2769" s="146">
        <v>1989</v>
      </c>
      <c r="BK2769" s="146">
        <f t="shared" si="536"/>
        <v>12.723199999999643</v>
      </c>
      <c r="BL2769" s="146">
        <f t="shared" si="537"/>
        <v>7.9146726572572434E-2</v>
      </c>
      <c r="BM2769" s="146">
        <f t="shared" si="538"/>
        <v>1.6953529005092616E-4</v>
      </c>
      <c r="BN2769" s="146" t="str">
        <f t="shared" si="539"/>
        <v/>
      </c>
      <c r="BO2769" s="146" t="str">
        <f t="shared" si="535"/>
        <v/>
      </c>
    </row>
    <row r="2770" spans="51:67" ht="20.100000000000001" customHeight="1" x14ac:dyDescent="0.25">
      <c r="AY2770" s="155"/>
      <c r="AZ2770" s="150"/>
      <c r="BA2770" s="155"/>
      <c r="BB2770" s="162"/>
      <c r="BC2770" s="162"/>
      <c r="BD2770" s="162"/>
      <c r="BE2770" s="162"/>
      <c r="BF2770" s="156"/>
      <c r="BG2770" s="156"/>
      <c r="BH2770" s="156"/>
      <c r="BJ2770" s="146">
        <v>1990</v>
      </c>
      <c r="BK2770" s="146">
        <f t="shared" si="536"/>
        <v>12.729599999999643</v>
      </c>
      <c r="BL2770" s="146">
        <f t="shared" si="537"/>
        <v>7.8977191282521508E-2</v>
      </c>
      <c r="BM2770" s="146">
        <f t="shared" si="538"/>
        <v>1.6920618810312149E-4</v>
      </c>
      <c r="BN2770" s="146" t="str">
        <f t="shared" si="539"/>
        <v/>
      </c>
      <c r="BO2770" s="146" t="str">
        <f t="shared" si="535"/>
        <v/>
      </c>
    </row>
    <row r="2771" spans="51:67" ht="20.100000000000001" customHeight="1" x14ac:dyDescent="0.25">
      <c r="AY2771" s="155"/>
      <c r="AZ2771" s="150"/>
      <c r="BA2771" s="155"/>
      <c r="BB2771" s="162"/>
      <c r="BC2771" s="162"/>
      <c r="BD2771" s="162"/>
      <c r="BE2771" s="162"/>
      <c r="BF2771" s="156"/>
      <c r="BG2771" s="156"/>
      <c r="BH2771" s="156"/>
      <c r="BJ2771" s="146">
        <v>1991</v>
      </c>
      <c r="BK2771" s="146">
        <f t="shared" si="536"/>
        <v>12.735999999999642</v>
      </c>
      <c r="BL2771" s="146">
        <f t="shared" si="537"/>
        <v>7.8807985094418387E-2</v>
      </c>
      <c r="BM2771" s="146">
        <f t="shared" si="538"/>
        <v>1.6887761834256942E-4</v>
      </c>
      <c r="BN2771" s="146" t="str">
        <f t="shared" si="539"/>
        <v/>
      </c>
      <c r="BO2771" s="146" t="str">
        <f t="shared" si="535"/>
        <v/>
      </c>
    </row>
    <row r="2772" spans="51:67" ht="20.100000000000001" customHeight="1" x14ac:dyDescent="0.25">
      <c r="AY2772" s="155"/>
      <c r="AZ2772" s="150"/>
      <c r="BA2772" s="155"/>
      <c r="BB2772" s="162"/>
      <c r="BC2772" s="162"/>
      <c r="BD2772" s="162"/>
      <c r="BE2772" s="162"/>
      <c r="BF2772" s="156"/>
      <c r="BG2772" s="156"/>
      <c r="BH2772" s="156"/>
      <c r="BJ2772" s="146">
        <v>1992</v>
      </c>
      <c r="BK2772" s="146">
        <f t="shared" si="536"/>
        <v>12.742399999999641</v>
      </c>
      <c r="BL2772" s="146">
        <f t="shared" si="537"/>
        <v>7.8639107476075817E-2</v>
      </c>
      <c r="BM2772" s="146">
        <f t="shared" si="538"/>
        <v>1.685495802572351E-4</v>
      </c>
      <c r="BN2772" s="146" t="str">
        <f t="shared" si="539"/>
        <v/>
      </c>
      <c r="BO2772" s="146" t="str">
        <f t="shared" si="535"/>
        <v/>
      </c>
    </row>
    <row r="2773" spans="51:67" ht="20.100000000000001" customHeight="1" x14ac:dyDescent="0.25">
      <c r="AY2773" s="155"/>
      <c r="AZ2773" s="150"/>
      <c r="BA2773" s="155"/>
      <c r="BB2773" s="162"/>
      <c r="BC2773" s="162"/>
      <c r="BD2773" s="162"/>
      <c r="BE2773" s="162"/>
      <c r="BF2773" s="156"/>
      <c r="BG2773" s="156"/>
      <c r="BH2773" s="156"/>
      <c r="BJ2773" s="146">
        <v>1993</v>
      </c>
      <c r="BK2773" s="146">
        <f t="shared" si="536"/>
        <v>12.74879999999964</v>
      </c>
      <c r="BL2773" s="146">
        <f t="shared" si="537"/>
        <v>7.8470557895818582E-2</v>
      </c>
      <c r="BM2773" s="146">
        <f t="shared" si="538"/>
        <v>1.6822207333469508E-4</v>
      </c>
      <c r="BN2773" s="146" t="str">
        <f t="shared" si="539"/>
        <v/>
      </c>
      <c r="BO2773" s="146" t="str">
        <f t="shared" si="535"/>
        <v/>
      </c>
    </row>
    <row r="2774" spans="51:67" ht="20.100000000000001" customHeight="1" x14ac:dyDescent="0.25">
      <c r="AY2774" s="155"/>
      <c r="AZ2774" s="150"/>
      <c r="BA2774" s="155"/>
      <c r="BB2774" s="162"/>
      <c r="BC2774" s="162"/>
      <c r="BD2774" s="162"/>
      <c r="BE2774" s="162"/>
      <c r="BF2774" s="156"/>
      <c r="BG2774" s="156"/>
      <c r="BH2774" s="156"/>
      <c r="BJ2774" s="146">
        <v>1994</v>
      </c>
      <c r="BK2774" s="146">
        <f t="shared" si="536"/>
        <v>12.75519999999964</v>
      </c>
      <c r="BL2774" s="146">
        <f t="shared" si="537"/>
        <v>7.8302335822483887E-2</v>
      </c>
      <c r="BM2774" s="146">
        <f t="shared" si="538"/>
        <v>1.6789509706144345E-4</v>
      </c>
      <c r="BN2774" s="146" t="str">
        <f t="shared" si="539"/>
        <v/>
      </c>
      <c r="BO2774" s="146" t="str">
        <f t="shared" si="535"/>
        <v/>
      </c>
    </row>
    <row r="2775" spans="51:67" ht="20.100000000000001" customHeight="1" x14ac:dyDescent="0.25">
      <c r="AY2775" s="155"/>
      <c r="AZ2775" s="150"/>
      <c r="BA2775" s="155"/>
      <c r="BB2775" s="162"/>
      <c r="BC2775" s="162"/>
      <c r="BD2775" s="162"/>
      <c r="BE2775" s="162"/>
      <c r="BF2775" s="156"/>
      <c r="BG2775" s="156"/>
      <c r="BH2775" s="156"/>
      <c r="BJ2775" s="146">
        <v>1995</v>
      </c>
      <c r="BK2775" s="146">
        <f t="shared" si="536"/>
        <v>12.761599999999639</v>
      </c>
      <c r="BL2775" s="146">
        <f t="shared" si="537"/>
        <v>7.8134440725422444E-2</v>
      </c>
      <c r="BM2775" s="146">
        <f t="shared" si="538"/>
        <v>1.6756865092334983E-4</v>
      </c>
      <c r="BN2775" s="146" t="str">
        <f t="shared" si="539"/>
        <v/>
      </c>
      <c r="BO2775" s="146" t="str">
        <f t="shared" si="535"/>
        <v/>
      </c>
    </row>
    <row r="2776" spans="51:67" ht="20.100000000000001" customHeight="1" x14ac:dyDescent="0.25">
      <c r="AY2776" s="155"/>
      <c r="AZ2776" s="150"/>
      <c r="BA2776" s="155"/>
      <c r="BB2776" s="162"/>
      <c r="BC2776" s="162"/>
      <c r="BD2776" s="162"/>
      <c r="BE2776" s="162"/>
      <c r="BF2776" s="156"/>
      <c r="BG2776" s="156"/>
      <c r="BH2776" s="156"/>
      <c r="BJ2776" s="146">
        <v>1996</v>
      </c>
      <c r="BK2776" s="146">
        <f t="shared" si="536"/>
        <v>12.767999999999638</v>
      </c>
      <c r="BL2776" s="146">
        <f t="shared" si="537"/>
        <v>7.7966872074499094E-2</v>
      </c>
      <c r="BM2776" s="146">
        <f t="shared" si="538"/>
        <v>1.6724273440536785E-4</v>
      </c>
      <c r="BN2776" s="146" t="str">
        <f t="shared" si="539"/>
        <v/>
      </c>
      <c r="BO2776" s="146" t="str">
        <f t="shared" si="535"/>
        <v/>
      </c>
    </row>
    <row r="2777" spans="51:67" ht="20.100000000000001" customHeight="1" x14ac:dyDescent="0.25">
      <c r="AY2777" s="155"/>
      <c r="AZ2777" s="150"/>
      <c r="BA2777" s="155"/>
      <c r="BB2777" s="162"/>
      <c r="BC2777" s="162"/>
      <c r="BD2777" s="162"/>
      <c r="BE2777" s="162"/>
      <c r="BF2777" s="156"/>
      <c r="BG2777" s="156"/>
      <c r="BH2777" s="156"/>
      <c r="BJ2777" s="146">
        <v>1997</v>
      </c>
      <c r="BK2777" s="146">
        <f t="shared" si="536"/>
        <v>12.774399999999638</v>
      </c>
      <c r="BL2777" s="146">
        <f t="shared" si="537"/>
        <v>7.7799629340093726E-2</v>
      </c>
      <c r="BM2777" s="146">
        <f t="shared" si="538"/>
        <v>1.6691734699175731E-4</v>
      </c>
      <c r="BN2777" s="146" t="str">
        <f t="shared" si="539"/>
        <v/>
      </c>
      <c r="BO2777" s="146" t="str">
        <f t="shared" si="535"/>
        <v/>
      </c>
    </row>
    <row r="2778" spans="51:67" ht="20.100000000000001" customHeight="1" x14ac:dyDescent="0.25">
      <c r="AY2778" s="155"/>
      <c r="AZ2778" s="150"/>
      <c r="BA2778" s="155"/>
      <c r="BB2778" s="162"/>
      <c r="BC2778" s="162"/>
      <c r="BD2778" s="162"/>
      <c r="BE2778" s="162"/>
      <c r="BF2778" s="156"/>
      <c r="BG2778" s="156"/>
      <c r="BH2778" s="156"/>
      <c r="BJ2778" s="146">
        <v>1998</v>
      </c>
      <c r="BK2778" s="146">
        <f t="shared" si="536"/>
        <v>12.780799999999637</v>
      </c>
      <c r="BL2778" s="146">
        <f t="shared" si="537"/>
        <v>7.7632711993101969E-2</v>
      </c>
      <c r="BM2778" s="146">
        <f t="shared" si="538"/>
        <v>1.6659248816613959E-4</v>
      </c>
      <c r="BN2778" s="146" t="str">
        <f t="shared" si="539"/>
        <v/>
      </c>
      <c r="BO2778" s="146" t="str">
        <f t="shared" si="535"/>
        <v/>
      </c>
    </row>
    <row r="2779" spans="51:67" ht="20.100000000000001" customHeight="1" x14ac:dyDescent="0.25">
      <c r="BJ2779" s="146">
        <v>1999</v>
      </c>
      <c r="BK2779" s="146">
        <f t="shared" si="536"/>
        <v>12.787199999999636</v>
      </c>
      <c r="BL2779" s="146">
        <f t="shared" si="537"/>
        <v>7.7466119504935829E-2</v>
      </c>
      <c r="BM2779" s="146">
        <f t="shared" si="538"/>
        <v>1.6626815741097034E-4</v>
      </c>
      <c r="BN2779" s="146" t="str">
        <f t="shared" si="539"/>
        <v/>
      </c>
      <c r="BO2779" s="146" t="str">
        <f t="shared" si="535"/>
        <v/>
      </c>
    </row>
    <row r="2780" spans="51:67" ht="20.100000000000001" customHeight="1" x14ac:dyDescent="0.25">
      <c r="BJ2780" s="146">
        <v>2000</v>
      </c>
      <c r="BK2780" s="146">
        <f t="shared" si="536"/>
        <v>12.793599999999635</v>
      </c>
      <c r="BL2780" s="146">
        <f t="shared" si="537"/>
        <v>7.7299851347524859E-2</v>
      </c>
      <c r="BM2780" s="146">
        <f t="shared" si="538"/>
        <v>1.6594435420867748E-4</v>
      </c>
      <c r="BN2780" s="146" t="str">
        <f t="shared" si="539"/>
        <v/>
      </c>
      <c r="BO2780" s="146" t="str">
        <f t="shared" si="535"/>
        <v/>
      </c>
    </row>
    <row r="2781" spans="51:67" ht="20.100000000000001" customHeight="1" x14ac:dyDescent="0.25">
      <c r="BJ2781" s="146">
        <v>2001</v>
      </c>
      <c r="BK2781" s="146">
        <f t="shared" si="536"/>
        <v>12.799999999999635</v>
      </c>
      <c r="BL2781" s="146">
        <f t="shared" si="537"/>
        <v>7.7133906993316181E-2</v>
      </c>
      <c r="BM2781" s="146">
        <f t="shared" si="538"/>
        <v>1.6562107804013459E-4</v>
      </c>
      <c r="BN2781" s="146" t="str">
        <f t="shared" si="539"/>
        <v/>
      </c>
      <c r="BO2781" s="146" t="str">
        <f t="shared" si="535"/>
        <v/>
      </c>
    </row>
    <row r="2782" spans="51:67" ht="20.100000000000001" customHeight="1" x14ac:dyDescent="0.25">
      <c r="BJ2782" s="146">
        <v>2002</v>
      </c>
      <c r="BK2782" s="146">
        <f t="shared" si="536"/>
        <v>12.806399999999634</v>
      </c>
      <c r="BL2782" s="146">
        <f t="shared" si="537"/>
        <v>7.6968285915276047E-2</v>
      </c>
      <c r="BM2782" s="146">
        <f t="shared" si="538"/>
        <v>1.6529832838599323E-4</v>
      </c>
      <c r="BN2782" s="146" t="str">
        <f t="shared" si="539"/>
        <v/>
      </c>
      <c r="BO2782" s="146" t="str">
        <f t="shared" si="535"/>
        <v/>
      </c>
    </row>
    <row r="2783" spans="51:67" ht="20.100000000000001" customHeight="1" x14ac:dyDescent="0.25">
      <c r="BJ2783" s="146">
        <v>2003</v>
      </c>
      <c r="BK2783" s="146">
        <f t="shared" si="536"/>
        <v>12.812799999999633</v>
      </c>
      <c r="BL2783" s="146">
        <f t="shared" si="537"/>
        <v>7.6802987586890054E-2</v>
      </c>
      <c r="BM2783" s="146">
        <f t="shared" si="538"/>
        <v>1.6497610472597513E-4</v>
      </c>
      <c r="BN2783" s="146" t="str">
        <f t="shared" si="539"/>
        <v/>
      </c>
      <c r="BO2783" s="146" t="str">
        <f t="shared" si="535"/>
        <v/>
      </c>
    </row>
    <row r="2784" spans="51:67" ht="20.100000000000001" customHeight="1" x14ac:dyDescent="0.25">
      <c r="BJ2784" s="146">
        <v>2004</v>
      </c>
      <c r="BK2784" s="146">
        <f t="shared" si="536"/>
        <v>12.819199999999633</v>
      </c>
      <c r="BL2784" s="146">
        <f t="shared" si="537"/>
        <v>7.6638011482164078E-2</v>
      </c>
      <c r="BM2784" s="146">
        <f t="shared" si="538"/>
        <v>1.6465440653908037E-4</v>
      </c>
      <c r="BN2784" s="146" t="str">
        <f t="shared" si="539"/>
        <v/>
      </c>
      <c r="BO2784" s="146" t="str">
        <f t="shared" si="535"/>
        <v/>
      </c>
    </row>
    <row r="2785" spans="62:67" ht="20.100000000000001" customHeight="1" x14ac:dyDescent="0.25">
      <c r="BJ2785" s="146">
        <v>2005</v>
      </c>
      <c r="BK2785" s="146">
        <f t="shared" si="536"/>
        <v>12.825599999999632</v>
      </c>
      <c r="BL2785" s="146">
        <f t="shared" si="537"/>
        <v>7.6473357075624998E-2</v>
      </c>
      <c r="BM2785" s="146">
        <f t="shared" si="538"/>
        <v>1.6433323330368454E-4</v>
      </c>
      <c r="BN2785" s="146" t="str">
        <f t="shared" si="539"/>
        <v/>
      </c>
      <c r="BO2785" s="146" t="str">
        <f t="shared" si="535"/>
        <v/>
      </c>
    </row>
    <row r="2786" spans="62:67" ht="20.100000000000001" customHeight="1" x14ac:dyDescent="0.25">
      <c r="BJ2786" s="146">
        <v>2006</v>
      </c>
      <c r="BK2786" s="146">
        <f t="shared" si="536"/>
        <v>12.831999999999631</v>
      </c>
      <c r="BL2786" s="146">
        <f t="shared" si="537"/>
        <v>7.6309023842321314E-2</v>
      </c>
      <c r="BM2786" s="146">
        <f t="shared" si="538"/>
        <v>1.6401258449748324E-4</v>
      </c>
      <c r="BN2786" s="146" t="str">
        <f t="shared" si="539"/>
        <v/>
      </c>
      <c r="BO2786" s="146" t="str">
        <f t="shared" si="535"/>
        <v/>
      </c>
    </row>
    <row r="2787" spans="62:67" ht="20.100000000000001" customHeight="1" x14ac:dyDescent="0.25">
      <c r="BJ2787" s="146">
        <v>2007</v>
      </c>
      <c r="BK2787" s="146">
        <f t="shared" si="536"/>
        <v>12.838399999999631</v>
      </c>
      <c r="BL2787" s="146">
        <f t="shared" si="537"/>
        <v>7.614501125782383E-2</v>
      </c>
      <c r="BM2787" s="146">
        <f t="shared" si="538"/>
        <v>1.6369245959722833E-4</v>
      </c>
      <c r="BN2787" s="146" t="str">
        <f t="shared" si="539"/>
        <v/>
      </c>
      <c r="BO2787" s="146" t="str">
        <f t="shared" si="535"/>
        <v/>
      </c>
    </row>
    <row r="2788" spans="62:67" ht="20.100000000000001" customHeight="1" x14ac:dyDescent="0.25">
      <c r="BJ2788" s="146">
        <v>2008</v>
      </c>
      <c r="BK2788" s="146">
        <f t="shared" si="536"/>
        <v>12.84479999999963</v>
      </c>
      <c r="BL2788" s="146">
        <f t="shared" si="537"/>
        <v>7.5981318798226602E-2</v>
      </c>
      <c r="BM2788" s="146">
        <f t="shared" si="538"/>
        <v>1.6337285807908886E-4</v>
      </c>
      <c r="BN2788" s="146" t="str">
        <f t="shared" si="539"/>
        <v/>
      </c>
      <c r="BO2788" s="146" t="str">
        <f t="shared" si="535"/>
        <v/>
      </c>
    </row>
    <row r="2789" spans="62:67" ht="20.100000000000001" customHeight="1" x14ac:dyDescent="0.25">
      <c r="BJ2789" s="146">
        <v>2009</v>
      </c>
      <c r="BK2789" s="146">
        <f t="shared" si="536"/>
        <v>12.851199999999629</v>
      </c>
      <c r="BL2789" s="146">
        <f t="shared" si="537"/>
        <v>7.5817945940147513E-2</v>
      </c>
      <c r="BM2789" s="146">
        <f t="shared" si="538"/>
        <v>1.6305377941876198E-4</v>
      </c>
      <c r="BN2789" s="146" t="str">
        <f t="shared" si="539"/>
        <v/>
      </c>
      <c r="BO2789" s="146" t="str">
        <f t="shared" si="535"/>
        <v/>
      </c>
    </row>
    <row r="2790" spans="62:67" ht="20.100000000000001" customHeight="1" x14ac:dyDescent="0.25">
      <c r="BJ2790" s="146">
        <v>2010</v>
      </c>
      <c r="BK2790" s="146">
        <f t="shared" si="536"/>
        <v>12.857599999999628</v>
      </c>
      <c r="BL2790" s="146">
        <f t="shared" si="537"/>
        <v>7.5654892160728751E-2</v>
      </c>
      <c r="BM2790" s="146">
        <f t="shared" si="538"/>
        <v>1.6273522309083466E-4</v>
      </c>
      <c r="BN2790" s="146" t="str">
        <f t="shared" si="539"/>
        <v/>
      </c>
      <c r="BO2790" s="146" t="str">
        <f t="shared" si="535"/>
        <v/>
      </c>
    </row>
    <row r="2791" spans="62:67" ht="20.100000000000001" customHeight="1" x14ac:dyDescent="0.25">
      <c r="BJ2791" s="146">
        <v>2011</v>
      </c>
      <c r="BK2791" s="146">
        <f t="shared" si="536"/>
        <v>12.863999999999628</v>
      </c>
      <c r="BL2791" s="146">
        <f t="shared" si="537"/>
        <v>7.5492156937637916E-2</v>
      </c>
      <c r="BM2791" s="146">
        <f t="shared" si="538"/>
        <v>1.6241718856963017E-4</v>
      </c>
      <c r="BN2791" s="146" t="str">
        <f t="shared" si="539"/>
        <v/>
      </c>
      <c r="BO2791" s="146" t="str">
        <f t="shared" si="535"/>
        <v/>
      </c>
    </row>
    <row r="2792" spans="62:67" ht="20.100000000000001" customHeight="1" x14ac:dyDescent="0.25">
      <c r="BJ2792" s="146">
        <v>2012</v>
      </c>
      <c r="BK2792" s="146">
        <f t="shared" si="536"/>
        <v>12.870399999999627</v>
      </c>
      <c r="BL2792" s="146">
        <f t="shared" si="537"/>
        <v>7.5329739749068286E-2</v>
      </c>
      <c r="BM2792" s="146">
        <f t="shared" si="538"/>
        <v>1.6209967532840319E-4</v>
      </c>
      <c r="BN2792" s="146" t="str">
        <f t="shared" si="539"/>
        <v/>
      </c>
      <c r="BO2792" s="146" t="str">
        <f t="shared" si="535"/>
        <v/>
      </c>
    </row>
    <row r="2793" spans="62:67" ht="20.100000000000001" customHeight="1" x14ac:dyDescent="0.25">
      <c r="BJ2793" s="146">
        <v>2013</v>
      </c>
      <c r="BK2793" s="146">
        <f t="shared" si="536"/>
        <v>12.876799999999626</v>
      </c>
      <c r="BL2793" s="146">
        <f t="shared" si="537"/>
        <v>7.5167640073739883E-2</v>
      </c>
      <c r="BM2793" s="146">
        <f t="shared" si="538"/>
        <v>1.6178268284010311E-4</v>
      </c>
      <c r="BN2793" s="146" t="str">
        <f t="shared" si="539"/>
        <v/>
      </c>
      <c r="BO2793" s="146" t="str">
        <f t="shared" si="535"/>
        <v/>
      </c>
    </row>
    <row r="2794" spans="62:67" ht="20.100000000000001" customHeight="1" x14ac:dyDescent="0.25">
      <c r="BJ2794" s="146">
        <v>2014</v>
      </c>
      <c r="BK2794" s="146">
        <f t="shared" si="536"/>
        <v>12.883199999999626</v>
      </c>
      <c r="BL2794" s="146">
        <f t="shared" si="537"/>
        <v>7.500585739089978E-2</v>
      </c>
      <c r="BM2794" s="146">
        <f t="shared" si="538"/>
        <v>1.6146621057665234E-4</v>
      </c>
      <c r="BN2794" s="146" t="str">
        <f t="shared" si="539"/>
        <v/>
      </c>
      <c r="BO2794" s="146" t="str">
        <f t="shared" si="535"/>
        <v/>
      </c>
    </row>
    <row r="2795" spans="62:67" ht="20.100000000000001" customHeight="1" x14ac:dyDescent="0.25">
      <c r="BJ2795" s="146">
        <v>2015</v>
      </c>
      <c r="BK2795" s="146">
        <f t="shared" si="536"/>
        <v>12.889599999999625</v>
      </c>
      <c r="BL2795" s="146">
        <f t="shared" si="537"/>
        <v>7.4844391180323128E-2</v>
      </c>
      <c r="BM2795" s="146">
        <f t="shared" si="538"/>
        <v>1.6115025800962635E-4</v>
      </c>
      <c r="BN2795" s="146" t="str">
        <f t="shared" si="539"/>
        <v/>
      </c>
      <c r="BO2795" s="146" t="str">
        <f t="shared" si="535"/>
        <v/>
      </c>
    </row>
    <row r="2796" spans="62:67" ht="20.100000000000001" customHeight="1" x14ac:dyDescent="0.25">
      <c r="BJ2796" s="146">
        <v>2016</v>
      </c>
      <c r="BK2796" s="146">
        <f t="shared" si="536"/>
        <v>12.895999999999624</v>
      </c>
      <c r="BL2796" s="146">
        <f t="shared" si="537"/>
        <v>7.4683240922313501E-2</v>
      </c>
      <c r="BM2796" s="146">
        <f t="shared" si="538"/>
        <v>1.6083482460982346E-4</v>
      </c>
      <c r="BN2796" s="146" t="str">
        <f t="shared" si="539"/>
        <v/>
      </c>
      <c r="BO2796" s="146" t="str">
        <f t="shared" si="535"/>
        <v/>
      </c>
    </row>
    <row r="2797" spans="62:67" ht="20.100000000000001" customHeight="1" x14ac:dyDescent="0.25">
      <c r="BJ2797" s="146">
        <v>2017</v>
      </c>
      <c r="BK2797" s="146">
        <f t="shared" si="536"/>
        <v>12.902399999999624</v>
      </c>
      <c r="BL2797" s="146">
        <f t="shared" si="537"/>
        <v>7.4522406097703678E-2</v>
      </c>
      <c r="BM2797" s="146">
        <f t="shared" si="538"/>
        <v>1.6051990984733422E-4</v>
      </c>
      <c r="BN2797" s="146" t="str">
        <f t="shared" si="539"/>
        <v/>
      </c>
      <c r="BO2797" s="146" t="str">
        <f t="shared" si="535"/>
        <v/>
      </c>
    </row>
    <row r="2798" spans="62:67" ht="20.100000000000001" customHeight="1" x14ac:dyDescent="0.25">
      <c r="BJ2798" s="146">
        <v>2018</v>
      </c>
      <c r="BK2798" s="146">
        <f t="shared" si="536"/>
        <v>12.908799999999623</v>
      </c>
      <c r="BL2798" s="146">
        <f t="shared" si="537"/>
        <v>7.4361886187856344E-2</v>
      </c>
      <c r="BM2798" s="146">
        <f t="shared" si="538"/>
        <v>1.6020551319177734E-4</v>
      </c>
      <c r="BN2798" s="146" t="str">
        <f t="shared" si="539"/>
        <v/>
      </c>
      <c r="BO2798" s="146" t="str">
        <f t="shared" si="535"/>
        <v/>
      </c>
    </row>
    <row r="2799" spans="62:67" ht="20.100000000000001" customHeight="1" x14ac:dyDescent="0.25">
      <c r="BJ2799" s="146">
        <v>2019</v>
      </c>
      <c r="BK2799" s="146">
        <f t="shared" si="536"/>
        <v>12.915199999999622</v>
      </c>
      <c r="BL2799" s="146">
        <f t="shared" si="537"/>
        <v>7.4201680674664566E-2</v>
      </c>
      <c r="BM2799" s="146">
        <f t="shared" si="538"/>
        <v>1.5989163411181395E-4</v>
      </c>
      <c r="BN2799" s="146" t="str">
        <f t="shared" si="539"/>
        <v/>
      </c>
      <c r="BO2799" s="146" t="str">
        <f t="shared" si="535"/>
        <v/>
      </c>
    </row>
    <row r="2800" spans="62:67" ht="20.100000000000001" customHeight="1" x14ac:dyDescent="0.25">
      <c r="BJ2800" s="146">
        <v>2020</v>
      </c>
      <c r="BK2800" s="146">
        <f t="shared" si="536"/>
        <v>12.921599999999621</v>
      </c>
      <c r="BL2800" s="146">
        <f t="shared" si="537"/>
        <v>7.4041789040552752E-2</v>
      </c>
      <c r="BM2800" s="146">
        <f t="shared" si="538"/>
        <v>1.5957827207574438E-4</v>
      </c>
      <c r="BN2800" s="146" t="str">
        <f t="shared" si="539"/>
        <v/>
      </c>
      <c r="BO2800" s="146" t="str">
        <f t="shared" si="535"/>
        <v/>
      </c>
    </row>
    <row r="2801" spans="62:67" ht="20.100000000000001" customHeight="1" x14ac:dyDescent="0.25">
      <c r="BJ2801" s="146">
        <v>2021</v>
      </c>
      <c r="BK2801" s="146">
        <f t="shared" si="536"/>
        <v>12.927999999999621</v>
      </c>
      <c r="BL2801" s="146">
        <f t="shared" si="537"/>
        <v>7.3882210768477008E-2</v>
      </c>
      <c r="BM2801" s="146">
        <f t="shared" si="538"/>
        <v>1.592654265513832E-4</v>
      </c>
      <c r="BN2801" s="146" t="str">
        <f t="shared" si="539"/>
        <v/>
      </c>
      <c r="BO2801" s="146" t="str">
        <f t="shared" si="535"/>
        <v/>
      </c>
    </row>
    <row r="2802" spans="62:67" ht="20.100000000000001" customHeight="1" x14ac:dyDescent="0.25">
      <c r="BJ2802" s="146">
        <v>2022</v>
      </c>
      <c r="BK2802" s="146">
        <f t="shared" si="536"/>
        <v>12.93439999999962</v>
      </c>
      <c r="BL2802" s="146">
        <f t="shared" si="537"/>
        <v>7.3722945341925625E-2</v>
      </c>
      <c r="BM2802" s="146">
        <f t="shared" si="538"/>
        <v>1.5895309700554583E-4</v>
      </c>
      <c r="BN2802" s="146" t="str">
        <f t="shared" si="539"/>
        <v/>
      </c>
      <c r="BO2802" s="146" t="str">
        <f t="shared" si="535"/>
        <v/>
      </c>
    </row>
    <row r="2803" spans="62:67" ht="20.100000000000001" customHeight="1" x14ac:dyDescent="0.25">
      <c r="BJ2803" s="146">
        <v>2023</v>
      </c>
      <c r="BK2803" s="146">
        <f t="shared" si="536"/>
        <v>12.940799999999619</v>
      </c>
      <c r="BL2803" s="146">
        <f t="shared" si="537"/>
        <v>7.3563992244920079E-2</v>
      </c>
      <c r="BM2803" s="146">
        <f t="shared" si="538"/>
        <v>1.586412829045758E-4</v>
      </c>
      <c r="BN2803" s="146" t="str">
        <f t="shared" si="539"/>
        <v/>
      </c>
      <c r="BO2803" s="146" t="str">
        <f t="shared" si="535"/>
        <v/>
      </c>
    </row>
    <row r="2804" spans="62:67" ht="20.100000000000001" customHeight="1" x14ac:dyDescent="0.25">
      <c r="BJ2804" s="146">
        <v>2024</v>
      </c>
      <c r="BK2804" s="146">
        <f t="shared" si="536"/>
        <v>12.947199999999619</v>
      </c>
      <c r="BL2804" s="146">
        <f t="shared" si="537"/>
        <v>7.3405350962015503E-2</v>
      </c>
      <c r="BM2804" s="146">
        <f t="shared" si="538"/>
        <v>1.5832998371433094E-4</v>
      </c>
      <c r="BN2804" s="146" t="str">
        <f t="shared" si="539"/>
        <v/>
      </c>
      <c r="BO2804" s="146" t="str">
        <f t="shared" si="535"/>
        <v/>
      </c>
    </row>
    <row r="2805" spans="62:67" ht="20.100000000000001" customHeight="1" x14ac:dyDescent="0.25">
      <c r="BJ2805" s="146">
        <v>2025</v>
      </c>
      <c r="BK2805" s="146">
        <f t="shared" si="536"/>
        <v>12.953599999999618</v>
      </c>
      <c r="BL2805" s="146">
        <f t="shared" si="537"/>
        <v>7.3247020978301172E-2</v>
      </c>
      <c r="BM2805" s="146">
        <f t="shared" si="538"/>
        <v>1.5801919890001681E-4</v>
      </c>
      <c r="BN2805" s="146" t="str">
        <f t="shared" si="539"/>
        <v/>
      </c>
      <c r="BO2805" s="146" t="str">
        <f t="shared" si="535"/>
        <v/>
      </c>
    </row>
    <row r="2806" spans="62:67" ht="20.100000000000001" customHeight="1" x14ac:dyDescent="0.25">
      <c r="BJ2806" s="146">
        <v>2026</v>
      </c>
      <c r="BK2806" s="146">
        <f t="shared" si="536"/>
        <v>12.959999999999617</v>
      </c>
      <c r="BL2806" s="146">
        <f t="shared" si="537"/>
        <v>7.3089001779401155E-2</v>
      </c>
      <c r="BM2806" s="146">
        <f t="shared" si="538"/>
        <v>1.5770892792606184E-4</v>
      </c>
      <c r="BN2806" s="146" t="str">
        <f t="shared" si="539"/>
        <v/>
      </c>
      <c r="BO2806" s="146" t="str">
        <f t="shared" si="535"/>
        <v/>
      </c>
    </row>
    <row r="2807" spans="62:67" ht="20.100000000000001" customHeight="1" x14ac:dyDescent="0.25">
      <c r="BJ2807" s="146">
        <v>2027</v>
      </c>
      <c r="BK2807" s="146">
        <f t="shared" si="536"/>
        <v>12.966399999999616</v>
      </c>
      <c r="BL2807" s="146">
        <f t="shared" si="537"/>
        <v>7.2931292851475094E-2</v>
      </c>
      <c r="BM2807" s="146">
        <f t="shared" si="538"/>
        <v>1.5739917025660299E-4</v>
      </c>
      <c r="BN2807" s="146" t="str">
        <f t="shared" si="539"/>
        <v/>
      </c>
      <c r="BO2807" s="146" t="str">
        <f t="shared" si="535"/>
        <v/>
      </c>
    </row>
    <row r="2808" spans="62:67" ht="20.100000000000001" customHeight="1" x14ac:dyDescent="0.25">
      <c r="BJ2808" s="146">
        <v>2028</v>
      </c>
      <c r="BK2808" s="146">
        <f t="shared" si="536"/>
        <v>12.972799999999616</v>
      </c>
      <c r="BL2808" s="146">
        <f t="shared" si="537"/>
        <v>7.2773893681218491E-2</v>
      </c>
      <c r="BM2808" s="146">
        <f t="shared" si="538"/>
        <v>1.5708992535495847E-4</v>
      </c>
      <c r="BN2808" s="146" t="str">
        <f t="shared" si="539"/>
        <v/>
      </c>
      <c r="BO2808" s="146" t="str">
        <f t="shared" si="535"/>
        <v/>
      </c>
    </row>
    <row r="2809" spans="62:67" ht="20.100000000000001" customHeight="1" x14ac:dyDescent="0.25">
      <c r="BJ2809" s="146">
        <v>2029</v>
      </c>
      <c r="BK2809" s="146">
        <f t="shared" si="536"/>
        <v>12.979199999999615</v>
      </c>
      <c r="BL2809" s="146">
        <f t="shared" si="537"/>
        <v>7.2616803755863532E-2</v>
      </c>
      <c r="BM2809" s="146">
        <f t="shared" si="538"/>
        <v>1.5678119268401625E-4</v>
      </c>
      <c r="BN2809" s="146" t="str">
        <f t="shared" si="539"/>
        <v/>
      </c>
      <c r="BO2809" s="146" t="str">
        <f t="shared" si="535"/>
        <v/>
      </c>
    </row>
    <row r="2810" spans="62:67" ht="20.100000000000001" customHeight="1" x14ac:dyDescent="0.25">
      <c r="BJ2810" s="146">
        <v>2030</v>
      </c>
      <c r="BK2810" s="146">
        <f t="shared" si="536"/>
        <v>12.985599999999614</v>
      </c>
      <c r="BL2810" s="146">
        <f t="shared" si="537"/>
        <v>7.2460022563179516E-2</v>
      </c>
      <c r="BM2810" s="146">
        <f t="shared" si="538"/>
        <v>1.5647297170590102E-4</v>
      </c>
      <c r="BN2810" s="146" t="str">
        <f t="shared" si="539"/>
        <v/>
      </c>
      <c r="BO2810" s="146" t="str">
        <f t="shared" si="535"/>
        <v/>
      </c>
    </row>
    <row r="2811" spans="62:67" ht="20.100000000000001" customHeight="1" x14ac:dyDescent="0.25">
      <c r="BJ2811" s="146">
        <v>2031</v>
      </c>
      <c r="BK2811" s="146">
        <f t="shared" si="536"/>
        <v>12.991999999999614</v>
      </c>
      <c r="BL2811" s="146">
        <f t="shared" si="537"/>
        <v>7.2303549591473615E-2</v>
      </c>
      <c r="BM2811" s="146">
        <f t="shared" si="538"/>
        <v>1.5616526188250157E-4</v>
      </c>
      <c r="BN2811" s="146" t="str">
        <f t="shared" si="539"/>
        <v/>
      </c>
      <c r="BO2811" s="146" t="str">
        <f t="shared" si="535"/>
        <v/>
      </c>
    </row>
    <row r="2812" spans="62:67" ht="20.100000000000001" customHeight="1" x14ac:dyDescent="0.25">
      <c r="BJ2812" s="146">
        <v>2032</v>
      </c>
      <c r="BK2812" s="146">
        <f t="shared" si="536"/>
        <v>12.998399999999613</v>
      </c>
      <c r="BL2812" s="146">
        <f t="shared" si="537"/>
        <v>7.2147384329591113E-2</v>
      </c>
      <c r="BM2812" s="146">
        <f t="shared" si="538"/>
        <v>1.5585806267472135E-4</v>
      </c>
      <c r="BN2812" s="146" t="str">
        <f t="shared" si="539"/>
        <v/>
      </c>
      <c r="BO2812" s="146" t="str">
        <f t="shared" si="535"/>
        <v/>
      </c>
    </row>
    <row r="2813" spans="62:67" ht="20.100000000000001" customHeight="1" x14ac:dyDescent="0.25">
      <c r="BJ2813" s="146">
        <v>2033</v>
      </c>
      <c r="BK2813" s="146">
        <f t="shared" si="536"/>
        <v>13.004799999999612</v>
      </c>
      <c r="BL2813" s="146">
        <f t="shared" si="537"/>
        <v>7.1991526266916392E-2</v>
      </c>
      <c r="BM2813" s="146">
        <f t="shared" si="538"/>
        <v>1.5555137354331117E-4</v>
      </c>
      <c r="BN2813" s="146" t="str">
        <f t="shared" si="539"/>
        <v/>
      </c>
      <c r="BO2813" s="146" t="str">
        <f t="shared" si="535"/>
        <v/>
      </c>
    </row>
    <row r="2814" spans="62:67" ht="20.100000000000001" customHeight="1" x14ac:dyDescent="0.25">
      <c r="BJ2814" s="146">
        <v>2034</v>
      </c>
      <c r="BK2814" s="146">
        <f t="shared" si="536"/>
        <v>13.011199999999612</v>
      </c>
      <c r="BL2814" s="146">
        <f t="shared" si="537"/>
        <v>7.1835974893373081E-2</v>
      </c>
      <c r="BM2814" s="146">
        <f t="shared" si="538"/>
        <v>1.5524519394814751E-4</v>
      </c>
      <c r="BN2814" s="146" t="str">
        <f t="shared" si="539"/>
        <v/>
      </c>
      <c r="BO2814" s="146" t="str">
        <f t="shared" si="535"/>
        <v/>
      </c>
    </row>
    <row r="2815" spans="62:67" ht="20.100000000000001" customHeight="1" x14ac:dyDescent="0.25">
      <c r="BJ2815" s="146">
        <v>2035</v>
      </c>
      <c r="BK2815" s="146">
        <f t="shared" si="536"/>
        <v>13.017599999999611</v>
      </c>
      <c r="BL2815" s="146">
        <f t="shared" si="537"/>
        <v>7.1680729699424933E-2</v>
      </c>
      <c r="BM2815" s="146">
        <f t="shared" si="538"/>
        <v>1.5493952334873218E-4</v>
      </c>
      <c r="BN2815" s="146" t="str">
        <f t="shared" si="539"/>
        <v/>
      </c>
      <c r="BO2815" s="146" t="str">
        <f t="shared" si="535"/>
        <v/>
      </c>
    </row>
    <row r="2816" spans="62:67" ht="20.100000000000001" customHeight="1" x14ac:dyDescent="0.25">
      <c r="BJ2816" s="146">
        <v>2036</v>
      </c>
      <c r="BK2816" s="146">
        <f t="shared" si="536"/>
        <v>13.02399999999961</v>
      </c>
      <c r="BL2816" s="146">
        <f t="shared" si="537"/>
        <v>7.1525790176076201E-2</v>
      </c>
      <c r="BM2816" s="146">
        <f t="shared" si="538"/>
        <v>1.5463436120401186E-4</v>
      </c>
      <c r="BN2816" s="146" t="str">
        <f t="shared" si="539"/>
        <v/>
      </c>
      <c r="BO2816" s="146" t="str">
        <f t="shared" si="535"/>
        <v/>
      </c>
    </row>
    <row r="2817" spans="62:67" ht="20.100000000000001" customHeight="1" x14ac:dyDescent="0.25">
      <c r="BJ2817" s="146">
        <v>2037</v>
      </c>
      <c r="BK2817" s="146">
        <f t="shared" si="536"/>
        <v>13.030399999999609</v>
      </c>
      <c r="BL2817" s="146">
        <f t="shared" si="537"/>
        <v>7.1371155814872189E-2</v>
      </c>
      <c r="BM2817" s="146">
        <f t="shared" si="538"/>
        <v>1.5432970697250303E-4</v>
      </c>
      <c r="BN2817" s="146" t="str">
        <f t="shared" si="539"/>
        <v/>
      </c>
      <c r="BO2817" s="146" t="str">
        <f t="shared" si="535"/>
        <v/>
      </c>
    </row>
    <row r="2818" spans="62:67" ht="20.100000000000001" customHeight="1" x14ac:dyDescent="0.25">
      <c r="BJ2818" s="146">
        <v>2038</v>
      </c>
      <c r="BK2818" s="146">
        <f t="shared" si="536"/>
        <v>13.036799999999609</v>
      </c>
      <c r="BL2818" s="146">
        <f t="shared" si="537"/>
        <v>7.1216826107899686E-2</v>
      </c>
      <c r="BM2818" s="146">
        <f t="shared" si="538"/>
        <v>1.5402556011177848E-4</v>
      </c>
      <c r="BN2818" s="146" t="str">
        <f t="shared" si="539"/>
        <v/>
      </c>
      <c r="BO2818" s="146" t="str">
        <f t="shared" si="535"/>
        <v/>
      </c>
    </row>
    <row r="2819" spans="62:67" ht="20.100000000000001" customHeight="1" x14ac:dyDescent="0.25">
      <c r="BJ2819" s="146">
        <v>2039</v>
      </c>
      <c r="BK2819" s="146">
        <f t="shared" si="536"/>
        <v>13.043199999999608</v>
      </c>
      <c r="BL2819" s="146">
        <f t="shared" si="537"/>
        <v>7.1062800547787908E-2</v>
      </c>
      <c r="BM2819" s="146">
        <f t="shared" si="538"/>
        <v>1.5372192007948038E-4</v>
      </c>
      <c r="BN2819" s="146" t="str">
        <f t="shared" si="539"/>
        <v/>
      </c>
      <c r="BO2819" s="146" t="str">
        <f t="shared" si="535"/>
        <v/>
      </c>
    </row>
    <row r="2820" spans="62:67" ht="20.100000000000001" customHeight="1" x14ac:dyDescent="0.25">
      <c r="BJ2820" s="146">
        <v>2040</v>
      </c>
      <c r="BK2820" s="146">
        <f t="shared" si="536"/>
        <v>13.049599999999607</v>
      </c>
      <c r="BL2820" s="146">
        <f t="shared" si="537"/>
        <v>7.0909078627708427E-2</v>
      </c>
      <c r="BM2820" s="146">
        <f t="shared" si="538"/>
        <v>1.5341878633221007E-4</v>
      </c>
      <c r="BN2820" s="146" t="str">
        <f t="shared" si="539"/>
        <v/>
      </c>
      <c r="BO2820" s="146" t="str">
        <f t="shared" si="535"/>
        <v/>
      </c>
    </row>
    <row r="2821" spans="62:67" ht="20.100000000000001" customHeight="1" x14ac:dyDescent="0.25">
      <c r="BJ2821" s="146">
        <v>2041</v>
      </c>
      <c r="BK2821" s="146">
        <f t="shared" si="536"/>
        <v>13.055999999999607</v>
      </c>
      <c r="BL2821" s="146">
        <f t="shared" si="537"/>
        <v>7.0755659841376217E-2</v>
      </c>
      <c r="BM2821" s="146">
        <f t="shared" si="538"/>
        <v>1.5311615832658276E-4</v>
      </c>
      <c r="BN2821" s="146" t="str">
        <f t="shared" si="539"/>
        <v/>
      </c>
      <c r="BO2821" s="146" t="str">
        <f t="shared" si="535"/>
        <v/>
      </c>
    </row>
    <row r="2822" spans="62:67" ht="20.100000000000001" customHeight="1" x14ac:dyDescent="0.25">
      <c r="BJ2822" s="146">
        <v>2042</v>
      </c>
      <c r="BK2822" s="146">
        <f t="shared" si="536"/>
        <v>13.062399999999606</v>
      </c>
      <c r="BL2822" s="146">
        <f t="shared" si="537"/>
        <v>7.0602543683049634E-2</v>
      </c>
      <c r="BM2822" s="146">
        <f t="shared" si="538"/>
        <v>1.528140355180202E-4</v>
      </c>
      <c r="BN2822" s="146" t="str">
        <f t="shared" si="539"/>
        <v/>
      </c>
      <c r="BO2822" s="146" t="str">
        <f t="shared" si="535"/>
        <v/>
      </c>
    </row>
    <row r="2823" spans="62:67" ht="20.100000000000001" customHeight="1" x14ac:dyDescent="0.25">
      <c r="BJ2823" s="146">
        <v>2043</v>
      </c>
      <c r="BK2823" s="146">
        <f t="shared" si="536"/>
        <v>13.068799999999605</v>
      </c>
      <c r="BL2823" s="146">
        <f t="shared" si="537"/>
        <v>7.0449729647531614E-2</v>
      </c>
      <c r="BM2823" s="146">
        <f t="shared" si="538"/>
        <v>1.5251241736215226E-4</v>
      </c>
      <c r="BN2823" s="146" t="str">
        <f t="shared" si="539"/>
        <v/>
      </c>
      <c r="BO2823" s="146" t="str">
        <f t="shared" si="535"/>
        <v/>
      </c>
    </row>
    <row r="2824" spans="62:67" ht="20.100000000000001" customHeight="1" x14ac:dyDescent="0.25">
      <c r="BJ2824" s="146">
        <v>2044</v>
      </c>
      <c r="BK2824" s="146">
        <f t="shared" si="536"/>
        <v>13.075199999999604</v>
      </c>
      <c r="BL2824" s="146">
        <f t="shared" si="537"/>
        <v>7.0297217230169462E-2</v>
      </c>
      <c r="BM2824" s="146">
        <f t="shared" si="538"/>
        <v>1.522113033135819E-4</v>
      </c>
      <c r="BN2824" s="146" t="str">
        <f t="shared" si="539"/>
        <v/>
      </c>
      <c r="BO2824" s="146" t="str">
        <f t="shared" si="535"/>
        <v/>
      </c>
    </row>
    <row r="2825" spans="62:67" ht="20.100000000000001" customHeight="1" x14ac:dyDescent="0.25">
      <c r="BJ2825" s="146">
        <v>2045</v>
      </c>
      <c r="BK2825" s="146">
        <f t="shared" si="536"/>
        <v>13.081599999999604</v>
      </c>
      <c r="BL2825" s="146">
        <f t="shared" si="537"/>
        <v>7.014500592685588E-2</v>
      </c>
      <c r="BM2825" s="146">
        <f t="shared" si="538"/>
        <v>1.5191069282680103E-4</v>
      </c>
      <c r="BN2825" s="146" t="str">
        <f t="shared" si="539"/>
        <v/>
      </c>
      <c r="BO2825" s="146" t="str">
        <f t="shared" si="535"/>
        <v/>
      </c>
    </row>
    <row r="2826" spans="62:67" ht="20.100000000000001" customHeight="1" x14ac:dyDescent="0.25">
      <c r="BJ2826" s="146">
        <v>2046</v>
      </c>
      <c r="BK2826" s="146">
        <f t="shared" si="536"/>
        <v>13.087999999999603</v>
      </c>
      <c r="BL2826" s="146">
        <f t="shared" si="537"/>
        <v>6.9993095234029079E-2</v>
      </c>
      <c r="BM2826" s="146">
        <f t="shared" si="538"/>
        <v>1.516105853554689E-4</v>
      </c>
      <c r="BN2826" s="146" t="str">
        <f t="shared" si="539"/>
        <v/>
      </c>
      <c r="BO2826" s="146" t="str">
        <f t="shared" si="535"/>
        <v/>
      </c>
    </row>
    <row r="2827" spans="62:67" ht="20.100000000000001" customHeight="1" x14ac:dyDescent="0.25">
      <c r="BJ2827" s="146">
        <v>2047</v>
      </c>
      <c r="BK2827" s="146">
        <f t="shared" si="536"/>
        <v>13.094399999999602</v>
      </c>
      <c r="BL2827" s="146">
        <f t="shared" si="537"/>
        <v>6.984148464867361E-2</v>
      </c>
      <c r="BM2827" s="146">
        <f t="shared" si="538"/>
        <v>1.5131098035307822E-4</v>
      </c>
      <c r="BN2827" s="146" t="str">
        <f t="shared" si="539"/>
        <v/>
      </c>
      <c r="BO2827" s="146" t="str">
        <f t="shared" si="535"/>
        <v/>
      </c>
    </row>
    <row r="2828" spans="62:67" ht="20.100000000000001" customHeight="1" x14ac:dyDescent="0.25">
      <c r="BJ2828" s="146">
        <v>2048</v>
      </c>
      <c r="BK2828" s="146">
        <f t="shared" si="536"/>
        <v>13.100799999999602</v>
      </c>
      <c r="BL2828" s="146">
        <f t="shared" si="537"/>
        <v>6.9690173668320532E-2</v>
      </c>
      <c r="BM2828" s="146">
        <f t="shared" si="538"/>
        <v>1.5101187727241394E-4</v>
      </c>
      <c r="BN2828" s="146" t="str">
        <f t="shared" si="539"/>
        <v/>
      </c>
      <c r="BO2828" s="146" t="str">
        <f t="shared" si="535"/>
        <v/>
      </c>
    </row>
    <row r="2829" spans="62:67" ht="20.100000000000001" customHeight="1" x14ac:dyDescent="0.25">
      <c r="BJ2829" s="146">
        <v>2049</v>
      </c>
      <c r="BK2829" s="146">
        <f t="shared" si="536"/>
        <v>13.107199999999601</v>
      </c>
      <c r="BL2829" s="146">
        <f t="shared" si="537"/>
        <v>6.9539161791048118E-2</v>
      </c>
      <c r="BM2829" s="146">
        <f t="shared" si="538"/>
        <v>1.5071327556608061E-4</v>
      </c>
      <c r="BN2829" s="146" t="str">
        <f t="shared" si="539"/>
        <v/>
      </c>
      <c r="BO2829" s="146" t="str">
        <f t="shared" ref="BO2829:BO2892" si="540">IF($BL2829&lt;(1-$BH$793),$BM2829,"")</f>
        <v/>
      </c>
    </row>
    <row r="2830" spans="62:67" ht="20.100000000000001" customHeight="1" x14ac:dyDescent="0.25">
      <c r="BJ2830" s="146">
        <v>2050</v>
      </c>
      <c r="BK2830" s="146">
        <f t="shared" ref="BK2830:BK2893" si="541">BK2829+$BN$778</f>
        <v>13.1135999999996</v>
      </c>
      <c r="BL2830" s="146">
        <f t="shared" ref="BL2830:BL2893" si="542">_xlfn.CHISQ.DIST.RT(BK2830,7)</f>
        <v>6.9388448515482037E-2</v>
      </c>
      <c r="BM2830" s="146">
        <f t="shared" ref="BM2830:BM2893" si="543">BL2830-BL2831</f>
        <v>1.5041517468571131E-4</v>
      </c>
      <c r="BN2830" s="146" t="str">
        <f t="shared" ref="BN2830:BN2893" si="544">IF(BL2830&lt;(1-$BH$785),BM2830,"")</f>
        <v/>
      </c>
      <c r="BO2830" s="146" t="str">
        <f t="shared" si="540"/>
        <v/>
      </c>
    </row>
    <row r="2831" spans="62:67" ht="20.100000000000001" customHeight="1" x14ac:dyDescent="0.25">
      <c r="BJ2831" s="146">
        <v>2051</v>
      </c>
      <c r="BK2831" s="146">
        <f t="shared" si="541"/>
        <v>13.1199999999996</v>
      </c>
      <c r="BL2831" s="146">
        <f t="shared" si="542"/>
        <v>6.9238033340796326E-2</v>
      </c>
      <c r="BM2831" s="146">
        <f t="shared" si="543"/>
        <v>1.5011757408311954E-4</v>
      </c>
      <c r="BN2831" s="146" t="str">
        <f t="shared" si="544"/>
        <v/>
      </c>
      <c r="BO2831" s="146" t="str">
        <f t="shared" si="540"/>
        <v/>
      </c>
    </row>
    <row r="2832" spans="62:67" ht="20.100000000000001" customHeight="1" x14ac:dyDescent="0.25">
      <c r="BJ2832" s="146">
        <v>2052</v>
      </c>
      <c r="BK2832" s="146">
        <f t="shared" si="541"/>
        <v>13.126399999999599</v>
      </c>
      <c r="BL2832" s="146">
        <f t="shared" si="542"/>
        <v>6.9087915766713207E-2</v>
      </c>
      <c r="BM2832" s="146">
        <f t="shared" si="543"/>
        <v>1.4982047320909186E-4</v>
      </c>
      <c r="BN2832" s="146" t="str">
        <f t="shared" si="544"/>
        <v/>
      </c>
      <c r="BO2832" s="146" t="str">
        <f t="shared" si="540"/>
        <v/>
      </c>
    </row>
    <row r="2833" spans="62:67" ht="20.100000000000001" customHeight="1" x14ac:dyDescent="0.25">
      <c r="BJ2833" s="146">
        <v>2053</v>
      </c>
      <c r="BK2833" s="146">
        <f t="shared" si="541"/>
        <v>13.132799999999598</v>
      </c>
      <c r="BL2833" s="146">
        <f t="shared" si="542"/>
        <v>6.8938095293504115E-2</v>
      </c>
      <c r="BM2833" s="146">
        <f t="shared" si="543"/>
        <v>1.4952387151437319E-4</v>
      </c>
      <c r="BN2833" s="146" t="str">
        <f t="shared" si="544"/>
        <v/>
      </c>
      <c r="BO2833" s="146" t="str">
        <f t="shared" si="540"/>
        <v/>
      </c>
    </row>
    <row r="2834" spans="62:67" ht="20.100000000000001" customHeight="1" x14ac:dyDescent="0.25">
      <c r="BJ2834" s="146">
        <v>2054</v>
      </c>
      <c r="BK2834" s="146">
        <f t="shared" si="541"/>
        <v>13.139199999999597</v>
      </c>
      <c r="BL2834" s="146">
        <f t="shared" si="542"/>
        <v>6.8788571421989742E-2</v>
      </c>
      <c r="BM2834" s="146">
        <f t="shared" si="543"/>
        <v>1.4922776844904229E-4</v>
      </c>
      <c r="BN2834" s="146" t="str">
        <f t="shared" si="544"/>
        <v/>
      </c>
      <c r="BO2834" s="146" t="str">
        <f t="shared" si="540"/>
        <v/>
      </c>
    </row>
    <row r="2835" spans="62:67" ht="20.100000000000001" customHeight="1" x14ac:dyDescent="0.25">
      <c r="BJ2835" s="146">
        <v>2055</v>
      </c>
      <c r="BK2835" s="146">
        <f t="shared" si="541"/>
        <v>13.145599999999597</v>
      </c>
      <c r="BL2835" s="146">
        <f t="shared" si="542"/>
        <v>6.8639343653540699E-2</v>
      </c>
      <c r="BM2835" s="146">
        <f t="shared" si="543"/>
        <v>1.4893216346278937E-4</v>
      </c>
      <c r="BN2835" s="146" t="str">
        <f t="shared" si="544"/>
        <v/>
      </c>
      <c r="BO2835" s="146" t="str">
        <f t="shared" si="540"/>
        <v/>
      </c>
    </row>
    <row r="2836" spans="62:67" ht="20.100000000000001" customHeight="1" x14ac:dyDescent="0.25">
      <c r="BJ2836" s="146">
        <v>2056</v>
      </c>
      <c r="BK2836" s="146">
        <f t="shared" si="541"/>
        <v>13.151999999999596</v>
      </c>
      <c r="BL2836" s="146">
        <f t="shared" si="542"/>
        <v>6.849041149007791E-2</v>
      </c>
      <c r="BM2836" s="146">
        <f t="shared" si="543"/>
        <v>1.4863705600497157E-4</v>
      </c>
      <c r="BN2836" s="146" t="str">
        <f t="shared" si="544"/>
        <v/>
      </c>
      <c r="BO2836" s="146" t="str">
        <f t="shared" si="540"/>
        <v/>
      </c>
    </row>
    <row r="2837" spans="62:67" ht="20.100000000000001" customHeight="1" x14ac:dyDescent="0.25">
      <c r="BJ2837" s="146">
        <v>2057</v>
      </c>
      <c r="BK2837" s="146">
        <f t="shared" si="541"/>
        <v>13.158399999999595</v>
      </c>
      <c r="BL2837" s="146">
        <f t="shared" si="542"/>
        <v>6.8341774434072938E-2</v>
      </c>
      <c r="BM2837" s="146">
        <f t="shared" si="543"/>
        <v>1.4834244552436315E-4</v>
      </c>
      <c r="BN2837" s="146" t="str">
        <f t="shared" si="544"/>
        <v/>
      </c>
      <c r="BO2837" s="146" t="str">
        <f t="shared" si="540"/>
        <v/>
      </c>
    </row>
    <row r="2838" spans="62:67" ht="20.100000000000001" customHeight="1" x14ac:dyDescent="0.25">
      <c r="BJ2838" s="146">
        <v>2058</v>
      </c>
      <c r="BK2838" s="146">
        <f t="shared" si="541"/>
        <v>13.164799999999595</v>
      </c>
      <c r="BL2838" s="146">
        <f t="shared" si="542"/>
        <v>6.8193431988548575E-2</v>
      </c>
      <c r="BM2838" s="146">
        <f t="shared" si="543"/>
        <v>1.480483314694192E-4</v>
      </c>
      <c r="BN2838" s="146" t="str">
        <f t="shared" si="544"/>
        <v/>
      </c>
      <c r="BO2838" s="146" t="str">
        <f t="shared" si="540"/>
        <v/>
      </c>
    </row>
    <row r="2839" spans="62:67" ht="20.100000000000001" customHeight="1" x14ac:dyDescent="0.25">
      <c r="BJ2839" s="146">
        <v>2059</v>
      </c>
      <c r="BK2839" s="146">
        <f t="shared" si="541"/>
        <v>13.171199999999594</v>
      </c>
      <c r="BL2839" s="146">
        <f t="shared" si="542"/>
        <v>6.8045383657079156E-2</v>
      </c>
      <c r="BM2839" s="146">
        <f t="shared" si="543"/>
        <v>1.4775471328810907E-4</v>
      </c>
      <c r="BN2839" s="146" t="str">
        <f t="shared" si="544"/>
        <v/>
      </c>
      <c r="BO2839" s="146" t="str">
        <f t="shared" si="540"/>
        <v/>
      </c>
    </row>
    <row r="2840" spans="62:67" ht="20.100000000000001" customHeight="1" x14ac:dyDescent="0.25">
      <c r="BJ2840" s="146">
        <v>2060</v>
      </c>
      <c r="BK2840" s="146">
        <f t="shared" si="541"/>
        <v>13.177599999999593</v>
      </c>
      <c r="BL2840" s="146">
        <f t="shared" si="542"/>
        <v>6.7897628943791047E-2</v>
      </c>
      <c r="BM2840" s="146">
        <f t="shared" si="543"/>
        <v>1.4746159042808293E-4</v>
      </c>
      <c r="BN2840" s="146" t="str">
        <f t="shared" si="544"/>
        <v/>
      </c>
      <c r="BO2840" s="146" t="str">
        <f t="shared" si="540"/>
        <v/>
      </c>
    </row>
    <row r="2841" spans="62:67" ht="20.100000000000001" customHeight="1" x14ac:dyDescent="0.25">
      <c r="BJ2841" s="146">
        <v>2061</v>
      </c>
      <c r="BK2841" s="146">
        <f t="shared" si="541"/>
        <v>13.183999999999592</v>
      </c>
      <c r="BL2841" s="146">
        <f t="shared" si="542"/>
        <v>6.7750167353362964E-2</v>
      </c>
      <c r="BM2841" s="146">
        <f t="shared" si="543"/>
        <v>1.4716896233650523E-4</v>
      </c>
      <c r="BN2841" s="146" t="str">
        <f t="shared" si="544"/>
        <v/>
      </c>
      <c r="BO2841" s="146" t="str">
        <f t="shared" si="540"/>
        <v/>
      </c>
    </row>
    <row r="2842" spans="62:67" ht="20.100000000000001" customHeight="1" x14ac:dyDescent="0.25">
      <c r="BJ2842" s="146">
        <v>2062</v>
      </c>
      <c r="BK2842" s="146">
        <f t="shared" si="541"/>
        <v>13.190399999999592</v>
      </c>
      <c r="BL2842" s="146">
        <f t="shared" si="542"/>
        <v>6.7602998391026459E-2</v>
      </c>
      <c r="BM2842" s="146">
        <f t="shared" si="543"/>
        <v>1.4687682846009631E-4</v>
      </c>
      <c r="BN2842" s="146" t="str">
        <f t="shared" si="544"/>
        <v/>
      </c>
      <c r="BO2842" s="146" t="str">
        <f t="shared" si="540"/>
        <v/>
      </c>
    </row>
    <row r="2843" spans="62:67" ht="20.100000000000001" customHeight="1" x14ac:dyDescent="0.25">
      <c r="BJ2843" s="146">
        <v>2063</v>
      </c>
      <c r="BK2843" s="146">
        <f t="shared" si="541"/>
        <v>13.196799999999591</v>
      </c>
      <c r="BL2843" s="146">
        <f t="shared" si="542"/>
        <v>6.7456121562566362E-2</v>
      </c>
      <c r="BM2843" s="146">
        <f t="shared" si="543"/>
        <v>1.4658518824541E-4</v>
      </c>
      <c r="BN2843" s="146" t="str">
        <f t="shared" si="544"/>
        <v/>
      </c>
      <c r="BO2843" s="146" t="str">
        <f t="shared" si="540"/>
        <v/>
      </c>
    </row>
    <row r="2844" spans="62:67" ht="20.100000000000001" customHeight="1" x14ac:dyDescent="0.25">
      <c r="BJ2844" s="146">
        <v>2064</v>
      </c>
      <c r="BK2844" s="146">
        <f t="shared" si="541"/>
        <v>13.20319999999959</v>
      </c>
      <c r="BL2844" s="146">
        <f t="shared" si="542"/>
        <v>6.7309536374320952E-2</v>
      </c>
      <c r="BM2844" s="146">
        <f t="shared" si="543"/>
        <v>1.462940411382091E-4</v>
      </c>
      <c r="BN2844" s="146" t="str">
        <f t="shared" si="544"/>
        <v/>
      </c>
      <c r="BO2844" s="146" t="str">
        <f t="shared" si="540"/>
        <v/>
      </c>
    </row>
    <row r="2845" spans="62:67" ht="20.100000000000001" customHeight="1" x14ac:dyDescent="0.25">
      <c r="BJ2845" s="146">
        <v>2065</v>
      </c>
      <c r="BK2845" s="146">
        <f t="shared" si="541"/>
        <v>13.20959999999959</v>
      </c>
      <c r="BL2845" s="146">
        <f t="shared" si="542"/>
        <v>6.7163242333182743E-2</v>
      </c>
      <c r="BM2845" s="146">
        <f t="shared" si="543"/>
        <v>1.4600338658428413E-4</v>
      </c>
      <c r="BN2845" s="146" t="str">
        <f t="shared" si="544"/>
        <v/>
      </c>
      <c r="BO2845" s="146" t="str">
        <f t="shared" si="540"/>
        <v/>
      </c>
    </row>
    <row r="2846" spans="62:67" ht="20.100000000000001" customHeight="1" x14ac:dyDescent="0.25">
      <c r="BJ2846" s="146">
        <v>2066</v>
      </c>
      <c r="BK2846" s="146">
        <f t="shared" si="541"/>
        <v>13.215999999999589</v>
      </c>
      <c r="BL2846" s="146">
        <f t="shared" si="542"/>
        <v>6.7017238946598459E-2</v>
      </c>
      <c r="BM2846" s="146">
        <f t="shared" si="543"/>
        <v>1.4571322402884279E-4</v>
      </c>
      <c r="BN2846" s="146" t="str">
        <f t="shared" si="544"/>
        <v/>
      </c>
      <c r="BO2846" s="146" t="str">
        <f t="shared" si="540"/>
        <v/>
      </c>
    </row>
    <row r="2847" spans="62:67" ht="20.100000000000001" customHeight="1" x14ac:dyDescent="0.25">
      <c r="BJ2847" s="146">
        <v>2067</v>
      </c>
      <c r="BK2847" s="146">
        <f t="shared" si="541"/>
        <v>13.222399999999588</v>
      </c>
      <c r="BL2847" s="146">
        <f t="shared" si="542"/>
        <v>6.6871525722569616E-2</v>
      </c>
      <c r="BM2847" s="146">
        <f t="shared" si="543"/>
        <v>1.4542355291667641E-4</v>
      </c>
      <c r="BN2847" s="146" t="str">
        <f t="shared" si="544"/>
        <v/>
      </c>
      <c r="BO2847" s="146" t="str">
        <f t="shared" si="540"/>
        <v/>
      </c>
    </row>
    <row r="2848" spans="62:67" ht="20.100000000000001" customHeight="1" x14ac:dyDescent="0.25">
      <c r="BJ2848" s="146">
        <v>2068</v>
      </c>
      <c r="BK2848" s="146">
        <f t="shared" si="541"/>
        <v>13.228799999999588</v>
      </c>
      <c r="BL2848" s="146">
        <f t="shared" si="542"/>
        <v>6.672610216965294E-2</v>
      </c>
      <c r="BM2848" s="146">
        <f t="shared" si="543"/>
        <v>1.4513437269218776E-4</v>
      </c>
      <c r="BN2848" s="146" t="str">
        <f t="shared" si="544"/>
        <v/>
      </c>
      <c r="BO2848" s="146" t="str">
        <f t="shared" si="540"/>
        <v/>
      </c>
    </row>
    <row r="2849" spans="62:67" ht="20.100000000000001" customHeight="1" x14ac:dyDescent="0.25">
      <c r="BJ2849" s="146">
        <v>2069</v>
      </c>
      <c r="BK2849" s="146">
        <f t="shared" si="541"/>
        <v>13.235199999999587</v>
      </c>
      <c r="BL2849" s="146">
        <f t="shared" si="542"/>
        <v>6.6580967796960752E-2</v>
      </c>
      <c r="BM2849" s="146">
        <f t="shared" si="543"/>
        <v>1.4484568279966858E-4</v>
      </c>
      <c r="BN2849" s="146" t="str">
        <f t="shared" si="544"/>
        <v/>
      </c>
      <c r="BO2849" s="146" t="str">
        <f t="shared" si="540"/>
        <v/>
      </c>
    </row>
    <row r="2850" spans="62:67" ht="20.100000000000001" customHeight="1" x14ac:dyDescent="0.25">
      <c r="BJ2850" s="146">
        <v>2070</v>
      </c>
      <c r="BK2850" s="146">
        <f t="shared" si="541"/>
        <v>13.241599999999586</v>
      </c>
      <c r="BL2850" s="146">
        <f t="shared" si="542"/>
        <v>6.6436122114161084E-2</v>
      </c>
      <c r="BM2850" s="146">
        <f t="shared" si="543"/>
        <v>1.4455748268274449E-4</v>
      </c>
      <c r="BN2850" s="146" t="str">
        <f t="shared" si="544"/>
        <v/>
      </c>
      <c r="BO2850" s="146" t="str">
        <f t="shared" si="540"/>
        <v/>
      </c>
    </row>
    <row r="2851" spans="62:67" ht="20.100000000000001" customHeight="1" x14ac:dyDescent="0.25">
      <c r="BJ2851" s="146">
        <v>2071</v>
      </c>
      <c r="BK2851" s="146">
        <f t="shared" si="541"/>
        <v>13.247999999999585</v>
      </c>
      <c r="BL2851" s="146">
        <f t="shared" si="542"/>
        <v>6.6291564631478339E-2</v>
      </c>
      <c r="BM2851" s="146">
        <f t="shared" si="543"/>
        <v>1.4426977178479128E-4</v>
      </c>
      <c r="BN2851" s="146" t="str">
        <f t="shared" si="544"/>
        <v/>
      </c>
      <c r="BO2851" s="146" t="str">
        <f t="shared" si="540"/>
        <v/>
      </c>
    </row>
    <row r="2852" spans="62:67" ht="20.100000000000001" customHeight="1" x14ac:dyDescent="0.25">
      <c r="BJ2852" s="146">
        <v>2072</v>
      </c>
      <c r="BK2852" s="146">
        <f t="shared" si="541"/>
        <v>13.254399999999585</v>
      </c>
      <c r="BL2852" s="146">
        <f t="shared" si="542"/>
        <v>6.6147294859693548E-2</v>
      </c>
      <c r="BM2852" s="146">
        <f t="shared" si="543"/>
        <v>1.4398254954890721E-4</v>
      </c>
      <c r="BN2852" s="146" t="str">
        <f t="shared" si="544"/>
        <v/>
      </c>
      <c r="BO2852" s="146" t="str">
        <f t="shared" si="540"/>
        <v/>
      </c>
    </row>
    <row r="2853" spans="62:67" ht="20.100000000000001" customHeight="1" x14ac:dyDescent="0.25">
      <c r="BJ2853" s="146">
        <v>2073</v>
      </c>
      <c r="BK2853" s="146">
        <f t="shared" si="541"/>
        <v>13.260799999999584</v>
      </c>
      <c r="BL2853" s="146">
        <f t="shared" si="542"/>
        <v>6.6003312310144641E-2</v>
      </c>
      <c r="BM2853" s="146">
        <f t="shared" si="543"/>
        <v>1.4369581541770482E-4</v>
      </c>
      <c r="BN2853" s="146" t="str">
        <f t="shared" si="544"/>
        <v/>
      </c>
      <c r="BO2853" s="146" t="str">
        <f t="shared" si="540"/>
        <v/>
      </c>
    </row>
    <row r="2854" spans="62:67" ht="20.100000000000001" customHeight="1" x14ac:dyDescent="0.25">
      <c r="BJ2854" s="146">
        <v>2074</v>
      </c>
      <c r="BK2854" s="146">
        <f t="shared" si="541"/>
        <v>13.267199999999583</v>
      </c>
      <c r="BL2854" s="146">
        <f t="shared" si="542"/>
        <v>6.5859616494726936E-2</v>
      </c>
      <c r="BM2854" s="146">
        <f t="shared" si="543"/>
        <v>1.4340956883356071E-4</v>
      </c>
      <c r="BN2854" s="146" t="str">
        <f t="shared" si="544"/>
        <v/>
      </c>
      <c r="BO2854" s="146" t="str">
        <f t="shared" si="540"/>
        <v/>
      </c>
    </row>
    <row r="2855" spans="62:67" ht="20.100000000000001" customHeight="1" x14ac:dyDescent="0.25">
      <c r="BJ2855" s="146">
        <v>2075</v>
      </c>
      <c r="BK2855" s="146">
        <f t="shared" si="541"/>
        <v>13.273599999999583</v>
      </c>
      <c r="BL2855" s="146">
        <f t="shared" si="542"/>
        <v>6.5716206925893375E-2</v>
      </c>
      <c r="BM2855" s="146">
        <f t="shared" si="543"/>
        <v>1.431238092385323E-4</v>
      </c>
      <c r="BN2855" s="146" t="str">
        <f t="shared" si="544"/>
        <v/>
      </c>
      <c r="BO2855" s="146" t="str">
        <f t="shared" si="540"/>
        <v/>
      </c>
    </row>
    <row r="2856" spans="62:67" ht="20.100000000000001" customHeight="1" x14ac:dyDescent="0.25">
      <c r="BJ2856" s="146">
        <v>2076</v>
      </c>
      <c r="BK2856" s="146">
        <f t="shared" si="541"/>
        <v>13.279999999999582</v>
      </c>
      <c r="BL2856" s="146">
        <f t="shared" si="542"/>
        <v>6.5573083116654843E-2</v>
      </c>
      <c r="BM2856" s="146">
        <f t="shared" si="543"/>
        <v>1.4283853607424679E-4</v>
      </c>
      <c r="BN2856" s="146" t="str">
        <f t="shared" si="544"/>
        <v/>
      </c>
      <c r="BO2856" s="146" t="str">
        <f t="shared" si="540"/>
        <v/>
      </c>
    </row>
    <row r="2857" spans="62:67" ht="20.100000000000001" customHeight="1" x14ac:dyDescent="0.25">
      <c r="BJ2857" s="146">
        <v>2077</v>
      </c>
      <c r="BK2857" s="146">
        <f t="shared" si="541"/>
        <v>13.286399999999581</v>
      </c>
      <c r="BL2857" s="146">
        <f t="shared" si="542"/>
        <v>6.5430244580580596E-2</v>
      </c>
      <c r="BM2857" s="146">
        <f t="shared" si="543"/>
        <v>1.4255374878202609E-4</v>
      </c>
      <c r="BN2857" s="146" t="str">
        <f t="shared" si="544"/>
        <v/>
      </c>
      <c r="BO2857" s="146" t="str">
        <f t="shared" si="540"/>
        <v/>
      </c>
    </row>
    <row r="2858" spans="62:67" ht="20.100000000000001" customHeight="1" x14ac:dyDescent="0.25">
      <c r="BJ2858" s="146">
        <v>2078</v>
      </c>
      <c r="BK2858" s="146">
        <f t="shared" si="541"/>
        <v>13.292799999999581</v>
      </c>
      <c r="BL2858" s="146">
        <f t="shared" si="542"/>
        <v>6.528769083179857E-2</v>
      </c>
      <c r="BM2858" s="146">
        <f t="shared" si="543"/>
        <v>1.4226944680281739E-4</v>
      </c>
      <c r="BN2858" s="146" t="str">
        <f t="shared" si="544"/>
        <v/>
      </c>
      <c r="BO2858" s="146" t="str">
        <f t="shared" si="540"/>
        <v/>
      </c>
    </row>
    <row r="2859" spans="62:67" ht="20.100000000000001" customHeight="1" x14ac:dyDescent="0.25">
      <c r="BJ2859" s="146">
        <v>2079</v>
      </c>
      <c r="BK2859" s="146">
        <f t="shared" si="541"/>
        <v>13.29919999999958</v>
      </c>
      <c r="BL2859" s="146">
        <f t="shared" si="542"/>
        <v>6.5145421384995753E-2</v>
      </c>
      <c r="BM2859" s="146">
        <f t="shared" si="543"/>
        <v>1.4198562957745686E-4</v>
      </c>
      <c r="BN2859" s="146" t="str">
        <f t="shared" si="544"/>
        <v/>
      </c>
      <c r="BO2859" s="146" t="str">
        <f t="shared" si="540"/>
        <v/>
      </c>
    </row>
    <row r="2860" spans="62:67" ht="20.100000000000001" customHeight="1" x14ac:dyDescent="0.25">
      <c r="BJ2860" s="146">
        <v>2080</v>
      </c>
      <c r="BK2860" s="146">
        <f t="shared" si="541"/>
        <v>13.305599999999579</v>
      </c>
      <c r="BL2860" s="146">
        <f t="shared" si="542"/>
        <v>6.5003435755418296E-2</v>
      </c>
      <c r="BM2860" s="146">
        <f t="shared" si="543"/>
        <v>1.4170229654628108E-4</v>
      </c>
      <c r="BN2860" s="146" t="str">
        <f t="shared" si="544"/>
        <v/>
      </c>
      <c r="BO2860" s="146" t="str">
        <f t="shared" si="540"/>
        <v/>
      </c>
    </row>
    <row r="2861" spans="62:67" ht="20.100000000000001" customHeight="1" x14ac:dyDescent="0.25">
      <c r="BJ2861" s="146">
        <v>2081</v>
      </c>
      <c r="BK2861" s="146">
        <f t="shared" si="541"/>
        <v>13.311999999999578</v>
      </c>
      <c r="BL2861" s="146">
        <f t="shared" si="542"/>
        <v>6.4861733458872015E-2</v>
      </c>
      <c r="BM2861" s="146">
        <f t="shared" si="543"/>
        <v>1.414194471492658E-4</v>
      </c>
      <c r="BN2861" s="146" t="str">
        <f t="shared" si="544"/>
        <v/>
      </c>
      <c r="BO2861" s="146" t="str">
        <f t="shared" si="540"/>
        <v/>
      </c>
    </row>
    <row r="2862" spans="62:67" ht="20.100000000000001" customHeight="1" x14ac:dyDescent="0.25">
      <c r="BJ2862" s="146">
        <v>2082</v>
      </c>
      <c r="BK2862" s="146">
        <f t="shared" si="541"/>
        <v>13.318399999999578</v>
      </c>
      <c r="BL2862" s="146">
        <f t="shared" si="542"/>
        <v>6.4720314011722749E-2</v>
      </c>
      <c r="BM2862" s="146">
        <f t="shared" si="543"/>
        <v>1.4113708082633125E-4</v>
      </c>
      <c r="BN2862" s="146" t="str">
        <f t="shared" si="544"/>
        <v/>
      </c>
      <c r="BO2862" s="146" t="str">
        <f t="shared" si="540"/>
        <v/>
      </c>
    </row>
    <row r="2863" spans="62:67" ht="20.100000000000001" customHeight="1" x14ac:dyDescent="0.25">
      <c r="BJ2863" s="146">
        <v>2083</v>
      </c>
      <c r="BK2863" s="146">
        <f t="shared" si="541"/>
        <v>13.324799999999577</v>
      </c>
      <c r="BL2863" s="146">
        <f t="shared" si="542"/>
        <v>6.4579176930896418E-2</v>
      </c>
      <c r="BM2863" s="146">
        <f t="shared" si="543"/>
        <v>1.4085519701682869E-4</v>
      </c>
      <c r="BN2863" s="146" t="str">
        <f t="shared" si="544"/>
        <v/>
      </c>
      <c r="BO2863" s="146" t="str">
        <f t="shared" si="540"/>
        <v/>
      </c>
    </row>
    <row r="2864" spans="62:67" ht="20.100000000000001" customHeight="1" x14ac:dyDescent="0.25">
      <c r="BJ2864" s="146">
        <v>2084</v>
      </c>
      <c r="BK2864" s="146">
        <f t="shared" si="541"/>
        <v>13.331199999999576</v>
      </c>
      <c r="BL2864" s="146">
        <f t="shared" si="542"/>
        <v>6.4438321733879589E-2</v>
      </c>
      <c r="BM2864" s="146">
        <f t="shared" si="543"/>
        <v>1.4057379515988733E-4</v>
      </c>
      <c r="BN2864" s="146" t="str">
        <f t="shared" si="544"/>
        <v/>
      </c>
      <c r="BO2864" s="146" t="str">
        <f t="shared" si="540"/>
        <v/>
      </c>
    </row>
    <row r="2865" spans="62:67" ht="20.100000000000001" customHeight="1" x14ac:dyDescent="0.25">
      <c r="BJ2865" s="146">
        <v>2085</v>
      </c>
      <c r="BK2865" s="146">
        <f t="shared" si="541"/>
        <v>13.337599999999576</v>
      </c>
      <c r="BL2865" s="146">
        <f t="shared" si="542"/>
        <v>6.4297747938719702E-2</v>
      </c>
      <c r="BM2865" s="146">
        <f t="shared" si="543"/>
        <v>1.4029287469449758E-4</v>
      </c>
      <c r="BN2865" s="146" t="str">
        <f t="shared" si="544"/>
        <v/>
      </c>
      <c r="BO2865" s="146" t="str">
        <f t="shared" si="540"/>
        <v/>
      </c>
    </row>
    <row r="2866" spans="62:67" ht="20.100000000000001" customHeight="1" x14ac:dyDescent="0.25">
      <c r="BJ2866" s="146">
        <v>2086</v>
      </c>
      <c r="BK2866" s="146">
        <f t="shared" si="541"/>
        <v>13.343999999999575</v>
      </c>
      <c r="BL2866" s="146">
        <f t="shared" si="542"/>
        <v>6.4157455064025204E-2</v>
      </c>
      <c r="BM2866" s="146">
        <f t="shared" si="543"/>
        <v>1.4001243505927519E-4</v>
      </c>
      <c r="BN2866" s="146" t="str">
        <f t="shared" si="544"/>
        <v/>
      </c>
      <c r="BO2866" s="146" t="str">
        <f t="shared" si="540"/>
        <v/>
      </c>
    </row>
    <row r="2867" spans="62:67" ht="20.100000000000001" customHeight="1" x14ac:dyDescent="0.25">
      <c r="BJ2867" s="146">
        <v>2087</v>
      </c>
      <c r="BK2867" s="146">
        <f t="shared" si="541"/>
        <v>13.350399999999574</v>
      </c>
      <c r="BL2867" s="146">
        <f t="shared" si="542"/>
        <v>6.4017442628965929E-2</v>
      </c>
      <c r="BM2867" s="146">
        <f t="shared" si="543"/>
        <v>1.3973247569229463E-4</v>
      </c>
      <c r="BN2867" s="146" t="str">
        <f t="shared" si="544"/>
        <v/>
      </c>
      <c r="BO2867" s="146" t="str">
        <f t="shared" si="540"/>
        <v/>
      </c>
    </row>
    <row r="2868" spans="62:67" ht="20.100000000000001" customHeight="1" x14ac:dyDescent="0.25">
      <c r="BJ2868" s="146">
        <v>2088</v>
      </c>
      <c r="BK2868" s="146">
        <f t="shared" si="541"/>
        <v>13.356799999999573</v>
      </c>
      <c r="BL2868" s="146">
        <f t="shared" si="542"/>
        <v>6.3877710153273634E-2</v>
      </c>
      <c r="BM2868" s="146">
        <f t="shared" si="543"/>
        <v>1.3945299603178307E-4</v>
      </c>
      <c r="BN2868" s="146" t="str">
        <f t="shared" si="544"/>
        <v/>
      </c>
      <c r="BO2868" s="146" t="str">
        <f t="shared" si="540"/>
        <v/>
      </c>
    </row>
    <row r="2869" spans="62:67" ht="20.100000000000001" customHeight="1" x14ac:dyDescent="0.25">
      <c r="BJ2869" s="146">
        <v>2089</v>
      </c>
      <c r="BK2869" s="146">
        <f t="shared" si="541"/>
        <v>13.363199999999573</v>
      </c>
      <c r="BL2869" s="146">
        <f t="shared" si="542"/>
        <v>6.3738257157241851E-2</v>
      </c>
      <c r="BM2869" s="146">
        <f t="shared" si="543"/>
        <v>1.3917399551553744E-4</v>
      </c>
      <c r="BN2869" s="146" t="str">
        <f t="shared" si="544"/>
        <v/>
      </c>
      <c r="BO2869" s="146" t="str">
        <f t="shared" si="540"/>
        <v/>
      </c>
    </row>
    <row r="2870" spans="62:67" ht="20.100000000000001" customHeight="1" x14ac:dyDescent="0.25">
      <c r="BJ2870" s="146">
        <v>2090</v>
      </c>
      <c r="BK2870" s="146">
        <f t="shared" si="541"/>
        <v>13.369599999999572</v>
      </c>
      <c r="BL2870" s="146">
        <f t="shared" si="542"/>
        <v>6.3599083161726314E-2</v>
      </c>
      <c r="BM2870" s="146">
        <f t="shared" si="543"/>
        <v>1.3889547358086896E-4</v>
      </c>
      <c r="BN2870" s="146" t="str">
        <f t="shared" si="544"/>
        <v/>
      </c>
      <c r="BO2870" s="146" t="str">
        <f t="shared" si="540"/>
        <v/>
      </c>
    </row>
    <row r="2871" spans="62:67" ht="20.100000000000001" customHeight="1" x14ac:dyDescent="0.25">
      <c r="BJ2871" s="146">
        <v>2091</v>
      </c>
      <c r="BK2871" s="146">
        <f t="shared" si="541"/>
        <v>13.375999999999571</v>
      </c>
      <c r="BL2871" s="146">
        <f t="shared" si="542"/>
        <v>6.3460187688145445E-2</v>
      </c>
      <c r="BM2871" s="146">
        <f t="shared" si="543"/>
        <v>1.3861742966501944E-4</v>
      </c>
      <c r="BN2871" s="146" t="str">
        <f t="shared" si="544"/>
        <v/>
      </c>
      <c r="BO2871" s="146" t="str">
        <f t="shared" si="540"/>
        <v/>
      </c>
    </row>
    <row r="2872" spans="62:67" ht="20.100000000000001" customHeight="1" x14ac:dyDescent="0.25">
      <c r="BJ2872" s="146">
        <v>2092</v>
      </c>
      <c r="BK2872" s="146">
        <f t="shared" si="541"/>
        <v>13.382399999999571</v>
      </c>
      <c r="BL2872" s="146">
        <f t="shared" si="542"/>
        <v>6.3321570258480425E-2</v>
      </c>
      <c r="BM2872" s="146">
        <f t="shared" si="543"/>
        <v>1.3833986320511971E-4</v>
      </c>
      <c r="BN2872" s="146" t="str">
        <f t="shared" si="544"/>
        <v/>
      </c>
      <c r="BO2872" s="146" t="str">
        <f t="shared" si="540"/>
        <v/>
      </c>
    </row>
    <row r="2873" spans="62:67" ht="20.100000000000001" customHeight="1" x14ac:dyDescent="0.25">
      <c r="BJ2873" s="146">
        <v>2093</v>
      </c>
      <c r="BK2873" s="146">
        <f t="shared" si="541"/>
        <v>13.38879999999957</v>
      </c>
      <c r="BL2873" s="146">
        <f t="shared" si="542"/>
        <v>6.3183230395275305E-2</v>
      </c>
      <c r="BM2873" s="146">
        <f t="shared" si="543"/>
        <v>1.3806277363767605E-4</v>
      </c>
      <c r="BN2873" s="146" t="str">
        <f t="shared" si="544"/>
        <v/>
      </c>
      <c r="BO2873" s="146" t="str">
        <f t="shared" si="540"/>
        <v/>
      </c>
    </row>
    <row r="2874" spans="62:67" ht="20.100000000000001" customHeight="1" x14ac:dyDescent="0.25">
      <c r="BJ2874" s="146">
        <v>2094</v>
      </c>
      <c r="BK2874" s="146">
        <f t="shared" si="541"/>
        <v>13.395199999999569</v>
      </c>
      <c r="BL2874" s="146">
        <f t="shared" si="542"/>
        <v>6.3045167621637629E-2</v>
      </c>
      <c r="BM2874" s="146">
        <f t="shared" si="543"/>
        <v>1.3778616039927805E-4</v>
      </c>
      <c r="BN2874" s="146" t="str">
        <f t="shared" si="544"/>
        <v/>
      </c>
      <c r="BO2874" s="146" t="str">
        <f t="shared" si="540"/>
        <v/>
      </c>
    </row>
    <row r="2875" spans="62:67" ht="20.100000000000001" customHeight="1" x14ac:dyDescent="0.25">
      <c r="BJ2875" s="146">
        <v>2095</v>
      </c>
      <c r="BK2875" s="146">
        <f t="shared" si="541"/>
        <v>13.401599999999569</v>
      </c>
      <c r="BL2875" s="146">
        <f t="shared" si="542"/>
        <v>6.2907381461238351E-2</v>
      </c>
      <c r="BM2875" s="146">
        <f t="shared" si="543"/>
        <v>1.3751002292596015E-4</v>
      </c>
      <c r="BN2875" s="146" t="str">
        <f t="shared" si="544"/>
        <v/>
      </c>
      <c r="BO2875" s="146" t="str">
        <f t="shared" si="540"/>
        <v/>
      </c>
    </row>
    <row r="2876" spans="62:67" ht="20.100000000000001" customHeight="1" x14ac:dyDescent="0.25">
      <c r="BJ2876" s="146">
        <v>2096</v>
      </c>
      <c r="BK2876" s="146">
        <f t="shared" si="541"/>
        <v>13.407999999999568</v>
      </c>
      <c r="BL2876" s="146">
        <f t="shared" si="542"/>
        <v>6.2769871438312391E-2</v>
      </c>
      <c r="BM2876" s="146">
        <f t="shared" si="543"/>
        <v>1.3723436065390948E-4</v>
      </c>
      <c r="BN2876" s="146" t="str">
        <f t="shared" si="544"/>
        <v/>
      </c>
      <c r="BO2876" s="146" t="str">
        <f t="shared" si="540"/>
        <v/>
      </c>
    </row>
    <row r="2877" spans="62:67" ht="20.100000000000001" customHeight="1" x14ac:dyDescent="0.25">
      <c r="BJ2877" s="146">
        <v>2097</v>
      </c>
      <c r="BK2877" s="146">
        <f t="shared" si="541"/>
        <v>13.414399999999567</v>
      </c>
      <c r="BL2877" s="146">
        <f t="shared" si="542"/>
        <v>6.2632637077658482E-2</v>
      </c>
      <c r="BM2877" s="146">
        <f t="shared" si="543"/>
        <v>1.3695917301865396E-4</v>
      </c>
      <c r="BN2877" s="146" t="str">
        <f t="shared" si="544"/>
        <v/>
      </c>
      <c r="BO2877" s="146" t="str">
        <f t="shared" si="540"/>
        <v/>
      </c>
    </row>
    <row r="2878" spans="62:67" ht="20.100000000000001" customHeight="1" x14ac:dyDescent="0.25">
      <c r="BJ2878" s="146">
        <v>2098</v>
      </c>
      <c r="BK2878" s="146">
        <f t="shared" si="541"/>
        <v>13.420799999999566</v>
      </c>
      <c r="BL2878" s="146">
        <f t="shared" si="542"/>
        <v>6.2495677904639828E-2</v>
      </c>
      <c r="BM2878" s="146">
        <f t="shared" si="543"/>
        <v>1.3668445945590191E-4</v>
      </c>
      <c r="BN2878" s="146" t="str">
        <f t="shared" si="544"/>
        <v/>
      </c>
      <c r="BO2878" s="146" t="str">
        <f t="shared" si="540"/>
        <v/>
      </c>
    </row>
    <row r="2879" spans="62:67" ht="20.100000000000001" customHeight="1" x14ac:dyDescent="0.25">
      <c r="BJ2879" s="146">
        <v>2099</v>
      </c>
      <c r="BK2879" s="146">
        <f t="shared" si="541"/>
        <v>13.427199999999566</v>
      </c>
      <c r="BL2879" s="146">
        <f t="shared" si="542"/>
        <v>6.2358993445183926E-2</v>
      </c>
      <c r="BM2879" s="146">
        <f t="shared" si="543"/>
        <v>1.3641021940057063E-4</v>
      </c>
      <c r="BN2879" s="146" t="str">
        <f t="shared" si="544"/>
        <v/>
      </c>
      <c r="BO2879" s="146" t="str">
        <f t="shared" si="540"/>
        <v/>
      </c>
    </row>
    <row r="2880" spans="62:67" ht="20.100000000000001" customHeight="1" x14ac:dyDescent="0.25">
      <c r="BJ2880" s="146">
        <v>2100</v>
      </c>
      <c r="BK2880" s="146">
        <f t="shared" si="541"/>
        <v>13.433599999999565</v>
      </c>
      <c r="BL2880" s="146">
        <f t="shared" si="542"/>
        <v>6.2222583225783355E-2</v>
      </c>
      <c r="BM2880" s="146">
        <f t="shared" si="543"/>
        <v>1.3613645228804927E-4</v>
      </c>
      <c r="BN2880" s="146" t="str">
        <f t="shared" si="544"/>
        <v/>
      </c>
      <c r="BO2880" s="146" t="str">
        <f t="shared" si="540"/>
        <v/>
      </c>
    </row>
    <row r="2881" spans="62:67" ht="20.100000000000001" customHeight="1" x14ac:dyDescent="0.25">
      <c r="BJ2881" s="146">
        <v>2101</v>
      </c>
      <c r="BK2881" s="146">
        <f t="shared" si="541"/>
        <v>13.439999999999564</v>
      </c>
      <c r="BL2881" s="146">
        <f t="shared" si="542"/>
        <v>6.2086446773495306E-2</v>
      </c>
      <c r="BM2881" s="146">
        <f t="shared" si="543"/>
        <v>1.3586315755297063E-4</v>
      </c>
      <c r="BN2881" s="146" t="str">
        <f t="shared" si="544"/>
        <v/>
      </c>
      <c r="BO2881" s="146" t="str">
        <f t="shared" si="540"/>
        <v/>
      </c>
    </row>
    <row r="2882" spans="62:67" ht="20.100000000000001" customHeight="1" x14ac:dyDescent="0.25">
      <c r="BJ2882" s="146">
        <v>2102</v>
      </c>
      <c r="BK2882" s="146">
        <f t="shared" si="541"/>
        <v>13.446399999999564</v>
      </c>
      <c r="BL2882" s="146">
        <f t="shared" si="542"/>
        <v>6.1950583615942335E-2</v>
      </c>
      <c r="BM2882" s="146">
        <f t="shared" si="543"/>
        <v>1.3559033462996056E-4</v>
      </c>
      <c r="BN2882" s="146" t="str">
        <f t="shared" si="544"/>
        <v/>
      </c>
      <c r="BO2882" s="146" t="str">
        <f t="shared" si="540"/>
        <v/>
      </c>
    </row>
    <row r="2883" spans="62:67" ht="20.100000000000001" customHeight="1" x14ac:dyDescent="0.25">
      <c r="BJ2883" s="146">
        <v>2103</v>
      </c>
      <c r="BK2883" s="146">
        <f t="shared" si="541"/>
        <v>13.452799999999563</v>
      </c>
      <c r="BL2883" s="146">
        <f t="shared" si="542"/>
        <v>6.1814993281312375E-2</v>
      </c>
      <c r="BM2883" s="146">
        <f t="shared" si="543"/>
        <v>1.3531798295340208E-4</v>
      </c>
      <c r="BN2883" s="146" t="str">
        <f t="shared" si="544"/>
        <v/>
      </c>
      <c r="BO2883" s="146" t="str">
        <f t="shared" si="540"/>
        <v/>
      </c>
    </row>
    <row r="2884" spans="62:67" ht="20.100000000000001" customHeight="1" x14ac:dyDescent="0.25">
      <c r="BJ2884" s="146">
        <v>2104</v>
      </c>
      <c r="BK2884" s="146">
        <f t="shared" si="541"/>
        <v>13.459199999999562</v>
      </c>
      <c r="BL2884" s="146">
        <f t="shared" si="542"/>
        <v>6.1679675298358973E-2</v>
      </c>
      <c r="BM2884" s="146">
        <f t="shared" si="543"/>
        <v>1.3504610195753247E-4</v>
      </c>
      <c r="BN2884" s="146" t="str">
        <f t="shared" si="544"/>
        <v/>
      </c>
      <c r="BO2884" s="146" t="str">
        <f t="shared" si="540"/>
        <v/>
      </c>
    </row>
    <row r="2885" spans="62:67" ht="20.100000000000001" customHeight="1" x14ac:dyDescent="0.25">
      <c r="BJ2885" s="146">
        <v>2105</v>
      </c>
      <c r="BK2885" s="146">
        <f t="shared" si="541"/>
        <v>13.465599999999561</v>
      </c>
      <c r="BL2885" s="146">
        <f t="shared" si="542"/>
        <v>6.154462919640144E-2</v>
      </c>
      <c r="BM2885" s="146">
        <f t="shared" si="543"/>
        <v>1.3477469107624207E-4</v>
      </c>
      <c r="BN2885" s="146" t="str">
        <f t="shared" si="544"/>
        <v/>
      </c>
      <c r="BO2885" s="146" t="str">
        <f t="shared" si="540"/>
        <v/>
      </c>
    </row>
    <row r="2886" spans="62:67" ht="20.100000000000001" customHeight="1" x14ac:dyDescent="0.25">
      <c r="BJ2886" s="146">
        <v>2106</v>
      </c>
      <c r="BK2886" s="146">
        <f t="shared" si="541"/>
        <v>13.471999999999561</v>
      </c>
      <c r="BL2886" s="146">
        <f t="shared" si="542"/>
        <v>6.1409854505325198E-2</v>
      </c>
      <c r="BM2886" s="146">
        <f t="shared" si="543"/>
        <v>1.3450374974337959E-4</v>
      </c>
      <c r="BN2886" s="146" t="str">
        <f t="shared" si="544"/>
        <v/>
      </c>
      <c r="BO2886" s="146" t="str">
        <f t="shared" si="540"/>
        <v/>
      </c>
    </row>
    <row r="2887" spans="62:67" ht="20.100000000000001" customHeight="1" x14ac:dyDescent="0.25">
      <c r="BJ2887" s="146">
        <v>2107</v>
      </c>
      <c r="BK2887" s="146">
        <f t="shared" si="541"/>
        <v>13.47839999999956</v>
      </c>
      <c r="BL2887" s="146">
        <f t="shared" si="542"/>
        <v>6.1275350755581819E-2</v>
      </c>
      <c r="BM2887" s="146">
        <f t="shared" si="543"/>
        <v>1.3423327739249535E-4</v>
      </c>
      <c r="BN2887" s="146" t="str">
        <f t="shared" si="544"/>
        <v/>
      </c>
      <c r="BO2887" s="146" t="str">
        <f t="shared" si="540"/>
        <v/>
      </c>
    </row>
    <row r="2888" spans="62:67" ht="20.100000000000001" customHeight="1" x14ac:dyDescent="0.25">
      <c r="BJ2888" s="146">
        <v>2108</v>
      </c>
      <c r="BK2888" s="146">
        <f t="shared" si="541"/>
        <v>13.484799999999559</v>
      </c>
      <c r="BL2888" s="146">
        <f t="shared" si="542"/>
        <v>6.1141117478189323E-2</v>
      </c>
      <c r="BM2888" s="146">
        <f t="shared" si="543"/>
        <v>1.3396327345696624E-4</v>
      </c>
      <c r="BN2888" s="146" t="str">
        <f t="shared" si="544"/>
        <v/>
      </c>
      <c r="BO2888" s="146" t="str">
        <f t="shared" si="540"/>
        <v/>
      </c>
    </row>
    <row r="2889" spans="62:67" ht="20.100000000000001" customHeight="1" x14ac:dyDescent="0.25">
      <c r="BJ2889" s="146">
        <v>2109</v>
      </c>
      <c r="BK2889" s="146">
        <f t="shared" si="541"/>
        <v>13.491199999999559</v>
      </c>
      <c r="BL2889" s="146">
        <f t="shared" si="542"/>
        <v>6.1007154204732357E-2</v>
      </c>
      <c r="BM2889" s="146">
        <f t="shared" si="543"/>
        <v>1.3369373736987766E-4</v>
      </c>
      <c r="BN2889" s="146" t="str">
        <f t="shared" si="544"/>
        <v/>
      </c>
      <c r="BO2889" s="146" t="str">
        <f t="shared" si="540"/>
        <v/>
      </c>
    </row>
    <row r="2890" spans="62:67" ht="20.100000000000001" customHeight="1" x14ac:dyDescent="0.25">
      <c r="BJ2890" s="146">
        <v>2110</v>
      </c>
      <c r="BK2890" s="146">
        <f t="shared" si="541"/>
        <v>13.497599999999558</v>
      </c>
      <c r="BL2890" s="146">
        <f t="shared" si="542"/>
        <v>6.0873460467362479E-2</v>
      </c>
      <c r="BM2890" s="146">
        <f t="shared" si="543"/>
        <v>1.3342466856463425E-4</v>
      </c>
      <c r="BN2890" s="146" t="str">
        <f t="shared" si="544"/>
        <v/>
      </c>
      <c r="BO2890" s="146" t="str">
        <f t="shared" si="540"/>
        <v/>
      </c>
    </row>
    <row r="2891" spans="62:67" ht="20.100000000000001" customHeight="1" x14ac:dyDescent="0.25">
      <c r="BJ2891" s="146">
        <v>2111</v>
      </c>
      <c r="BK2891" s="146">
        <f t="shared" si="541"/>
        <v>13.503999999999557</v>
      </c>
      <c r="BL2891" s="146">
        <f t="shared" si="542"/>
        <v>6.0740035798797845E-2</v>
      </c>
      <c r="BM2891" s="146">
        <f t="shared" si="543"/>
        <v>1.3315606647360673E-4</v>
      </c>
      <c r="BN2891" s="146" t="str">
        <f t="shared" si="544"/>
        <v/>
      </c>
      <c r="BO2891" s="146" t="str">
        <f t="shared" si="540"/>
        <v/>
      </c>
    </row>
    <row r="2892" spans="62:67" ht="20.100000000000001" customHeight="1" x14ac:dyDescent="0.25">
      <c r="BJ2892" s="146">
        <v>2112</v>
      </c>
      <c r="BK2892" s="146">
        <f t="shared" si="541"/>
        <v>13.510399999999557</v>
      </c>
      <c r="BL2892" s="146">
        <f t="shared" si="542"/>
        <v>6.0606879732324238E-2</v>
      </c>
      <c r="BM2892" s="146">
        <f t="shared" si="543"/>
        <v>1.3288793052981807E-4</v>
      </c>
      <c r="BN2892" s="146" t="str">
        <f t="shared" si="544"/>
        <v/>
      </c>
      <c r="BO2892" s="146" t="str">
        <f t="shared" si="540"/>
        <v/>
      </c>
    </row>
    <row r="2893" spans="62:67" ht="20.100000000000001" customHeight="1" x14ac:dyDescent="0.25">
      <c r="BJ2893" s="146">
        <v>2113</v>
      </c>
      <c r="BK2893" s="146">
        <f t="shared" si="541"/>
        <v>13.516799999999556</v>
      </c>
      <c r="BL2893" s="146">
        <f t="shared" si="542"/>
        <v>6.047399180179442E-2</v>
      </c>
      <c r="BM2893" s="146">
        <f t="shared" si="543"/>
        <v>1.3262026016548634E-4</v>
      </c>
      <c r="BN2893" s="146" t="str">
        <f t="shared" si="544"/>
        <v/>
      </c>
      <c r="BO2893" s="146" t="str">
        <f t="shared" ref="BO2893:BO2956" si="545">IF($BL2893&lt;(1-$BH$793),$BM2893,"")</f>
        <v/>
      </c>
    </row>
    <row r="2894" spans="62:67" ht="20.100000000000001" customHeight="1" x14ac:dyDescent="0.25">
      <c r="BJ2894" s="146">
        <v>2114</v>
      </c>
      <c r="BK2894" s="146">
        <f t="shared" ref="BK2894:BK2957" si="546">BK2893+$BN$778</f>
        <v>13.523199999999555</v>
      </c>
      <c r="BL2894" s="146">
        <f t="shared" ref="BL2894:BL2957" si="547">_xlfn.CHISQ.DIST.RT(BK2894,7)</f>
        <v>6.0341371541628934E-2</v>
      </c>
      <c r="BM2894" s="146">
        <f t="shared" ref="BM2894:BM2957" si="548">BL2894-BL2895</f>
        <v>1.3235305481320431E-4</v>
      </c>
      <c r="BN2894" s="146" t="str">
        <f t="shared" ref="BN2894:BN2957" si="549">IF(BL2894&lt;(1-$BH$785),BM2894,"")</f>
        <v/>
      </c>
      <c r="BO2894" s="146" t="str">
        <f t="shared" si="545"/>
        <v/>
      </c>
    </row>
    <row r="2895" spans="62:67" ht="20.100000000000001" customHeight="1" x14ac:dyDescent="0.25">
      <c r="BJ2895" s="146">
        <v>2115</v>
      </c>
      <c r="BK2895" s="146">
        <f t="shared" si="546"/>
        <v>13.529599999999554</v>
      </c>
      <c r="BL2895" s="146">
        <f t="shared" si="547"/>
        <v>6.020901848681573E-2</v>
      </c>
      <c r="BM2895" s="146">
        <f t="shared" si="548"/>
        <v>1.3208631390497494E-4</v>
      </c>
      <c r="BN2895" s="146" t="str">
        <f t="shared" si="549"/>
        <v/>
      </c>
      <c r="BO2895" s="146" t="str">
        <f t="shared" si="545"/>
        <v/>
      </c>
    </row>
    <row r="2896" spans="62:67" ht="20.100000000000001" customHeight="1" x14ac:dyDescent="0.25">
      <c r="BJ2896" s="146">
        <v>2116</v>
      </c>
      <c r="BK2896" s="146">
        <f t="shared" si="546"/>
        <v>13.535999999999554</v>
      </c>
      <c r="BL2896" s="146">
        <f t="shared" si="547"/>
        <v>6.0076932172910755E-2</v>
      </c>
      <c r="BM2896" s="146">
        <f t="shared" si="548"/>
        <v>1.318200368728914E-4</v>
      </c>
      <c r="BN2896" s="146" t="str">
        <f t="shared" si="549"/>
        <v/>
      </c>
      <c r="BO2896" s="146" t="str">
        <f t="shared" si="545"/>
        <v/>
      </c>
    </row>
    <row r="2897" spans="62:67" ht="20.100000000000001" customHeight="1" x14ac:dyDescent="0.25">
      <c r="BJ2897" s="146">
        <v>2117</v>
      </c>
      <c r="BK2897" s="146">
        <f t="shared" si="546"/>
        <v>13.542399999999553</v>
      </c>
      <c r="BL2897" s="146">
        <f t="shared" si="547"/>
        <v>5.9945112136037863E-2</v>
      </c>
      <c r="BM2897" s="146">
        <f t="shared" si="548"/>
        <v>1.3155422314867216E-4</v>
      </c>
      <c r="BN2897" s="146" t="str">
        <f t="shared" si="549"/>
        <v/>
      </c>
      <c r="BO2897" s="146" t="str">
        <f t="shared" si="545"/>
        <v/>
      </c>
    </row>
    <row r="2898" spans="62:67" ht="20.100000000000001" customHeight="1" x14ac:dyDescent="0.25">
      <c r="BJ2898" s="146">
        <v>2118</v>
      </c>
      <c r="BK2898" s="146">
        <f t="shared" si="546"/>
        <v>13.548799999999552</v>
      </c>
      <c r="BL2898" s="146">
        <f t="shared" si="547"/>
        <v>5.9813557912889191E-2</v>
      </c>
      <c r="BM2898" s="146">
        <f t="shared" si="548"/>
        <v>1.3128887216424384E-4</v>
      </c>
      <c r="BN2898" s="146" t="str">
        <f t="shared" si="549"/>
        <v/>
      </c>
      <c r="BO2898" s="146" t="str">
        <f t="shared" si="545"/>
        <v/>
      </c>
    </row>
    <row r="2899" spans="62:67" ht="20.100000000000001" customHeight="1" x14ac:dyDescent="0.25">
      <c r="BJ2899" s="146">
        <v>2119</v>
      </c>
      <c r="BK2899" s="146">
        <f t="shared" si="546"/>
        <v>13.555199999999552</v>
      </c>
      <c r="BL2899" s="146">
        <f t="shared" si="547"/>
        <v>5.9682269040724947E-2</v>
      </c>
      <c r="BM2899" s="146">
        <f t="shared" si="548"/>
        <v>1.310239833509988E-4</v>
      </c>
      <c r="BN2899" s="146" t="str">
        <f t="shared" si="549"/>
        <v/>
      </c>
      <c r="BO2899" s="146" t="str">
        <f t="shared" si="545"/>
        <v/>
      </c>
    </row>
    <row r="2900" spans="62:67" ht="20.100000000000001" customHeight="1" x14ac:dyDescent="0.25">
      <c r="BJ2900" s="146">
        <v>2120</v>
      </c>
      <c r="BK2900" s="146">
        <f t="shared" si="546"/>
        <v>13.561599999999551</v>
      </c>
      <c r="BL2900" s="146">
        <f t="shared" si="547"/>
        <v>5.9551245057373949E-2</v>
      </c>
      <c r="BM2900" s="146">
        <f t="shared" si="548"/>
        <v>1.3075955614040569E-4</v>
      </c>
      <c r="BN2900" s="146" t="str">
        <f t="shared" si="549"/>
        <v/>
      </c>
      <c r="BO2900" s="146" t="str">
        <f t="shared" si="545"/>
        <v/>
      </c>
    </row>
    <row r="2901" spans="62:67" ht="20.100000000000001" customHeight="1" x14ac:dyDescent="0.25">
      <c r="BJ2901" s="146">
        <v>2121</v>
      </c>
      <c r="BK2901" s="146">
        <f t="shared" si="546"/>
        <v>13.56799999999955</v>
      </c>
      <c r="BL2901" s="146">
        <f t="shared" si="547"/>
        <v>5.9420485501233543E-2</v>
      </c>
      <c r="BM2901" s="146">
        <f t="shared" si="548"/>
        <v>1.304955899637944E-4</v>
      </c>
      <c r="BN2901" s="146" t="str">
        <f t="shared" si="549"/>
        <v/>
      </c>
      <c r="BO2901" s="146" t="str">
        <f t="shared" si="545"/>
        <v/>
      </c>
    </row>
    <row r="2902" spans="62:67" ht="20.100000000000001" customHeight="1" x14ac:dyDescent="0.25">
      <c r="BJ2902" s="146">
        <v>2122</v>
      </c>
      <c r="BK2902" s="146">
        <f t="shared" si="546"/>
        <v>13.574399999999549</v>
      </c>
      <c r="BL2902" s="146">
        <f t="shared" si="547"/>
        <v>5.9289989911269748E-2</v>
      </c>
      <c r="BM2902" s="146">
        <f t="shared" si="548"/>
        <v>1.3023208425225891E-4</v>
      </c>
      <c r="BN2902" s="146" t="str">
        <f t="shared" si="549"/>
        <v/>
      </c>
      <c r="BO2902" s="146" t="str">
        <f t="shared" si="545"/>
        <v/>
      </c>
    </row>
    <row r="2903" spans="62:67" ht="20.100000000000001" customHeight="1" x14ac:dyDescent="0.25">
      <c r="BJ2903" s="146">
        <v>2123</v>
      </c>
      <c r="BK2903" s="146">
        <f t="shared" si="546"/>
        <v>13.580799999999549</v>
      </c>
      <c r="BL2903" s="146">
        <f t="shared" si="547"/>
        <v>5.915975782701749E-2</v>
      </c>
      <c r="BM2903" s="146">
        <f t="shared" si="548"/>
        <v>1.2996903843674745E-4</v>
      </c>
      <c r="BN2903" s="146" t="str">
        <f t="shared" si="549"/>
        <v/>
      </c>
      <c r="BO2903" s="146" t="str">
        <f t="shared" si="545"/>
        <v/>
      </c>
    </row>
    <row r="2904" spans="62:67" ht="20.100000000000001" customHeight="1" x14ac:dyDescent="0.25">
      <c r="BJ2904" s="146">
        <v>2124</v>
      </c>
      <c r="BK2904" s="146">
        <f t="shared" si="546"/>
        <v>13.587199999999548</v>
      </c>
      <c r="BL2904" s="146">
        <f t="shared" si="547"/>
        <v>5.9029788788580742E-2</v>
      </c>
      <c r="BM2904" s="146">
        <f t="shared" si="548"/>
        <v>1.2970645194831237E-4</v>
      </c>
      <c r="BN2904" s="146" t="str">
        <f t="shared" si="549"/>
        <v/>
      </c>
      <c r="BO2904" s="146" t="str">
        <f t="shared" si="545"/>
        <v/>
      </c>
    </row>
    <row r="2905" spans="62:67" ht="20.100000000000001" customHeight="1" x14ac:dyDescent="0.25">
      <c r="BJ2905" s="146">
        <v>2125</v>
      </c>
      <c r="BK2905" s="146">
        <f t="shared" si="546"/>
        <v>13.593599999999547</v>
      </c>
      <c r="BL2905" s="146">
        <f t="shared" si="547"/>
        <v>5.890008233663243E-2</v>
      </c>
      <c r="BM2905" s="146">
        <f t="shared" si="548"/>
        <v>1.2944432421767293E-4</v>
      </c>
      <c r="BN2905" s="146" t="str">
        <f t="shared" si="549"/>
        <v/>
      </c>
      <c r="BO2905" s="146" t="str">
        <f t="shared" si="545"/>
        <v/>
      </c>
    </row>
    <row r="2906" spans="62:67" ht="20.100000000000001" customHeight="1" x14ac:dyDescent="0.25">
      <c r="BJ2906" s="146">
        <v>2126</v>
      </c>
      <c r="BK2906" s="146">
        <f t="shared" si="546"/>
        <v>13.599999999999547</v>
      </c>
      <c r="BL2906" s="146">
        <f t="shared" si="547"/>
        <v>5.8770638012414757E-2</v>
      </c>
      <c r="BM2906" s="146">
        <f t="shared" si="548"/>
        <v>1.2918265467543738E-4</v>
      </c>
      <c r="BN2906" s="146" t="str">
        <f t="shared" si="549"/>
        <v/>
      </c>
      <c r="BO2906" s="146" t="str">
        <f t="shared" si="545"/>
        <v/>
      </c>
    </row>
    <row r="2907" spans="62:67" ht="20.100000000000001" customHeight="1" x14ac:dyDescent="0.25">
      <c r="BJ2907" s="146">
        <v>2127</v>
      </c>
      <c r="BK2907" s="146">
        <f t="shared" si="546"/>
        <v>13.606399999999546</v>
      </c>
      <c r="BL2907" s="146">
        <f t="shared" si="547"/>
        <v>5.8641455357739319E-2</v>
      </c>
      <c r="BM2907" s="146">
        <f t="shared" si="548"/>
        <v>1.2892144275205436E-4</v>
      </c>
      <c r="BN2907" s="146" t="str">
        <f t="shared" si="549"/>
        <v/>
      </c>
      <c r="BO2907" s="146" t="str">
        <f t="shared" si="545"/>
        <v/>
      </c>
    </row>
    <row r="2908" spans="62:67" ht="20.100000000000001" customHeight="1" x14ac:dyDescent="0.25">
      <c r="BJ2908" s="146">
        <v>2128</v>
      </c>
      <c r="BK2908" s="146">
        <f t="shared" si="546"/>
        <v>13.612799999999545</v>
      </c>
      <c r="BL2908" s="146">
        <f t="shared" si="547"/>
        <v>5.8512533914987265E-2</v>
      </c>
      <c r="BM2908" s="146">
        <f t="shared" si="548"/>
        <v>1.2866068787818763E-4</v>
      </c>
      <c r="BN2908" s="146" t="str">
        <f t="shared" si="549"/>
        <v/>
      </c>
      <c r="BO2908" s="146" t="str">
        <f t="shared" si="545"/>
        <v/>
      </c>
    </row>
    <row r="2909" spans="62:67" ht="20.100000000000001" customHeight="1" x14ac:dyDescent="0.25">
      <c r="BJ2909" s="146">
        <v>2129</v>
      </c>
      <c r="BK2909" s="146">
        <f t="shared" si="546"/>
        <v>13.619199999999545</v>
      </c>
      <c r="BL2909" s="146">
        <f t="shared" si="547"/>
        <v>5.8383873227109077E-2</v>
      </c>
      <c r="BM2909" s="146">
        <f t="shared" si="548"/>
        <v>1.2840038948398746E-4</v>
      </c>
      <c r="BN2909" s="146" t="str">
        <f t="shared" si="549"/>
        <v/>
      </c>
      <c r="BO2909" s="146" t="str">
        <f t="shared" si="545"/>
        <v/>
      </c>
    </row>
    <row r="2910" spans="62:67" ht="20.100000000000001" customHeight="1" x14ac:dyDescent="0.25">
      <c r="BJ2910" s="146">
        <v>2130</v>
      </c>
      <c r="BK2910" s="146">
        <f t="shared" si="546"/>
        <v>13.625599999999544</v>
      </c>
      <c r="BL2910" s="146">
        <f t="shared" si="547"/>
        <v>5.825547283762509E-2</v>
      </c>
      <c r="BM2910" s="146">
        <f t="shared" si="548"/>
        <v>1.2814054699970823E-4</v>
      </c>
      <c r="BN2910" s="146" t="str">
        <f t="shared" si="549"/>
        <v/>
      </c>
      <c r="BO2910" s="146" t="str">
        <f t="shared" si="545"/>
        <v/>
      </c>
    </row>
    <row r="2911" spans="62:67" ht="20.100000000000001" customHeight="1" x14ac:dyDescent="0.25">
      <c r="BJ2911" s="146">
        <v>2131</v>
      </c>
      <c r="BK2911" s="146">
        <f t="shared" si="546"/>
        <v>13.631999999999543</v>
      </c>
      <c r="BL2911" s="146">
        <f t="shared" si="547"/>
        <v>5.8127332290625382E-2</v>
      </c>
      <c r="BM2911" s="146">
        <f t="shared" si="548"/>
        <v>1.2788115985541693E-4</v>
      </c>
      <c r="BN2911" s="146" t="str">
        <f t="shared" si="549"/>
        <v/>
      </c>
      <c r="BO2911" s="146" t="str">
        <f t="shared" si="545"/>
        <v/>
      </c>
    </row>
    <row r="2912" spans="62:67" ht="20.100000000000001" customHeight="1" x14ac:dyDescent="0.25">
      <c r="BJ2912" s="146">
        <v>2132</v>
      </c>
      <c r="BK2912" s="146">
        <f t="shared" si="546"/>
        <v>13.638399999999542</v>
      </c>
      <c r="BL2912" s="146">
        <f t="shared" si="547"/>
        <v>5.7999451130769965E-2</v>
      </c>
      <c r="BM2912" s="146">
        <f t="shared" si="548"/>
        <v>1.2762222748131241E-4</v>
      </c>
      <c r="BN2912" s="146" t="str">
        <f t="shared" si="549"/>
        <v/>
      </c>
      <c r="BO2912" s="146" t="str">
        <f t="shared" si="545"/>
        <v/>
      </c>
    </row>
    <row r="2913" spans="62:67" ht="20.100000000000001" customHeight="1" x14ac:dyDescent="0.25">
      <c r="BJ2913" s="146">
        <v>2133</v>
      </c>
      <c r="BK2913" s="146">
        <f t="shared" si="546"/>
        <v>13.644799999999542</v>
      </c>
      <c r="BL2913" s="146">
        <f t="shared" si="547"/>
        <v>5.7871828903288652E-2</v>
      </c>
      <c r="BM2913" s="146">
        <f t="shared" si="548"/>
        <v>1.2736374930713557E-4</v>
      </c>
      <c r="BN2913" s="146" t="str">
        <f t="shared" si="549"/>
        <v/>
      </c>
      <c r="BO2913" s="146" t="str">
        <f t="shared" si="545"/>
        <v/>
      </c>
    </row>
    <row r="2914" spans="62:67" ht="20.100000000000001" customHeight="1" x14ac:dyDescent="0.25">
      <c r="BJ2914" s="146">
        <v>2134</v>
      </c>
      <c r="BK2914" s="146">
        <f t="shared" si="546"/>
        <v>13.651199999999541</v>
      </c>
      <c r="BL2914" s="146">
        <f t="shared" si="547"/>
        <v>5.7744465153981517E-2</v>
      </c>
      <c r="BM2914" s="146">
        <f t="shared" si="548"/>
        <v>1.2710572476275911E-4</v>
      </c>
      <c r="BN2914" s="146" t="str">
        <f t="shared" si="549"/>
        <v/>
      </c>
      <c r="BO2914" s="146" t="str">
        <f t="shared" si="545"/>
        <v/>
      </c>
    </row>
    <row r="2915" spans="62:67" ht="20.100000000000001" customHeight="1" x14ac:dyDescent="0.25">
      <c r="BJ2915" s="146">
        <v>2135</v>
      </c>
      <c r="BK2915" s="146">
        <f t="shared" si="546"/>
        <v>13.65759999999954</v>
      </c>
      <c r="BL2915" s="146">
        <f t="shared" si="547"/>
        <v>5.7617359429218758E-2</v>
      </c>
      <c r="BM2915" s="146">
        <f t="shared" si="548"/>
        <v>1.268481532780627E-4</v>
      </c>
      <c r="BN2915" s="146" t="str">
        <f t="shared" si="549"/>
        <v/>
      </c>
      <c r="BO2915" s="146" t="str">
        <f t="shared" si="545"/>
        <v/>
      </c>
    </row>
    <row r="2916" spans="62:67" ht="20.100000000000001" customHeight="1" x14ac:dyDescent="0.25">
      <c r="BJ2916" s="146">
        <v>2136</v>
      </c>
      <c r="BK2916" s="146">
        <f t="shared" si="546"/>
        <v>13.66399999999954</v>
      </c>
      <c r="BL2916" s="146">
        <f t="shared" si="547"/>
        <v>5.7490511275940695E-2</v>
      </c>
      <c r="BM2916" s="146">
        <f t="shared" si="548"/>
        <v>1.2659103428266927E-4</v>
      </c>
      <c r="BN2916" s="146" t="str">
        <f t="shared" si="549"/>
        <v/>
      </c>
      <c r="BO2916" s="146" t="str">
        <f t="shared" si="545"/>
        <v/>
      </c>
    </row>
    <row r="2917" spans="62:67" ht="20.100000000000001" customHeight="1" x14ac:dyDescent="0.25">
      <c r="BJ2917" s="146">
        <v>2137</v>
      </c>
      <c r="BK2917" s="146">
        <f t="shared" si="546"/>
        <v>13.670399999999539</v>
      </c>
      <c r="BL2917" s="146">
        <f t="shared" si="547"/>
        <v>5.7363920241658026E-2</v>
      </c>
      <c r="BM2917" s="146">
        <f t="shared" si="548"/>
        <v>1.2633436720607683E-4</v>
      </c>
      <c r="BN2917" s="146" t="str">
        <f t="shared" si="549"/>
        <v/>
      </c>
      <c r="BO2917" s="146" t="str">
        <f t="shared" si="545"/>
        <v/>
      </c>
    </row>
    <row r="2918" spans="62:67" ht="20.100000000000001" customHeight="1" x14ac:dyDescent="0.25">
      <c r="BJ2918" s="146">
        <v>2138</v>
      </c>
      <c r="BK2918" s="146">
        <f t="shared" si="546"/>
        <v>13.676799999999538</v>
      </c>
      <c r="BL2918" s="146">
        <f t="shared" si="547"/>
        <v>5.7237585874451949E-2</v>
      </c>
      <c r="BM2918" s="146">
        <f t="shared" si="548"/>
        <v>1.2607815147797768E-4</v>
      </c>
      <c r="BN2918" s="146" t="str">
        <f t="shared" si="549"/>
        <v/>
      </c>
      <c r="BO2918" s="146" t="str">
        <f t="shared" si="545"/>
        <v/>
      </c>
    </row>
    <row r="2919" spans="62:67" ht="20.100000000000001" customHeight="1" x14ac:dyDescent="0.25">
      <c r="BJ2919" s="146">
        <v>2139</v>
      </c>
      <c r="BK2919" s="146">
        <f t="shared" si="546"/>
        <v>13.683199999999538</v>
      </c>
      <c r="BL2919" s="146">
        <f t="shared" si="547"/>
        <v>5.7111507722973971E-2</v>
      </c>
      <c r="BM2919" s="146">
        <f t="shared" si="548"/>
        <v>1.2582238652775884E-4</v>
      </c>
      <c r="BN2919" s="146" t="str">
        <f t="shared" si="549"/>
        <v/>
      </c>
      <c r="BO2919" s="146" t="str">
        <f t="shared" si="545"/>
        <v/>
      </c>
    </row>
    <row r="2920" spans="62:67" ht="20.100000000000001" customHeight="1" x14ac:dyDescent="0.25">
      <c r="BJ2920" s="146">
        <v>2140</v>
      </c>
      <c r="BK2920" s="146">
        <f t="shared" si="546"/>
        <v>13.689599999999537</v>
      </c>
      <c r="BL2920" s="146">
        <f t="shared" si="547"/>
        <v>5.6985685336446212E-2</v>
      </c>
      <c r="BM2920" s="146">
        <f t="shared" si="548"/>
        <v>1.2556707178479343E-4</v>
      </c>
      <c r="BN2920" s="146" t="str">
        <f t="shared" si="549"/>
        <v/>
      </c>
      <c r="BO2920" s="146" t="str">
        <f t="shared" si="545"/>
        <v/>
      </c>
    </row>
    <row r="2921" spans="62:67" ht="20.100000000000001" customHeight="1" x14ac:dyDescent="0.25">
      <c r="BJ2921" s="146">
        <v>2141</v>
      </c>
      <c r="BK2921" s="146">
        <f t="shared" si="546"/>
        <v>13.695999999999536</v>
      </c>
      <c r="BL2921" s="146">
        <f t="shared" si="547"/>
        <v>5.6860118264661419E-2</v>
      </c>
      <c r="BM2921" s="146">
        <f t="shared" si="548"/>
        <v>1.2531220667850312E-4</v>
      </c>
      <c r="BN2921" s="146" t="str">
        <f t="shared" si="549"/>
        <v/>
      </c>
      <c r="BO2921" s="146" t="str">
        <f t="shared" si="545"/>
        <v/>
      </c>
    </row>
    <row r="2922" spans="62:67" ht="20.100000000000001" customHeight="1" x14ac:dyDescent="0.25">
      <c r="BJ2922" s="146">
        <v>2142</v>
      </c>
      <c r="BK2922" s="146">
        <f t="shared" si="546"/>
        <v>13.702399999999535</v>
      </c>
      <c r="BL2922" s="146">
        <f t="shared" si="547"/>
        <v>5.6734806057982916E-2</v>
      </c>
      <c r="BM2922" s="146">
        <f t="shared" si="548"/>
        <v>1.2505779063806677E-4</v>
      </c>
      <c r="BN2922" s="146" t="str">
        <f t="shared" si="549"/>
        <v/>
      </c>
      <c r="BO2922" s="146" t="str">
        <f t="shared" si="545"/>
        <v/>
      </c>
    </row>
    <row r="2923" spans="62:67" ht="20.100000000000001" customHeight="1" x14ac:dyDescent="0.25">
      <c r="BJ2923" s="146">
        <v>2143</v>
      </c>
      <c r="BK2923" s="146">
        <f t="shared" si="546"/>
        <v>13.708799999999535</v>
      </c>
      <c r="BL2923" s="146">
        <f t="shared" si="547"/>
        <v>5.6609748267344849E-2</v>
      </c>
      <c r="BM2923" s="146">
        <f t="shared" si="548"/>
        <v>1.2480382309279503E-4</v>
      </c>
      <c r="BN2923" s="146" t="str">
        <f t="shared" si="549"/>
        <v/>
      </c>
      <c r="BO2923" s="146" t="str">
        <f t="shared" si="545"/>
        <v/>
      </c>
    </row>
    <row r="2924" spans="62:67" ht="20.100000000000001" customHeight="1" x14ac:dyDescent="0.25">
      <c r="BJ2924" s="146">
        <v>2144</v>
      </c>
      <c r="BK2924" s="146">
        <f t="shared" si="546"/>
        <v>13.715199999999534</v>
      </c>
      <c r="BL2924" s="146">
        <f t="shared" si="547"/>
        <v>5.6484944444252054E-2</v>
      </c>
      <c r="BM2924" s="146">
        <f t="shared" si="548"/>
        <v>1.2455030347175572E-4</v>
      </c>
      <c r="BN2924" s="146" t="str">
        <f t="shared" si="549"/>
        <v/>
      </c>
      <c r="BO2924" s="146" t="str">
        <f t="shared" si="545"/>
        <v/>
      </c>
    </row>
    <row r="2925" spans="62:67" ht="20.100000000000001" customHeight="1" x14ac:dyDescent="0.25">
      <c r="BJ2925" s="146">
        <v>2145</v>
      </c>
      <c r="BK2925" s="146">
        <f t="shared" si="546"/>
        <v>13.721599999999533</v>
      </c>
      <c r="BL2925" s="146">
        <f t="shared" si="547"/>
        <v>5.6360394140780298E-2</v>
      </c>
      <c r="BM2925" s="146">
        <f t="shared" si="548"/>
        <v>1.2429723120419012E-4</v>
      </c>
      <c r="BN2925" s="146" t="str">
        <f t="shared" si="549"/>
        <v/>
      </c>
      <c r="BO2925" s="146" t="str">
        <f t="shared" si="545"/>
        <v/>
      </c>
    </row>
    <row r="2926" spans="62:67" ht="20.100000000000001" customHeight="1" x14ac:dyDescent="0.25">
      <c r="BJ2926" s="146">
        <v>2146</v>
      </c>
      <c r="BK2926" s="146">
        <f t="shared" si="546"/>
        <v>13.727999999999533</v>
      </c>
      <c r="BL2926" s="146">
        <f t="shared" si="547"/>
        <v>5.6236096909576108E-2</v>
      </c>
      <c r="BM2926" s="146">
        <f t="shared" si="548"/>
        <v>1.2404460571911052E-4</v>
      </c>
      <c r="BN2926" s="146" t="str">
        <f t="shared" si="549"/>
        <v/>
      </c>
      <c r="BO2926" s="146" t="str">
        <f t="shared" si="545"/>
        <v/>
      </c>
    </row>
    <row r="2927" spans="62:67" ht="20.100000000000001" customHeight="1" x14ac:dyDescent="0.25">
      <c r="BJ2927" s="146">
        <v>2147</v>
      </c>
      <c r="BK2927" s="146">
        <f t="shared" si="546"/>
        <v>13.734399999999532</v>
      </c>
      <c r="BL2927" s="146">
        <f t="shared" si="547"/>
        <v>5.6112052303856998E-2</v>
      </c>
      <c r="BM2927" s="146">
        <f t="shared" si="548"/>
        <v>1.237924264456125E-4</v>
      </c>
      <c r="BN2927" s="146" t="str">
        <f t="shared" si="549"/>
        <v/>
      </c>
      <c r="BO2927" s="146" t="str">
        <f t="shared" si="545"/>
        <v/>
      </c>
    </row>
    <row r="2928" spans="62:67" ht="20.100000000000001" customHeight="1" x14ac:dyDescent="0.25">
      <c r="BJ2928" s="146">
        <v>2148</v>
      </c>
      <c r="BK2928" s="146">
        <f t="shared" si="546"/>
        <v>13.740799999999531</v>
      </c>
      <c r="BL2928" s="146">
        <f t="shared" si="547"/>
        <v>5.5988259877411385E-2</v>
      </c>
      <c r="BM2928" s="146">
        <f t="shared" si="548"/>
        <v>1.2354069281263202E-4</v>
      </c>
      <c r="BN2928" s="146" t="str">
        <f t="shared" si="549"/>
        <v/>
      </c>
      <c r="BO2928" s="146" t="str">
        <f t="shared" si="545"/>
        <v/>
      </c>
    </row>
    <row r="2929" spans="62:67" ht="20.100000000000001" customHeight="1" x14ac:dyDescent="0.25">
      <c r="BJ2929" s="146">
        <v>2149</v>
      </c>
      <c r="BK2929" s="146">
        <f t="shared" si="546"/>
        <v>13.74719999999953</v>
      </c>
      <c r="BL2929" s="146">
        <f t="shared" si="547"/>
        <v>5.5864719184598753E-2</v>
      </c>
      <c r="BM2929" s="146">
        <f t="shared" si="548"/>
        <v>1.2328940424920914E-4</v>
      </c>
      <c r="BN2929" s="146" t="str">
        <f t="shared" si="549"/>
        <v/>
      </c>
      <c r="BO2929" s="146" t="str">
        <f t="shared" si="545"/>
        <v/>
      </c>
    </row>
    <row r="2930" spans="62:67" ht="20.100000000000001" customHeight="1" x14ac:dyDescent="0.25">
      <c r="BJ2930" s="146">
        <v>2150</v>
      </c>
      <c r="BK2930" s="146">
        <f t="shared" si="546"/>
        <v>13.75359999999953</v>
      </c>
      <c r="BL2930" s="146">
        <f t="shared" si="547"/>
        <v>5.5741429780349544E-2</v>
      </c>
      <c r="BM2930" s="146">
        <f t="shared" si="548"/>
        <v>1.2303856018424514E-4</v>
      </c>
      <c r="BN2930" s="146" t="str">
        <f t="shared" si="549"/>
        <v/>
      </c>
      <c r="BO2930" s="146" t="str">
        <f t="shared" si="545"/>
        <v/>
      </c>
    </row>
    <row r="2931" spans="62:67" ht="20.100000000000001" customHeight="1" x14ac:dyDescent="0.25">
      <c r="BJ2931" s="146">
        <v>2151</v>
      </c>
      <c r="BK2931" s="146">
        <f t="shared" si="546"/>
        <v>13.759999999999529</v>
      </c>
      <c r="BL2931" s="146">
        <f t="shared" si="547"/>
        <v>5.5618391220165299E-2</v>
      </c>
      <c r="BM2931" s="146">
        <f t="shared" si="548"/>
        <v>1.2278816004666904E-4</v>
      </c>
      <c r="BN2931" s="146" t="str">
        <f t="shared" si="549"/>
        <v/>
      </c>
      <c r="BO2931" s="146" t="str">
        <f t="shared" si="545"/>
        <v/>
      </c>
    </row>
    <row r="2932" spans="62:67" ht="20.100000000000001" customHeight="1" x14ac:dyDescent="0.25">
      <c r="BJ2932" s="146">
        <v>2152</v>
      </c>
      <c r="BK2932" s="146">
        <f t="shared" si="546"/>
        <v>13.766399999999528</v>
      </c>
      <c r="BL2932" s="146">
        <f t="shared" si="547"/>
        <v>5.549560306011863E-2</v>
      </c>
      <c r="BM2932" s="146">
        <f t="shared" si="548"/>
        <v>1.22538203265396E-4</v>
      </c>
      <c r="BN2932" s="146" t="str">
        <f t="shared" si="549"/>
        <v/>
      </c>
      <c r="BO2932" s="146" t="str">
        <f t="shared" si="545"/>
        <v/>
      </c>
    </row>
    <row r="2933" spans="62:67" ht="20.100000000000001" customHeight="1" x14ac:dyDescent="0.25">
      <c r="BJ2933" s="146">
        <v>2153</v>
      </c>
      <c r="BK2933" s="146">
        <f t="shared" si="546"/>
        <v>13.772799999999528</v>
      </c>
      <c r="BL2933" s="146">
        <f t="shared" si="547"/>
        <v>5.5373064856853234E-2</v>
      </c>
      <c r="BM2933" s="146">
        <f t="shared" si="548"/>
        <v>1.2228868926931341E-4</v>
      </c>
      <c r="BN2933" s="146" t="str">
        <f t="shared" si="549"/>
        <v/>
      </c>
      <c r="BO2933" s="146" t="str">
        <f t="shared" si="545"/>
        <v/>
      </c>
    </row>
    <row r="2934" spans="62:67" ht="20.100000000000001" customHeight="1" x14ac:dyDescent="0.25">
      <c r="BJ2934" s="146">
        <v>2154</v>
      </c>
      <c r="BK2934" s="146">
        <f t="shared" si="546"/>
        <v>13.779199999999527</v>
      </c>
      <c r="BL2934" s="146">
        <f t="shared" si="547"/>
        <v>5.525077616758392E-2</v>
      </c>
      <c r="BM2934" s="146">
        <f t="shared" si="548"/>
        <v>1.2203961748721848E-4</v>
      </c>
      <c r="BN2934" s="146" t="str">
        <f t="shared" si="549"/>
        <v/>
      </c>
      <c r="BO2934" s="146" t="str">
        <f t="shared" si="545"/>
        <v/>
      </c>
    </row>
    <row r="2935" spans="62:67" ht="20.100000000000001" customHeight="1" x14ac:dyDescent="0.25">
      <c r="BJ2935" s="146">
        <v>2155</v>
      </c>
      <c r="BK2935" s="146">
        <f t="shared" si="546"/>
        <v>13.785599999999526</v>
      </c>
      <c r="BL2935" s="146">
        <f t="shared" si="547"/>
        <v>5.5128736550096702E-2</v>
      </c>
      <c r="BM2935" s="146">
        <f t="shared" si="548"/>
        <v>1.2179098734798471E-4</v>
      </c>
      <c r="BN2935" s="146" t="str">
        <f t="shared" si="549"/>
        <v/>
      </c>
      <c r="BO2935" s="146" t="str">
        <f t="shared" si="545"/>
        <v/>
      </c>
    </row>
    <row r="2936" spans="62:67" ht="20.100000000000001" customHeight="1" x14ac:dyDescent="0.25">
      <c r="BJ2936" s="146">
        <v>2156</v>
      </c>
      <c r="BK2936" s="146">
        <f t="shared" si="546"/>
        <v>13.791999999999526</v>
      </c>
      <c r="BL2936" s="146">
        <f t="shared" si="547"/>
        <v>5.5006945562748717E-2</v>
      </c>
      <c r="BM2936" s="146">
        <f t="shared" si="548"/>
        <v>1.2154279828049258E-4</v>
      </c>
      <c r="BN2936" s="146" t="str">
        <f t="shared" si="549"/>
        <v/>
      </c>
      <c r="BO2936" s="146" t="str">
        <f t="shared" si="545"/>
        <v/>
      </c>
    </row>
    <row r="2937" spans="62:67" ht="20.100000000000001" customHeight="1" x14ac:dyDescent="0.25">
      <c r="BJ2937" s="146">
        <v>2157</v>
      </c>
      <c r="BK2937" s="146">
        <f t="shared" si="546"/>
        <v>13.798399999999525</v>
      </c>
      <c r="BL2937" s="146">
        <f t="shared" si="547"/>
        <v>5.4885402764468225E-2</v>
      </c>
      <c r="BM2937" s="146">
        <f t="shared" si="548"/>
        <v>1.212950497135809E-4</v>
      </c>
      <c r="BN2937" s="146" t="str">
        <f t="shared" si="549"/>
        <v/>
      </c>
      <c r="BO2937" s="146" t="str">
        <f t="shared" si="545"/>
        <v/>
      </c>
    </row>
    <row r="2938" spans="62:67" ht="20.100000000000001" customHeight="1" x14ac:dyDescent="0.25">
      <c r="BJ2938" s="146">
        <v>2158</v>
      </c>
      <c r="BK2938" s="146">
        <f t="shared" si="546"/>
        <v>13.804799999999524</v>
      </c>
      <c r="BL2938" s="146">
        <f t="shared" si="547"/>
        <v>5.4764107714754644E-2</v>
      </c>
      <c r="BM2938" s="146">
        <f t="shared" si="548"/>
        <v>1.2104774107606769E-4</v>
      </c>
      <c r="BN2938" s="146" t="str">
        <f t="shared" si="549"/>
        <v/>
      </c>
      <c r="BO2938" s="146" t="str">
        <f t="shared" si="545"/>
        <v/>
      </c>
    </row>
    <row r="2939" spans="62:67" ht="20.100000000000001" customHeight="1" x14ac:dyDescent="0.25">
      <c r="BJ2939" s="146">
        <v>2159</v>
      </c>
      <c r="BK2939" s="146">
        <f t="shared" si="546"/>
        <v>13.811199999999523</v>
      </c>
      <c r="BL2939" s="146">
        <f t="shared" si="547"/>
        <v>5.4643059973678576E-2</v>
      </c>
      <c r="BM2939" s="146">
        <f t="shared" si="548"/>
        <v>1.2080087179670851E-4</v>
      </c>
      <c r="BN2939" s="146" t="str">
        <f t="shared" si="549"/>
        <v/>
      </c>
      <c r="BO2939" s="146" t="str">
        <f t="shared" si="545"/>
        <v/>
      </c>
    </row>
    <row r="2940" spans="62:67" ht="20.100000000000001" customHeight="1" x14ac:dyDescent="0.25">
      <c r="BJ2940" s="146">
        <v>2160</v>
      </c>
      <c r="BK2940" s="146">
        <f t="shared" si="546"/>
        <v>13.817599999999523</v>
      </c>
      <c r="BL2940" s="146">
        <f t="shared" si="547"/>
        <v>5.4522259101881868E-2</v>
      </c>
      <c r="BM2940" s="146">
        <f t="shared" si="548"/>
        <v>1.2055444130450177E-4</v>
      </c>
      <c r="BN2940" s="146" t="str">
        <f t="shared" si="549"/>
        <v/>
      </c>
      <c r="BO2940" s="146" t="str">
        <f t="shared" si="545"/>
        <v/>
      </c>
    </row>
    <row r="2941" spans="62:67" ht="20.100000000000001" customHeight="1" x14ac:dyDescent="0.25">
      <c r="BJ2941" s="146">
        <v>2161</v>
      </c>
      <c r="BK2941" s="146">
        <f t="shared" si="546"/>
        <v>13.823999999999522</v>
      </c>
      <c r="BL2941" s="146">
        <f t="shared" si="547"/>
        <v>5.4401704660577366E-2</v>
      </c>
      <c r="BM2941" s="146">
        <f t="shared" si="548"/>
        <v>1.2030844902820997E-4</v>
      </c>
      <c r="BN2941" s="146" t="str">
        <f t="shared" si="549"/>
        <v/>
      </c>
      <c r="BO2941" s="146" t="str">
        <f t="shared" si="545"/>
        <v/>
      </c>
    </row>
    <row r="2942" spans="62:67" ht="20.100000000000001" customHeight="1" x14ac:dyDescent="0.25">
      <c r="BJ2942" s="146">
        <v>2162</v>
      </c>
      <c r="BK2942" s="146">
        <f t="shared" si="546"/>
        <v>13.830399999999521</v>
      </c>
      <c r="BL2942" s="146">
        <f t="shared" si="547"/>
        <v>5.4281396211549156E-2</v>
      </c>
      <c r="BM2942" s="146">
        <f t="shared" si="548"/>
        <v>1.2006289439658174E-4</v>
      </c>
      <c r="BN2942" s="146" t="str">
        <f t="shared" si="549"/>
        <v/>
      </c>
      <c r="BO2942" s="146" t="str">
        <f t="shared" si="545"/>
        <v/>
      </c>
    </row>
    <row r="2943" spans="62:67" ht="20.100000000000001" customHeight="1" x14ac:dyDescent="0.25">
      <c r="BJ2943" s="146">
        <v>2163</v>
      </c>
      <c r="BK2943" s="146">
        <f t="shared" si="546"/>
        <v>13.836799999999521</v>
      </c>
      <c r="BL2943" s="146">
        <f t="shared" si="547"/>
        <v>5.4161333317152574E-2</v>
      </c>
      <c r="BM2943" s="146">
        <f t="shared" si="548"/>
        <v>1.1981777683876121E-4</v>
      </c>
      <c r="BN2943" s="146" t="str">
        <f t="shared" si="549"/>
        <v/>
      </c>
      <c r="BO2943" s="146" t="str">
        <f t="shared" si="545"/>
        <v/>
      </c>
    </row>
    <row r="2944" spans="62:67" ht="20.100000000000001" customHeight="1" x14ac:dyDescent="0.25">
      <c r="BJ2944" s="146">
        <v>2164</v>
      </c>
      <c r="BK2944" s="146">
        <f t="shared" si="546"/>
        <v>13.84319999999952</v>
      </c>
      <c r="BL2944" s="146">
        <f t="shared" si="547"/>
        <v>5.4041515540313813E-2</v>
      </c>
      <c r="BM2944" s="146">
        <f t="shared" si="548"/>
        <v>1.1957309578341374E-4</v>
      </c>
      <c r="BN2944" s="146" t="str">
        <f t="shared" si="549"/>
        <v/>
      </c>
      <c r="BO2944" s="146" t="str">
        <f t="shared" si="545"/>
        <v/>
      </c>
    </row>
    <row r="2945" spans="62:67" ht="20.100000000000001" customHeight="1" x14ac:dyDescent="0.25">
      <c r="BJ2945" s="146">
        <v>2165</v>
      </c>
      <c r="BK2945" s="146">
        <f t="shared" si="546"/>
        <v>13.849599999999519</v>
      </c>
      <c r="BL2945" s="146">
        <f t="shared" si="547"/>
        <v>5.3921942444530399E-2</v>
      </c>
      <c r="BM2945" s="146">
        <f t="shared" si="548"/>
        <v>1.1932885065957938E-4</v>
      </c>
      <c r="BN2945" s="146" t="str">
        <f t="shared" si="549"/>
        <v/>
      </c>
      <c r="BO2945" s="146" t="str">
        <f t="shared" si="545"/>
        <v/>
      </c>
    </row>
    <row r="2946" spans="62:67" ht="20.100000000000001" customHeight="1" x14ac:dyDescent="0.25">
      <c r="BJ2946" s="146">
        <v>2166</v>
      </c>
      <c r="BK2946" s="146">
        <f t="shared" si="546"/>
        <v>13.855999999999518</v>
      </c>
      <c r="BL2946" s="146">
        <f t="shared" si="547"/>
        <v>5.380261359387082E-2</v>
      </c>
      <c r="BM2946" s="146">
        <f t="shared" si="548"/>
        <v>1.1908504089613164E-4</v>
      </c>
      <c r="BN2946" s="146" t="str">
        <f t="shared" si="549"/>
        <v/>
      </c>
      <c r="BO2946" s="146" t="str">
        <f t="shared" si="545"/>
        <v/>
      </c>
    </row>
    <row r="2947" spans="62:67" ht="20.100000000000001" customHeight="1" x14ac:dyDescent="0.25">
      <c r="BJ2947" s="146">
        <v>2167</v>
      </c>
      <c r="BK2947" s="146">
        <f t="shared" si="546"/>
        <v>13.862399999999518</v>
      </c>
      <c r="BL2947" s="146">
        <f t="shared" si="547"/>
        <v>5.3683528552974688E-2</v>
      </c>
      <c r="BM2947" s="146">
        <f t="shared" si="548"/>
        <v>1.1884166592208284E-4</v>
      </c>
      <c r="BN2947" s="146" t="str">
        <f t="shared" si="549"/>
        <v/>
      </c>
      <c r="BO2947" s="146" t="str">
        <f t="shared" si="545"/>
        <v/>
      </c>
    </row>
    <row r="2948" spans="62:67" ht="20.100000000000001" customHeight="1" x14ac:dyDescent="0.25">
      <c r="BJ2948" s="146">
        <v>2168</v>
      </c>
      <c r="BK2948" s="146">
        <f t="shared" si="546"/>
        <v>13.868799999999517</v>
      </c>
      <c r="BL2948" s="146">
        <f t="shared" si="547"/>
        <v>5.3564686887052605E-2</v>
      </c>
      <c r="BM2948" s="146">
        <f t="shared" si="548"/>
        <v>1.1859872516641057E-4</v>
      </c>
      <c r="BN2948" s="146" t="str">
        <f t="shared" si="549"/>
        <v/>
      </c>
      <c r="BO2948" s="146" t="str">
        <f t="shared" si="545"/>
        <v/>
      </c>
    </row>
    <row r="2949" spans="62:67" ht="20.100000000000001" customHeight="1" x14ac:dyDescent="0.25">
      <c r="BJ2949" s="146">
        <v>2169</v>
      </c>
      <c r="BK2949" s="146">
        <f t="shared" si="546"/>
        <v>13.875199999999516</v>
      </c>
      <c r="BL2949" s="146">
        <f t="shared" si="547"/>
        <v>5.3446088161886195E-2</v>
      </c>
      <c r="BM2949" s="146">
        <f t="shared" si="548"/>
        <v>1.1835621805816876E-4</v>
      </c>
      <c r="BN2949" s="146" t="str">
        <f t="shared" si="549"/>
        <v/>
      </c>
      <c r="BO2949" s="146" t="str">
        <f t="shared" si="545"/>
        <v/>
      </c>
    </row>
    <row r="2950" spans="62:67" ht="20.100000000000001" customHeight="1" x14ac:dyDescent="0.25">
      <c r="BJ2950" s="146">
        <v>2170</v>
      </c>
      <c r="BK2950" s="146">
        <f t="shared" si="546"/>
        <v>13.881599999999516</v>
      </c>
      <c r="BL2950" s="146">
        <f t="shared" si="547"/>
        <v>5.3327731943828026E-2</v>
      </c>
      <c r="BM2950" s="146">
        <f t="shared" si="548"/>
        <v>1.1811414402645992E-4</v>
      </c>
      <c r="BN2950" s="146" t="str">
        <f t="shared" si="549"/>
        <v/>
      </c>
      <c r="BO2950" s="146" t="str">
        <f t="shared" si="545"/>
        <v/>
      </c>
    </row>
    <row r="2951" spans="62:67" ht="20.100000000000001" customHeight="1" x14ac:dyDescent="0.25">
      <c r="BJ2951" s="146">
        <v>2171</v>
      </c>
      <c r="BK2951" s="146">
        <f t="shared" si="546"/>
        <v>13.887999999999515</v>
      </c>
      <c r="BL2951" s="146">
        <f t="shared" si="547"/>
        <v>5.3209617799801566E-2</v>
      </c>
      <c r="BM2951" s="146">
        <f t="shared" si="548"/>
        <v>1.1787250250033798E-4</v>
      </c>
      <c r="BN2951" s="146" t="str">
        <f t="shared" si="549"/>
        <v/>
      </c>
      <c r="BO2951" s="146" t="str">
        <f t="shared" si="545"/>
        <v/>
      </c>
    </row>
    <row r="2952" spans="62:67" ht="20.100000000000001" customHeight="1" x14ac:dyDescent="0.25">
      <c r="BJ2952" s="146">
        <v>2172</v>
      </c>
      <c r="BK2952" s="146">
        <f t="shared" si="546"/>
        <v>13.894399999999514</v>
      </c>
      <c r="BL2952" s="146">
        <f t="shared" si="547"/>
        <v>5.3091745297301228E-2</v>
      </c>
      <c r="BM2952" s="146">
        <f t="shared" si="548"/>
        <v>1.1763129290898178E-4</v>
      </c>
      <c r="BN2952" s="146" t="str">
        <f t="shared" si="549"/>
        <v/>
      </c>
      <c r="BO2952" s="146" t="str">
        <f t="shared" si="545"/>
        <v/>
      </c>
    </row>
    <row r="2953" spans="62:67" ht="20.100000000000001" customHeight="1" x14ac:dyDescent="0.25">
      <c r="BJ2953" s="146">
        <v>2173</v>
      </c>
      <c r="BK2953" s="146">
        <f t="shared" si="546"/>
        <v>13.900799999999514</v>
      </c>
      <c r="BL2953" s="146">
        <f t="shared" si="547"/>
        <v>5.2974114004392246E-2</v>
      </c>
      <c r="BM2953" s="146">
        <f t="shared" si="548"/>
        <v>1.1739051468166034E-4</v>
      </c>
      <c r="BN2953" s="146" t="str">
        <f t="shared" si="549"/>
        <v/>
      </c>
      <c r="BO2953" s="146" t="str">
        <f t="shared" si="545"/>
        <v/>
      </c>
    </row>
    <row r="2954" spans="62:67" ht="20.100000000000001" customHeight="1" x14ac:dyDescent="0.25">
      <c r="BJ2954" s="146">
        <v>2174</v>
      </c>
      <c r="BK2954" s="146">
        <f t="shared" si="546"/>
        <v>13.907199999999513</v>
      </c>
      <c r="BL2954" s="146">
        <f t="shared" si="547"/>
        <v>5.2856723489710586E-2</v>
      </c>
      <c r="BM2954" s="146">
        <f t="shared" si="548"/>
        <v>1.1715016724749006E-4</v>
      </c>
      <c r="BN2954" s="146" t="str">
        <f t="shared" si="549"/>
        <v/>
      </c>
      <c r="BO2954" s="146" t="str">
        <f t="shared" si="545"/>
        <v/>
      </c>
    </row>
    <row r="2955" spans="62:67" ht="20.100000000000001" customHeight="1" x14ac:dyDescent="0.25">
      <c r="BJ2955" s="146">
        <v>2175</v>
      </c>
      <c r="BK2955" s="146">
        <f t="shared" si="546"/>
        <v>13.913599999999512</v>
      </c>
      <c r="BL2955" s="146">
        <f t="shared" si="547"/>
        <v>5.2739573322463096E-2</v>
      </c>
      <c r="BM2955" s="146">
        <f t="shared" si="548"/>
        <v>1.169102500359967E-4</v>
      </c>
      <c r="BN2955" s="146" t="str">
        <f t="shared" si="549"/>
        <v/>
      </c>
      <c r="BO2955" s="146" t="str">
        <f t="shared" si="545"/>
        <v/>
      </c>
    </row>
    <row r="2956" spans="62:67" ht="20.100000000000001" customHeight="1" x14ac:dyDescent="0.25">
      <c r="BJ2956" s="146">
        <v>2176</v>
      </c>
      <c r="BK2956" s="146">
        <f t="shared" si="546"/>
        <v>13.919999999999511</v>
      </c>
      <c r="BL2956" s="146">
        <f t="shared" si="547"/>
        <v>5.2622663072427099E-2</v>
      </c>
      <c r="BM2956" s="146">
        <f t="shared" si="548"/>
        <v>1.1667076247640074E-4</v>
      </c>
      <c r="BN2956" s="146" t="str">
        <f t="shared" si="549"/>
        <v/>
      </c>
      <c r="BO2956" s="146" t="str">
        <f t="shared" si="545"/>
        <v/>
      </c>
    </row>
    <row r="2957" spans="62:67" ht="20.100000000000001" customHeight="1" x14ac:dyDescent="0.25">
      <c r="BJ2957" s="146">
        <v>2177</v>
      </c>
      <c r="BK2957" s="146">
        <f t="shared" si="546"/>
        <v>13.926399999999511</v>
      </c>
      <c r="BL2957" s="146">
        <f t="shared" si="547"/>
        <v>5.2505992309950698E-2</v>
      </c>
      <c r="BM2957" s="146">
        <f t="shared" si="548"/>
        <v>1.1643170399810998E-4</v>
      </c>
      <c r="BN2957" s="146" t="str">
        <f t="shared" si="549"/>
        <v/>
      </c>
      <c r="BO2957" s="146" t="str">
        <f t="shared" ref="BO2957:BO3020" si="550">IF($BL2957&lt;(1-$BH$793),$BM2957,"")</f>
        <v/>
      </c>
    </row>
    <row r="2958" spans="62:67" ht="20.100000000000001" customHeight="1" x14ac:dyDescent="0.25">
      <c r="BJ2958" s="146">
        <v>2178</v>
      </c>
      <c r="BK2958" s="146">
        <f t="shared" ref="BK2958:BK3021" si="551">BK2957+$BN$778</f>
        <v>13.93279999999951</v>
      </c>
      <c r="BL2958" s="146">
        <f t="shared" ref="BL2958:BL3021" si="552">_xlfn.CHISQ.DIST.RT(BK2958,7)</f>
        <v>5.2389560605952588E-2</v>
      </c>
      <c r="BM2958" s="146">
        <f t="shared" ref="BM2958:BM3021" si="553">BL2958-BL2959</f>
        <v>1.1619307403073348E-4</v>
      </c>
      <c r="BN2958" s="146" t="str">
        <f t="shared" ref="BN2958:BN3021" si="554">IF(BL2958&lt;(1-$BH$785),BM2958,"")</f>
        <v/>
      </c>
      <c r="BO2958" s="146" t="str">
        <f t="shared" si="550"/>
        <v/>
      </c>
    </row>
    <row r="2959" spans="62:67" ht="20.100000000000001" customHeight="1" x14ac:dyDescent="0.25">
      <c r="BJ2959" s="146">
        <v>2179</v>
      </c>
      <c r="BK2959" s="146">
        <f t="shared" si="551"/>
        <v>13.939199999999509</v>
      </c>
      <c r="BL2959" s="146">
        <f t="shared" si="552"/>
        <v>5.2273367531921855E-2</v>
      </c>
      <c r="BM2959" s="146">
        <f t="shared" si="553"/>
        <v>1.1595487200373455E-4</v>
      </c>
      <c r="BN2959" s="146" t="str">
        <f t="shared" si="554"/>
        <v/>
      </c>
      <c r="BO2959" s="146" t="str">
        <f t="shared" si="550"/>
        <v/>
      </c>
    </row>
    <row r="2960" spans="62:67" ht="20.100000000000001" customHeight="1" x14ac:dyDescent="0.25">
      <c r="BJ2960" s="146">
        <v>2180</v>
      </c>
      <c r="BK2960" s="146">
        <f t="shared" si="551"/>
        <v>13.945599999999509</v>
      </c>
      <c r="BL2960" s="146">
        <f t="shared" si="552"/>
        <v>5.215741265991812E-2</v>
      </c>
      <c r="BM2960" s="146">
        <f t="shared" si="553"/>
        <v>1.1571709734686797E-4</v>
      </c>
      <c r="BN2960" s="146" t="str">
        <f t="shared" si="554"/>
        <v/>
      </c>
      <c r="BO2960" s="146" t="str">
        <f t="shared" si="550"/>
        <v/>
      </c>
    </row>
    <row r="2961" spans="62:67" ht="20.100000000000001" customHeight="1" x14ac:dyDescent="0.25">
      <c r="BJ2961" s="146">
        <v>2181</v>
      </c>
      <c r="BK2961" s="146">
        <f t="shared" si="551"/>
        <v>13.951999999999508</v>
      </c>
      <c r="BL2961" s="146">
        <f t="shared" si="552"/>
        <v>5.2041695562571252E-2</v>
      </c>
      <c r="BM2961" s="146">
        <f t="shared" si="553"/>
        <v>1.1547974948968726E-4</v>
      </c>
      <c r="BN2961" s="146" t="str">
        <f t="shared" si="554"/>
        <v/>
      </c>
      <c r="BO2961" s="146" t="str">
        <f t="shared" si="550"/>
        <v/>
      </c>
    </row>
    <row r="2962" spans="62:67" ht="20.100000000000001" customHeight="1" x14ac:dyDescent="0.25">
      <c r="BJ2962" s="146">
        <v>2182</v>
      </c>
      <c r="BK2962" s="146">
        <f t="shared" si="551"/>
        <v>13.958399999999507</v>
      </c>
      <c r="BL2962" s="146">
        <f t="shared" si="552"/>
        <v>5.1926215813081565E-2</v>
      </c>
      <c r="BM2962" s="146">
        <f t="shared" si="553"/>
        <v>1.1524282786198187E-4</v>
      </c>
      <c r="BN2962" s="146" t="str">
        <f t="shared" si="554"/>
        <v/>
      </c>
      <c r="BO2962" s="146" t="str">
        <f t="shared" si="550"/>
        <v/>
      </c>
    </row>
    <row r="2963" spans="62:67" ht="20.100000000000001" customHeight="1" x14ac:dyDescent="0.25">
      <c r="BJ2963" s="146">
        <v>2183</v>
      </c>
      <c r="BK2963" s="146">
        <f t="shared" si="551"/>
        <v>13.964799999999506</v>
      </c>
      <c r="BL2963" s="146">
        <f t="shared" si="552"/>
        <v>5.1810972985219583E-2</v>
      </c>
      <c r="BM2963" s="146">
        <f t="shared" si="553"/>
        <v>1.1500633189381881E-4</v>
      </c>
      <c r="BN2963" s="146" t="str">
        <f t="shared" si="554"/>
        <v/>
      </c>
      <c r="BO2963" s="146" t="str">
        <f t="shared" si="550"/>
        <v/>
      </c>
    </row>
    <row r="2964" spans="62:67" ht="20.100000000000001" customHeight="1" x14ac:dyDescent="0.25">
      <c r="BJ2964" s="146">
        <v>2184</v>
      </c>
      <c r="BK2964" s="146">
        <f t="shared" si="551"/>
        <v>13.971199999999506</v>
      </c>
      <c r="BL2964" s="146">
        <f t="shared" si="552"/>
        <v>5.1695966653325764E-2</v>
      </c>
      <c r="BM2964" s="146">
        <f t="shared" si="553"/>
        <v>1.1477026101486265E-4</v>
      </c>
      <c r="BN2964" s="146" t="str">
        <f t="shared" si="554"/>
        <v/>
      </c>
      <c r="BO2964" s="146" t="str">
        <f t="shared" si="550"/>
        <v/>
      </c>
    </row>
    <row r="2965" spans="62:67" ht="20.100000000000001" customHeight="1" x14ac:dyDescent="0.25">
      <c r="BJ2965" s="146">
        <v>2185</v>
      </c>
      <c r="BK2965" s="146">
        <f t="shared" si="551"/>
        <v>13.977599999999505</v>
      </c>
      <c r="BL2965" s="146">
        <f t="shared" si="552"/>
        <v>5.1581196392310902E-2</v>
      </c>
      <c r="BM2965" s="146">
        <f t="shared" si="553"/>
        <v>1.1453461465529835E-4</v>
      </c>
      <c r="BN2965" s="146" t="str">
        <f t="shared" si="554"/>
        <v/>
      </c>
      <c r="BO2965" s="146" t="str">
        <f t="shared" si="550"/>
        <v/>
      </c>
    </row>
    <row r="2966" spans="62:67" ht="20.100000000000001" customHeight="1" x14ac:dyDescent="0.25">
      <c r="BJ2966" s="146">
        <v>2186</v>
      </c>
      <c r="BK2966" s="146">
        <f t="shared" si="551"/>
        <v>13.983999999999504</v>
      </c>
      <c r="BL2966" s="146">
        <f t="shared" si="552"/>
        <v>5.1466661777655603E-2</v>
      </c>
      <c r="BM2966" s="146">
        <f t="shared" si="553"/>
        <v>1.142993922451721E-4</v>
      </c>
      <c r="BN2966" s="146" t="str">
        <f t="shared" si="554"/>
        <v/>
      </c>
      <c r="BO2966" s="146" t="str">
        <f t="shared" si="550"/>
        <v/>
      </c>
    </row>
    <row r="2967" spans="62:67" ht="20.100000000000001" customHeight="1" x14ac:dyDescent="0.25">
      <c r="BJ2967" s="146">
        <v>2187</v>
      </c>
      <c r="BK2967" s="146">
        <f t="shared" si="551"/>
        <v>13.990399999999504</v>
      </c>
      <c r="BL2967" s="146">
        <f t="shared" si="552"/>
        <v>5.1352362385410431E-2</v>
      </c>
      <c r="BM2967" s="146">
        <f t="shared" si="553"/>
        <v>1.1406459321477297E-4</v>
      </c>
      <c r="BN2967" s="146" t="str">
        <f t="shared" si="554"/>
        <v/>
      </c>
      <c r="BO2967" s="146" t="str">
        <f t="shared" si="550"/>
        <v/>
      </c>
    </row>
    <row r="2968" spans="62:67" ht="20.100000000000001" customHeight="1" x14ac:dyDescent="0.25">
      <c r="BJ2968" s="146">
        <v>2188</v>
      </c>
      <c r="BK2968" s="146">
        <f t="shared" si="551"/>
        <v>13.996799999999503</v>
      </c>
      <c r="BL2968" s="146">
        <f t="shared" si="552"/>
        <v>5.1238297792195658E-2</v>
      </c>
      <c r="BM2968" s="146">
        <f t="shared" si="553"/>
        <v>1.138302169943553E-4</v>
      </c>
      <c r="BN2968" s="146" t="str">
        <f t="shared" si="554"/>
        <v/>
      </c>
      <c r="BO2968" s="146" t="str">
        <f t="shared" si="550"/>
        <v/>
      </c>
    </row>
    <row r="2969" spans="62:67" ht="20.100000000000001" customHeight="1" x14ac:dyDescent="0.25">
      <c r="BJ2969" s="146">
        <v>2189</v>
      </c>
      <c r="BK2969" s="146">
        <f t="shared" si="551"/>
        <v>14.003199999999502</v>
      </c>
      <c r="BL2969" s="146">
        <f t="shared" si="552"/>
        <v>5.1124467575201303E-2</v>
      </c>
      <c r="BM2969" s="146">
        <f t="shared" si="553"/>
        <v>1.1359626301417347E-4</v>
      </c>
      <c r="BN2969" s="146" t="str">
        <f t="shared" si="554"/>
        <v/>
      </c>
      <c r="BO2969" s="146" t="str">
        <f t="shared" si="550"/>
        <v/>
      </c>
    </row>
    <row r="2970" spans="62:67" ht="20.100000000000001" customHeight="1" x14ac:dyDescent="0.25">
      <c r="BJ2970" s="146">
        <v>2190</v>
      </c>
      <c r="BK2970" s="146">
        <f t="shared" si="551"/>
        <v>14.009599999999502</v>
      </c>
      <c r="BL2970" s="146">
        <f t="shared" si="552"/>
        <v>5.101087131218713E-2</v>
      </c>
      <c r="BM2970" s="146">
        <f t="shared" si="553"/>
        <v>1.1336273070496061E-4</v>
      </c>
      <c r="BN2970" s="146" t="str">
        <f t="shared" si="554"/>
        <v/>
      </c>
      <c r="BO2970" s="146" t="str">
        <f t="shared" si="550"/>
        <v/>
      </c>
    </row>
    <row r="2971" spans="62:67" ht="20.100000000000001" customHeight="1" x14ac:dyDescent="0.25">
      <c r="BJ2971" s="146">
        <v>2191</v>
      </c>
      <c r="BK2971" s="146">
        <f t="shared" si="551"/>
        <v>14.015999999999501</v>
      </c>
      <c r="BL2971" s="146">
        <f t="shared" si="552"/>
        <v>5.0897508581482169E-2</v>
      </c>
      <c r="BM2971" s="146">
        <f t="shared" si="553"/>
        <v>1.1312961949717232E-4</v>
      </c>
      <c r="BN2971" s="146" t="str">
        <f t="shared" si="554"/>
        <v/>
      </c>
      <c r="BO2971" s="146" t="str">
        <f t="shared" si="550"/>
        <v/>
      </c>
    </row>
    <row r="2972" spans="62:67" ht="20.100000000000001" customHeight="1" x14ac:dyDescent="0.25">
      <c r="BJ2972" s="146">
        <v>2192</v>
      </c>
      <c r="BK2972" s="146">
        <f t="shared" si="551"/>
        <v>14.0223999999995</v>
      </c>
      <c r="BL2972" s="146">
        <f t="shared" si="552"/>
        <v>5.0784378961984997E-2</v>
      </c>
      <c r="BM2972" s="146">
        <f t="shared" si="553"/>
        <v>1.1289692882149316E-4</v>
      </c>
      <c r="BN2972" s="146" t="str">
        <f t="shared" si="554"/>
        <v/>
      </c>
      <c r="BO2972" s="146" t="str">
        <f t="shared" si="550"/>
        <v/>
      </c>
    </row>
    <row r="2973" spans="62:67" ht="20.100000000000001" customHeight="1" x14ac:dyDescent="0.25">
      <c r="BJ2973" s="146">
        <v>2193</v>
      </c>
      <c r="BK2973" s="146">
        <f t="shared" si="551"/>
        <v>14.028799999999499</v>
      </c>
      <c r="BL2973" s="146">
        <f t="shared" si="552"/>
        <v>5.0671482033163504E-2</v>
      </c>
      <c r="BM2973" s="146">
        <f t="shared" si="553"/>
        <v>1.1266465810883669E-4</v>
      </c>
      <c r="BN2973" s="146" t="str">
        <f t="shared" si="554"/>
        <v/>
      </c>
      <c r="BO2973" s="146" t="str">
        <f t="shared" si="550"/>
        <v/>
      </c>
    </row>
    <row r="2974" spans="62:67" ht="20.100000000000001" customHeight="1" x14ac:dyDescent="0.25">
      <c r="BJ2974" s="146">
        <v>2194</v>
      </c>
      <c r="BK2974" s="146">
        <f t="shared" si="551"/>
        <v>14.035199999999499</v>
      </c>
      <c r="BL2974" s="146">
        <f t="shared" si="552"/>
        <v>5.0558817375054667E-2</v>
      </c>
      <c r="BM2974" s="146">
        <f t="shared" si="553"/>
        <v>1.1243280679001239E-4</v>
      </c>
      <c r="BN2974" s="146" t="str">
        <f t="shared" si="554"/>
        <v/>
      </c>
      <c r="BO2974" s="146" t="str">
        <f t="shared" si="550"/>
        <v/>
      </c>
    </row>
    <row r="2975" spans="62:67" ht="20.100000000000001" customHeight="1" x14ac:dyDescent="0.25">
      <c r="BJ2975" s="146">
        <v>2195</v>
      </c>
      <c r="BK2975" s="146">
        <f t="shared" si="551"/>
        <v>14.041599999999498</v>
      </c>
      <c r="BL2975" s="146">
        <f t="shared" si="552"/>
        <v>5.0446384568264654E-2</v>
      </c>
      <c r="BM2975" s="146">
        <f t="shared" si="553"/>
        <v>1.122013742961836E-4</v>
      </c>
      <c r="BN2975" s="146" t="str">
        <f t="shared" si="554"/>
        <v/>
      </c>
      <c r="BO2975" s="146" t="str">
        <f t="shared" si="550"/>
        <v/>
      </c>
    </row>
    <row r="2976" spans="62:67" ht="20.100000000000001" customHeight="1" x14ac:dyDescent="0.25">
      <c r="BJ2976" s="146">
        <v>2196</v>
      </c>
      <c r="BK2976" s="146">
        <f t="shared" si="551"/>
        <v>14.047999999999497</v>
      </c>
      <c r="BL2976" s="146">
        <f t="shared" si="552"/>
        <v>5.0334183193968471E-2</v>
      </c>
      <c r="BM2976" s="146">
        <f t="shared" si="553"/>
        <v>1.119703600583194E-4</v>
      </c>
      <c r="BN2976" s="146" t="str">
        <f t="shared" si="554"/>
        <v/>
      </c>
      <c r="BO2976" s="146" t="str">
        <f t="shared" si="550"/>
        <v/>
      </c>
    </row>
    <row r="2977" spans="62:67" ht="20.100000000000001" customHeight="1" x14ac:dyDescent="0.25">
      <c r="BJ2977" s="146">
        <v>2197</v>
      </c>
      <c r="BK2977" s="146">
        <f t="shared" si="551"/>
        <v>14.054399999999497</v>
      </c>
      <c r="BL2977" s="146">
        <f t="shared" si="552"/>
        <v>5.0222212833910151E-2</v>
      </c>
      <c r="BM2977" s="146">
        <f t="shared" si="553"/>
        <v>1.1173976350788151E-4</v>
      </c>
      <c r="BN2977" s="146" t="str">
        <f t="shared" si="554"/>
        <v/>
      </c>
      <c r="BO2977" s="146" t="str">
        <f t="shared" si="550"/>
        <v/>
      </c>
    </row>
    <row r="2978" spans="62:67" ht="20.100000000000001" customHeight="1" x14ac:dyDescent="0.25">
      <c r="BJ2978" s="146">
        <v>2198</v>
      </c>
      <c r="BK2978" s="146">
        <f t="shared" si="551"/>
        <v>14.060799999999496</v>
      </c>
      <c r="BL2978" s="146">
        <f t="shared" si="552"/>
        <v>5.011047307040227E-2</v>
      </c>
      <c r="BM2978" s="146">
        <f t="shared" si="553"/>
        <v>1.1150958407619288E-4</v>
      </c>
      <c r="BN2978" s="146" t="str">
        <f t="shared" si="554"/>
        <v/>
      </c>
      <c r="BO2978" s="146" t="str">
        <f t="shared" si="550"/>
        <v/>
      </c>
    </row>
    <row r="2979" spans="62:67" ht="20.100000000000001" customHeight="1" x14ac:dyDescent="0.25">
      <c r="BJ2979" s="146">
        <v>2199</v>
      </c>
      <c r="BK2979" s="146">
        <f t="shared" si="551"/>
        <v>14.067199999999495</v>
      </c>
      <c r="BL2979" s="146">
        <f t="shared" si="552"/>
        <v>4.9998963486326077E-2</v>
      </c>
      <c r="BM2979" s="146">
        <f t="shared" si="553"/>
        <v>1.1127982119468055E-4</v>
      </c>
      <c r="BN2979" s="146">
        <f t="shared" si="554"/>
        <v>1.1127982119468055E-4</v>
      </c>
      <c r="BO2979" s="146" t="str">
        <f t="shared" si="550"/>
        <v/>
      </c>
    </row>
    <row r="2980" spans="62:67" ht="20.100000000000001" customHeight="1" x14ac:dyDescent="0.25">
      <c r="BJ2980" s="146">
        <v>2200</v>
      </c>
      <c r="BK2980" s="146">
        <f t="shared" si="551"/>
        <v>14.073599999999495</v>
      </c>
      <c r="BL2980" s="146">
        <f t="shared" si="552"/>
        <v>4.9887683665131397E-2</v>
      </c>
      <c r="BM2980" s="146">
        <f t="shared" si="553"/>
        <v>1.1105047429515319E-4</v>
      </c>
      <c r="BN2980" s="146">
        <f t="shared" si="554"/>
        <v>1.1105047429515319E-4</v>
      </c>
      <c r="BO2980" s="146" t="str">
        <f t="shared" si="550"/>
        <v/>
      </c>
    </row>
    <row r="2981" spans="62:67" ht="20.100000000000001" customHeight="1" x14ac:dyDescent="0.25">
      <c r="BJ2981" s="146">
        <v>2201</v>
      </c>
      <c r="BK2981" s="146">
        <f t="shared" si="551"/>
        <v>14.079999999999494</v>
      </c>
      <c r="BL2981" s="146">
        <f t="shared" si="552"/>
        <v>4.9776633190836243E-2</v>
      </c>
      <c r="BM2981" s="146">
        <f t="shared" si="553"/>
        <v>1.1082154280930845E-4</v>
      </c>
      <c r="BN2981" s="146">
        <f t="shared" si="554"/>
        <v>1.1082154280930845E-4</v>
      </c>
      <c r="BO2981" s="146" t="str">
        <f t="shared" si="550"/>
        <v/>
      </c>
    </row>
    <row r="2982" spans="62:67" ht="20.100000000000001" customHeight="1" x14ac:dyDescent="0.25">
      <c r="BJ2982" s="146">
        <v>2202</v>
      </c>
      <c r="BK2982" s="146">
        <f t="shared" si="551"/>
        <v>14.086399999999493</v>
      </c>
      <c r="BL2982" s="146">
        <f t="shared" si="552"/>
        <v>4.9665811648026935E-2</v>
      </c>
      <c r="BM2982" s="146">
        <f t="shared" si="553"/>
        <v>1.1059302616903827E-4</v>
      </c>
      <c r="BN2982" s="146">
        <f t="shared" si="554"/>
        <v>1.1059302616903827E-4</v>
      </c>
      <c r="BO2982" s="146" t="str">
        <f t="shared" si="550"/>
        <v/>
      </c>
    </row>
    <row r="2983" spans="62:67" ht="20.100000000000001" customHeight="1" x14ac:dyDescent="0.25">
      <c r="BJ2983" s="146">
        <v>2203</v>
      </c>
      <c r="BK2983" s="146">
        <f t="shared" si="551"/>
        <v>14.092799999999492</v>
      </c>
      <c r="BL2983" s="146">
        <f t="shared" si="552"/>
        <v>4.9555218621857897E-2</v>
      </c>
      <c r="BM2983" s="146">
        <f t="shared" si="553"/>
        <v>1.1036492380655377E-4</v>
      </c>
      <c r="BN2983" s="146">
        <f t="shared" si="554"/>
        <v>1.1036492380655377E-4</v>
      </c>
      <c r="BO2983" s="146" t="str">
        <f t="shared" si="550"/>
        <v/>
      </c>
    </row>
    <row r="2984" spans="62:67" ht="20.100000000000001" customHeight="1" x14ac:dyDescent="0.25">
      <c r="BJ2984" s="146">
        <v>2204</v>
      </c>
      <c r="BK2984" s="146">
        <f t="shared" si="551"/>
        <v>14.099199999999492</v>
      </c>
      <c r="BL2984" s="146">
        <f t="shared" si="552"/>
        <v>4.9444853698051343E-2</v>
      </c>
      <c r="BM2984" s="146">
        <f t="shared" si="553"/>
        <v>1.1013723515378854E-4</v>
      </c>
      <c r="BN2984" s="146">
        <f t="shared" si="554"/>
        <v>1.1013723515378854E-4</v>
      </c>
      <c r="BO2984" s="146" t="str">
        <f t="shared" si="550"/>
        <v/>
      </c>
    </row>
    <row r="2985" spans="62:67" ht="20.100000000000001" customHeight="1" x14ac:dyDescent="0.25">
      <c r="BJ2985" s="146">
        <v>2205</v>
      </c>
      <c r="BK2985" s="146">
        <f t="shared" si="551"/>
        <v>14.105599999999491</v>
      </c>
      <c r="BL2985" s="146">
        <f t="shared" si="552"/>
        <v>4.9334716462897554E-2</v>
      </c>
      <c r="BM2985" s="146">
        <f t="shared" si="553"/>
        <v>1.0990995964325206E-4</v>
      </c>
      <c r="BN2985" s="146">
        <f t="shared" si="554"/>
        <v>1.0990995964325206E-4</v>
      </c>
      <c r="BO2985" s="146" t="str">
        <f t="shared" si="550"/>
        <v/>
      </c>
    </row>
    <row r="2986" spans="62:67" ht="20.100000000000001" customHeight="1" x14ac:dyDescent="0.25">
      <c r="BJ2986" s="146">
        <v>2206</v>
      </c>
      <c r="BK2986" s="146">
        <f t="shared" si="551"/>
        <v>14.11199999999949</v>
      </c>
      <c r="BL2986" s="146">
        <f t="shared" si="552"/>
        <v>4.9224806503254302E-2</v>
      </c>
      <c r="BM2986" s="146">
        <f t="shared" si="553"/>
        <v>1.0968309670740528E-4</v>
      </c>
      <c r="BN2986" s="146">
        <f t="shared" si="554"/>
        <v>1.0968309670740528E-4</v>
      </c>
      <c r="BO2986" s="146" t="str">
        <f t="shared" si="550"/>
        <v/>
      </c>
    </row>
    <row r="2987" spans="62:67" ht="20.100000000000001" customHeight="1" x14ac:dyDescent="0.25">
      <c r="BJ2987" s="146">
        <v>2207</v>
      </c>
      <c r="BK2987" s="146">
        <f t="shared" si="551"/>
        <v>14.11839999999949</v>
      </c>
      <c r="BL2987" s="146">
        <f t="shared" si="552"/>
        <v>4.9115123406546897E-2</v>
      </c>
      <c r="BM2987" s="146">
        <f t="shared" si="553"/>
        <v>1.0945664577888953E-4</v>
      </c>
      <c r="BN2987" s="146">
        <f t="shared" si="554"/>
        <v>1.0945664577888953E-4</v>
      </c>
      <c r="BO2987" s="146" t="str">
        <f t="shared" si="550"/>
        <v/>
      </c>
    </row>
    <row r="2988" spans="62:67" ht="20.100000000000001" customHeight="1" x14ac:dyDescent="0.25">
      <c r="BJ2988" s="146">
        <v>2208</v>
      </c>
      <c r="BK2988" s="146">
        <f t="shared" si="551"/>
        <v>14.124799999999489</v>
      </c>
      <c r="BL2988" s="146">
        <f t="shared" si="552"/>
        <v>4.9005666760768007E-2</v>
      </c>
      <c r="BM2988" s="146">
        <f t="shared" si="553"/>
        <v>1.0923060629031839E-4</v>
      </c>
      <c r="BN2988" s="146">
        <f t="shared" si="554"/>
        <v>1.0923060629031839E-4</v>
      </c>
      <c r="BO2988" s="146" t="str">
        <f t="shared" si="550"/>
        <v/>
      </c>
    </row>
    <row r="2989" spans="62:67" ht="20.100000000000001" customHeight="1" x14ac:dyDescent="0.25">
      <c r="BJ2989" s="146">
        <v>2209</v>
      </c>
      <c r="BK2989" s="146">
        <f t="shared" si="551"/>
        <v>14.131199999999488</v>
      </c>
      <c r="BL2989" s="146">
        <f t="shared" si="552"/>
        <v>4.8896436154477689E-2</v>
      </c>
      <c r="BM2989" s="146">
        <f t="shared" si="553"/>
        <v>1.090049776749577E-4</v>
      </c>
      <c r="BN2989" s="146">
        <f t="shared" si="554"/>
        <v>1.090049776749577E-4</v>
      </c>
      <c r="BO2989" s="146" t="str">
        <f t="shared" si="550"/>
        <v/>
      </c>
    </row>
    <row r="2990" spans="62:67" ht="20.100000000000001" customHeight="1" x14ac:dyDescent="0.25">
      <c r="BJ2990" s="146">
        <v>2210</v>
      </c>
      <c r="BK2990" s="146">
        <f t="shared" si="551"/>
        <v>14.137599999999487</v>
      </c>
      <c r="BL2990" s="146">
        <f t="shared" si="552"/>
        <v>4.8787431176802731E-2</v>
      </c>
      <c r="BM2990" s="146">
        <f t="shared" si="553"/>
        <v>1.0877975936551126E-4</v>
      </c>
      <c r="BN2990" s="146">
        <f t="shared" si="554"/>
        <v>1.0877975936551126E-4</v>
      </c>
      <c r="BO2990" s="146" t="str">
        <f t="shared" si="550"/>
        <v/>
      </c>
    </row>
    <row r="2991" spans="62:67" ht="20.100000000000001" customHeight="1" x14ac:dyDescent="0.25">
      <c r="BJ2991" s="146">
        <v>2211</v>
      </c>
      <c r="BK2991" s="146">
        <f t="shared" si="551"/>
        <v>14.143999999999487</v>
      </c>
      <c r="BL2991" s="146">
        <f t="shared" si="552"/>
        <v>4.867865141743722E-2</v>
      </c>
      <c r="BM2991" s="146">
        <f t="shared" si="553"/>
        <v>1.0855495079555716E-4</v>
      </c>
      <c r="BN2991" s="146">
        <f t="shared" si="554"/>
        <v>1.0855495079555716E-4</v>
      </c>
      <c r="BO2991" s="146" t="str">
        <f t="shared" si="550"/>
        <v/>
      </c>
    </row>
    <row r="2992" spans="62:67" ht="20.100000000000001" customHeight="1" x14ac:dyDescent="0.25">
      <c r="BJ2992" s="146">
        <v>2212</v>
      </c>
      <c r="BK2992" s="146">
        <f t="shared" si="551"/>
        <v>14.150399999999486</v>
      </c>
      <c r="BL2992" s="146">
        <f t="shared" si="552"/>
        <v>4.8570096466641663E-2</v>
      </c>
      <c r="BM2992" s="146">
        <f t="shared" si="553"/>
        <v>1.0833055139826409E-4</v>
      </c>
      <c r="BN2992" s="146">
        <f t="shared" si="554"/>
        <v>1.0833055139826409E-4</v>
      </c>
      <c r="BO2992" s="146" t="str">
        <f t="shared" si="550"/>
        <v/>
      </c>
    </row>
    <row r="2993" spans="62:67" ht="20.100000000000001" customHeight="1" x14ac:dyDescent="0.25">
      <c r="BJ2993" s="146">
        <v>2213</v>
      </c>
      <c r="BK2993" s="146">
        <f t="shared" si="551"/>
        <v>14.156799999999485</v>
      </c>
      <c r="BL2993" s="146">
        <f t="shared" si="552"/>
        <v>4.8461765915243399E-2</v>
      </c>
      <c r="BM2993" s="146">
        <f t="shared" si="553"/>
        <v>1.0810656060721013E-4</v>
      </c>
      <c r="BN2993" s="146">
        <f t="shared" si="554"/>
        <v>1.0810656060721013E-4</v>
      </c>
      <c r="BO2993" s="146" t="str">
        <f t="shared" si="550"/>
        <v/>
      </c>
    </row>
    <row r="2994" spans="62:67" ht="20.100000000000001" customHeight="1" x14ac:dyDescent="0.25">
      <c r="BJ2994" s="146">
        <v>2214</v>
      </c>
      <c r="BK2994" s="146">
        <f t="shared" si="551"/>
        <v>14.163199999999485</v>
      </c>
      <c r="BL2994" s="146">
        <f t="shared" si="552"/>
        <v>4.8353659354636189E-2</v>
      </c>
      <c r="BM2994" s="146">
        <f t="shared" si="553"/>
        <v>1.0788297785641748E-4</v>
      </c>
      <c r="BN2994" s="146">
        <f t="shared" si="554"/>
        <v>1.0788297785641748E-4</v>
      </c>
      <c r="BO2994" s="146" t="str">
        <f t="shared" si="550"/>
        <v/>
      </c>
    </row>
    <row r="2995" spans="62:67" ht="20.100000000000001" customHeight="1" x14ac:dyDescent="0.25">
      <c r="BJ2995" s="146">
        <v>2215</v>
      </c>
      <c r="BK2995" s="146">
        <f t="shared" si="551"/>
        <v>14.169599999999484</v>
      </c>
      <c r="BL2995" s="146">
        <f t="shared" si="552"/>
        <v>4.8245776376779771E-2</v>
      </c>
      <c r="BM2995" s="146">
        <f t="shared" si="553"/>
        <v>1.0765980257942953E-4</v>
      </c>
      <c r="BN2995" s="146">
        <f t="shared" si="554"/>
        <v>1.0765980257942953E-4</v>
      </c>
      <c r="BO2995" s="146" t="str">
        <f t="shared" si="550"/>
        <v/>
      </c>
    </row>
    <row r="2996" spans="62:67" ht="20.100000000000001" customHeight="1" x14ac:dyDescent="0.25">
      <c r="BJ2996" s="146">
        <v>2216</v>
      </c>
      <c r="BK2996" s="146">
        <f t="shared" si="551"/>
        <v>14.175999999999483</v>
      </c>
      <c r="BL2996" s="146">
        <f t="shared" si="552"/>
        <v>4.8138116574200342E-2</v>
      </c>
      <c r="BM2996" s="146">
        <f t="shared" si="553"/>
        <v>1.0743703421054601E-4</v>
      </c>
      <c r="BN2996" s="146">
        <f t="shared" si="554"/>
        <v>1.0743703421054601E-4</v>
      </c>
      <c r="BO2996" s="146" t="str">
        <f t="shared" si="550"/>
        <v/>
      </c>
    </row>
    <row r="2997" spans="62:67" ht="20.100000000000001" customHeight="1" x14ac:dyDescent="0.25">
      <c r="BJ2997" s="146">
        <v>2217</v>
      </c>
      <c r="BK2997" s="146">
        <f t="shared" si="551"/>
        <v>14.182399999999483</v>
      </c>
      <c r="BL2997" s="146">
        <f t="shared" si="552"/>
        <v>4.8030679539989796E-2</v>
      </c>
      <c r="BM2997" s="146">
        <f t="shared" si="553"/>
        <v>1.0721467218394176E-4</v>
      </c>
      <c r="BN2997" s="146">
        <f t="shared" si="554"/>
        <v>1.0721467218394176E-4</v>
      </c>
      <c r="BO2997" s="146" t="str">
        <f t="shared" si="550"/>
        <v/>
      </c>
    </row>
    <row r="2998" spans="62:67" ht="20.100000000000001" customHeight="1" x14ac:dyDescent="0.25">
      <c r="BJ2998" s="146">
        <v>2218</v>
      </c>
      <c r="BK2998" s="146">
        <f t="shared" si="551"/>
        <v>14.188799999999482</v>
      </c>
      <c r="BL2998" s="146">
        <f t="shared" si="552"/>
        <v>4.7923464867805854E-2</v>
      </c>
      <c r="BM2998" s="146">
        <f t="shared" si="553"/>
        <v>1.0699271593404835E-4</v>
      </c>
      <c r="BN2998" s="146">
        <f t="shared" si="554"/>
        <v>1.0699271593404835E-4</v>
      </c>
      <c r="BO2998" s="146" t="str">
        <f t="shared" si="550"/>
        <v/>
      </c>
    </row>
    <row r="2999" spans="62:67" ht="20.100000000000001" customHeight="1" x14ac:dyDescent="0.25">
      <c r="BJ2999" s="146">
        <v>2219</v>
      </c>
      <c r="BK2999" s="146">
        <f t="shared" si="551"/>
        <v>14.195199999999481</v>
      </c>
      <c r="BL2999" s="146">
        <f t="shared" si="552"/>
        <v>4.7816472151871806E-2</v>
      </c>
      <c r="BM2999" s="146">
        <f t="shared" si="553"/>
        <v>1.0677116489557492E-4</v>
      </c>
      <c r="BN2999" s="146">
        <f t="shared" si="554"/>
        <v>1.0677116489557492E-4</v>
      </c>
      <c r="BO2999" s="146" t="str">
        <f t="shared" si="550"/>
        <v/>
      </c>
    </row>
    <row r="3000" spans="62:67" ht="20.100000000000001" customHeight="1" x14ac:dyDescent="0.25">
      <c r="BJ3000" s="146">
        <v>2220</v>
      </c>
      <c r="BK3000" s="146">
        <f t="shared" si="551"/>
        <v>14.20159999999948</v>
      </c>
      <c r="BL3000" s="146">
        <f t="shared" si="552"/>
        <v>4.7709700986976231E-2</v>
      </c>
      <c r="BM3000" s="146">
        <f t="shared" si="553"/>
        <v>1.065500185031959E-4</v>
      </c>
      <c r="BN3000" s="146">
        <f t="shared" si="554"/>
        <v>1.065500185031959E-4</v>
      </c>
      <c r="BO3000" s="146" t="str">
        <f t="shared" si="550"/>
        <v/>
      </c>
    </row>
    <row r="3001" spans="62:67" ht="20.100000000000001" customHeight="1" x14ac:dyDescent="0.25">
      <c r="BJ3001" s="146">
        <v>2221</v>
      </c>
      <c r="BK3001" s="146">
        <f t="shared" si="551"/>
        <v>14.20799999999948</v>
      </c>
      <c r="BL3001" s="146">
        <f t="shared" si="552"/>
        <v>4.7603150968473035E-2</v>
      </c>
      <c r="BM3001" s="146">
        <f t="shared" si="553"/>
        <v>1.0632927619192573E-4</v>
      </c>
      <c r="BN3001" s="146">
        <f t="shared" si="554"/>
        <v>1.0632927619192573E-4</v>
      </c>
      <c r="BO3001" s="146" t="str">
        <f t="shared" si="550"/>
        <v/>
      </c>
    </row>
    <row r="3002" spans="62:67" ht="20.100000000000001" customHeight="1" x14ac:dyDescent="0.25">
      <c r="BJ3002" s="146">
        <v>2222</v>
      </c>
      <c r="BK3002" s="146">
        <f t="shared" si="551"/>
        <v>14.214399999999479</v>
      </c>
      <c r="BL3002" s="146">
        <f t="shared" si="552"/>
        <v>4.7496821692281109E-2</v>
      </c>
      <c r="BM3002" s="146">
        <f t="shared" si="553"/>
        <v>1.0610893739683436E-4</v>
      </c>
      <c r="BN3002" s="146">
        <f t="shared" si="554"/>
        <v>1.0610893739683436E-4</v>
      </c>
      <c r="BO3002" s="146" t="str">
        <f t="shared" si="550"/>
        <v/>
      </c>
    </row>
    <row r="3003" spans="62:67" ht="20.100000000000001" customHeight="1" x14ac:dyDescent="0.25">
      <c r="BJ3003" s="146">
        <v>2223</v>
      </c>
      <c r="BK3003" s="146">
        <f t="shared" si="551"/>
        <v>14.220799999999478</v>
      </c>
      <c r="BL3003" s="146">
        <f t="shared" si="552"/>
        <v>4.7390712754884275E-2</v>
      </c>
      <c r="BM3003" s="146">
        <f t="shared" si="553"/>
        <v>1.0588900155353992E-4</v>
      </c>
      <c r="BN3003" s="146">
        <f t="shared" si="554"/>
        <v>1.0588900155353992E-4</v>
      </c>
      <c r="BO3003" s="146" t="str">
        <f t="shared" si="550"/>
        <v/>
      </c>
    </row>
    <row r="3004" spans="62:67" ht="20.100000000000001" customHeight="1" x14ac:dyDescent="0.25">
      <c r="BJ3004" s="146">
        <v>2224</v>
      </c>
      <c r="BK3004" s="146">
        <f t="shared" si="551"/>
        <v>14.227199999999478</v>
      </c>
      <c r="BL3004" s="146">
        <f t="shared" si="552"/>
        <v>4.7284823753330735E-2</v>
      </c>
      <c r="BM3004" s="146">
        <f t="shared" si="553"/>
        <v>1.0566946809736216E-4</v>
      </c>
      <c r="BN3004" s="146">
        <f t="shared" si="554"/>
        <v>1.0566946809736216E-4</v>
      </c>
      <c r="BO3004" s="146" t="str">
        <f t="shared" si="550"/>
        <v/>
      </c>
    </row>
    <row r="3005" spans="62:67" ht="20.100000000000001" customHeight="1" x14ac:dyDescent="0.25">
      <c r="BJ3005" s="146">
        <v>2225</v>
      </c>
      <c r="BK3005" s="146">
        <f t="shared" si="551"/>
        <v>14.233599999999477</v>
      </c>
      <c r="BL3005" s="146">
        <f t="shared" si="552"/>
        <v>4.7179154285233373E-2</v>
      </c>
      <c r="BM3005" s="146">
        <f t="shared" si="553"/>
        <v>1.0545033646401636E-4</v>
      </c>
      <c r="BN3005" s="146">
        <f t="shared" si="554"/>
        <v>1.0545033646401636E-4</v>
      </c>
      <c r="BO3005" s="146" t="str">
        <f t="shared" si="550"/>
        <v/>
      </c>
    </row>
    <row r="3006" spans="62:67" ht="20.100000000000001" customHeight="1" x14ac:dyDescent="0.25">
      <c r="BJ3006" s="146">
        <v>2226</v>
      </c>
      <c r="BK3006" s="146">
        <f t="shared" si="551"/>
        <v>14.239999999999476</v>
      </c>
      <c r="BL3006" s="146">
        <f t="shared" si="552"/>
        <v>4.7073703948769356E-2</v>
      </c>
      <c r="BM3006" s="146">
        <f t="shared" si="553"/>
        <v>1.0523160608962717E-4</v>
      </c>
      <c r="BN3006" s="146">
        <f t="shared" si="554"/>
        <v>1.0523160608962717E-4</v>
      </c>
      <c r="BO3006" s="146" t="str">
        <f t="shared" si="550"/>
        <v/>
      </c>
    </row>
    <row r="3007" spans="62:67" ht="20.100000000000001" customHeight="1" x14ac:dyDescent="0.25">
      <c r="BJ3007" s="146">
        <v>2227</v>
      </c>
      <c r="BK3007" s="146">
        <f t="shared" si="551"/>
        <v>14.246399999999475</v>
      </c>
      <c r="BL3007" s="146">
        <f t="shared" si="552"/>
        <v>4.6968472342679729E-2</v>
      </c>
      <c r="BM3007" s="146">
        <f t="shared" si="553"/>
        <v>1.0501327641020824E-4</v>
      </c>
      <c r="BN3007" s="146">
        <f t="shared" si="554"/>
        <v>1.0501327641020824E-4</v>
      </c>
      <c r="BO3007" s="146" t="str">
        <f t="shared" si="550"/>
        <v/>
      </c>
    </row>
    <row r="3008" spans="62:67" ht="20.100000000000001" customHeight="1" x14ac:dyDescent="0.25">
      <c r="BJ3008" s="146">
        <v>2228</v>
      </c>
      <c r="BK3008" s="146">
        <f t="shared" si="551"/>
        <v>14.252799999999475</v>
      </c>
      <c r="BL3008" s="146">
        <f t="shared" si="552"/>
        <v>4.6863459066269521E-2</v>
      </c>
      <c r="BM3008" s="146">
        <f t="shared" si="553"/>
        <v>1.0479534686212016E-4</v>
      </c>
      <c r="BN3008" s="146">
        <f t="shared" si="554"/>
        <v>1.0479534686212016E-4</v>
      </c>
      <c r="BO3008" s="146" t="str">
        <f t="shared" si="550"/>
        <v/>
      </c>
    </row>
    <row r="3009" spans="62:67" ht="20.100000000000001" customHeight="1" x14ac:dyDescent="0.25">
      <c r="BJ3009" s="146">
        <v>2229</v>
      </c>
      <c r="BK3009" s="146">
        <f t="shared" si="551"/>
        <v>14.259199999999474</v>
      </c>
      <c r="BL3009" s="146">
        <f t="shared" si="552"/>
        <v>4.6758663719407401E-2</v>
      </c>
      <c r="BM3009" s="146">
        <f t="shared" si="553"/>
        <v>1.045778168818623E-4</v>
      </c>
      <c r="BN3009" s="146">
        <f t="shared" si="554"/>
        <v>1.045778168818623E-4</v>
      </c>
      <c r="BO3009" s="146" t="str">
        <f t="shared" si="550"/>
        <v/>
      </c>
    </row>
    <row r="3010" spans="62:67" ht="20.100000000000001" customHeight="1" x14ac:dyDescent="0.25">
      <c r="BJ3010" s="146">
        <v>2230</v>
      </c>
      <c r="BK3010" s="146">
        <f t="shared" si="551"/>
        <v>14.265599999999473</v>
      </c>
      <c r="BL3010" s="146">
        <f t="shared" si="552"/>
        <v>4.6654085902525538E-2</v>
      </c>
      <c r="BM3010" s="146">
        <f t="shared" si="553"/>
        <v>1.0436068590627401E-4</v>
      </c>
      <c r="BN3010" s="146">
        <f t="shared" si="554"/>
        <v>1.0436068590627401E-4</v>
      </c>
      <c r="BO3010" s="146" t="str">
        <f t="shared" si="550"/>
        <v/>
      </c>
    </row>
    <row r="3011" spans="62:67" ht="20.100000000000001" customHeight="1" x14ac:dyDescent="0.25">
      <c r="BJ3011" s="146">
        <v>2231</v>
      </c>
      <c r="BK3011" s="146">
        <f t="shared" si="551"/>
        <v>14.271999999999473</v>
      </c>
      <c r="BL3011" s="146">
        <f t="shared" si="552"/>
        <v>4.6549725216619264E-2</v>
      </c>
      <c r="BM3011" s="146">
        <f t="shared" si="553"/>
        <v>1.0414395337231264E-4</v>
      </c>
      <c r="BN3011" s="146">
        <f t="shared" si="554"/>
        <v>1.0414395337231264E-4</v>
      </c>
      <c r="BO3011" s="146" t="str">
        <f t="shared" si="550"/>
        <v/>
      </c>
    </row>
    <row r="3012" spans="62:67" ht="20.100000000000001" customHeight="1" x14ac:dyDescent="0.25">
      <c r="BJ3012" s="146">
        <v>2232</v>
      </c>
      <c r="BK3012" s="146">
        <f t="shared" si="551"/>
        <v>14.278399999999472</v>
      </c>
      <c r="BL3012" s="146">
        <f t="shared" si="552"/>
        <v>4.6445581263246952E-2</v>
      </c>
      <c r="BM3012" s="146">
        <f t="shared" si="553"/>
        <v>1.0392761871710204E-4</v>
      </c>
      <c r="BN3012" s="146">
        <f t="shared" si="554"/>
        <v>1.0392761871710204E-4</v>
      </c>
      <c r="BO3012" s="146" t="str">
        <f t="shared" si="550"/>
        <v/>
      </c>
    </row>
    <row r="3013" spans="62:67" ht="20.100000000000001" customHeight="1" x14ac:dyDescent="0.25">
      <c r="BJ3013" s="146">
        <v>2233</v>
      </c>
      <c r="BK3013" s="146">
        <f t="shared" si="551"/>
        <v>14.284799999999471</v>
      </c>
      <c r="BL3013" s="146">
        <f t="shared" si="552"/>
        <v>4.634165364452985E-2</v>
      </c>
      <c r="BM3013" s="146">
        <f t="shared" si="553"/>
        <v>1.0371168137805059E-4</v>
      </c>
      <c r="BN3013" s="146">
        <f t="shared" si="554"/>
        <v>1.0371168137805059E-4</v>
      </c>
      <c r="BO3013" s="146" t="str">
        <f t="shared" si="550"/>
        <v/>
      </c>
    </row>
    <row r="3014" spans="62:67" ht="20.100000000000001" customHeight="1" x14ac:dyDescent="0.25">
      <c r="BJ3014" s="146">
        <v>2234</v>
      </c>
      <c r="BK3014" s="146">
        <f t="shared" si="551"/>
        <v>14.291199999999471</v>
      </c>
      <c r="BL3014" s="146">
        <f t="shared" si="552"/>
        <v>4.6237941963151799E-2</v>
      </c>
      <c r="BM3014" s="146">
        <f t="shared" si="553"/>
        <v>1.0349614079271235E-4</v>
      </c>
      <c r="BN3014" s="146">
        <f t="shared" si="554"/>
        <v>1.0349614079271235E-4</v>
      </c>
      <c r="BO3014" s="146" t="str">
        <f t="shared" si="550"/>
        <v/>
      </c>
    </row>
    <row r="3015" spans="62:67" ht="20.100000000000001" customHeight="1" x14ac:dyDescent="0.25">
      <c r="BJ3015" s="146">
        <v>2235</v>
      </c>
      <c r="BK3015" s="146">
        <f t="shared" si="551"/>
        <v>14.29759999999947</v>
      </c>
      <c r="BL3015" s="146">
        <f t="shared" si="552"/>
        <v>4.6134445822359087E-2</v>
      </c>
      <c r="BM3015" s="146">
        <f t="shared" si="553"/>
        <v>1.032809963989953E-4</v>
      </c>
      <c r="BN3015" s="146">
        <f t="shared" si="554"/>
        <v>1.032809963989953E-4</v>
      </c>
      <c r="BO3015" s="146" t="str">
        <f t="shared" si="550"/>
        <v/>
      </c>
    </row>
    <row r="3016" spans="62:67" ht="20.100000000000001" customHeight="1" x14ac:dyDescent="0.25">
      <c r="BJ3016" s="146">
        <v>2236</v>
      </c>
      <c r="BK3016" s="146">
        <f t="shared" si="551"/>
        <v>14.303999999999469</v>
      </c>
      <c r="BL3016" s="146">
        <f t="shared" si="552"/>
        <v>4.6031164825960091E-2</v>
      </c>
      <c r="BM3016" s="146">
        <f t="shared" si="553"/>
        <v>1.0306624763493227E-4</v>
      </c>
      <c r="BN3016" s="146">
        <f t="shared" si="554"/>
        <v>1.0306624763493227E-4</v>
      </c>
      <c r="BO3016" s="146" t="str">
        <f t="shared" si="550"/>
        <v/>
      </c>
    </row>
    <row r="3017" spans="62:67" ht="20.100000000000001" customHeight="1" x14ac:dyDescent="0.25">
      <c r="BJ3017" s="146">
        <v>2237</v>
      </c>
      <c r="BK3017" s="146">
        <f t="shared" si="551"/>
        <v>14.310399999999468</v>
      </c>
      <c r="BL3017" s="146">
        <f t="shared" si="552"/>
        <v>4.5928098578325159E-2</v>
      </c>
      <c r="BM3017" s="146">
        <f t="shared" si="553"/>
        <v>1.0285189393881983E-4</v>
      </c>
      <c r="BN3017" s="146">
        <f t="shared" si="554"/>
        <v>1.0285189393881983E-4</v>
      </c>
      <c r="BO3017" s="146" t="str">
        <f t="shared" si="550"/>
        <v/>
      </c>
    </row>
    <row r="3018" spans="62:67" ht="20.100000000000001" customHeight="1" x14ac:dyDescent="0.25">
      <c r="BJ3018" s="146">
        <v>2238</v>
      </c>
      <c r="BK3018" s="146">
        <f t="shared" si="551"/>
        <v>14.316799999999468</v>
      </c>
      <c r="BL3018" s="146">
        <f t="shared" si="552"/>
        <v>4.5825246684386339E-2</v>
      </c>
      <c r="BM3018" s="146">
        <f t="shared" si="553"/>
        <v>1.026379347489198E-4</v>
      </c>
      <c r="BN3018" s="146">
        <f t="shared" si="554"/>
        <v>1.026379347489198E-4</v>
      </c>
      <c r="BO3018" s="146" t="str">
        <f t="shared" si="550"/>
        <v/>
      </c>
    </row>
    <row r="3019" spans="62:67" ht="20.100000000000001" customHeight="1" x14ac:dyDescent="0.25">
      <c r="BJ3019" s="146">
        <v>2239</v>
      </c>
      <c r="BK3019" s="146">
        <f t="shared" si="551"/>
        <v>14.323199999999467</v>
      </c>
      <c r="BL3019" s="146">
        <f t="shared" si="552"/>
        <v>4.572260874963742E-2</v>
      </c>
      <c r="BM3019" s="146">
        <f t="shared" si="553"/>
        <v>1.0242436950434058E-4</v>
      </c>
      <c r="BN3019" s="146">
        <f t="shared" si="554"/>
        <v>1.0242436950434058E-4</v>
      </c>
      <c r="BO3019" s="146" t="str">
        <f t="shared" si="550"/>
        <v/>
      </c>
    </row>
    <row r="3020" spans="62:67" ht="20.100000000000001" customHeight="1" x14ac:dyDescent="0.25">
      <c r="BJ3020" s="146">
        <v>2240</v>
      </c>
      <c r="BK3020" s="146">
        <f t="shared" si="551"/>
        <v>14.329599999999466</v>
      </c>
      <c r="BL3020" s="146">
        <f t="shared" si="552"/>
        <v>4.5620184380133079E-2</v>
      </c>
      <c r="BM3020" s="146">
        <f t="shared" si="553"/>
        <v>1.0221119764380199E-4</v>
      </c>
      <c r="BN3020" s="146">
        <f t="shared" si="554"/>
        <v>1.0221119764380199E-4</v>
      </c>
      <c r="BO3020" s="146" t="str">
        <f t="shared" si="550"/>
        <v/>
      </c>
    </row>
    <row r="3021" spans="62:67" ht="20.100000000000001" customHeight="1" x14ac:dyDescent="0.25">
      <c r="BJ3021" s="146">
        <v>2241</v>
      </c>
      <c r="BK3021" s="146">
        <f t="shared" si="551"/>
        <v>14.335999999999466</v>
      </c>
      <c r="BL3021" s="146">
        <f t="shared" si="552"/>
        <v>4.5517973182489277E-2</v>
      </c>
      <c r="BM3021" s="146">
        <f t="shared" si="553"/>
        <v>1.0199841860637077E-4</v>
      </c>
      <c r="BN3021" s="146">
        <f t="shared" si="554"/>
        <v>1.0199841860637077E-4</v>
      </c>
      <c r="BO3021" s="146" t="str">
        <f t="shared" ref="BO3021:BO3084" si="555">IF($BL3021&lt;(1-$BH$793),$BM3021,"")</f>
        <v/>
      </c>
    </row>
    <row r="3022" spans="62:67" ht="20.100000000000001" customHeight="1" x14ac:dyDescent="0.25">
      <c r="BJ3022" s="146">
        <v>2242</v>
      </c>
      <c r="BK3022" s="146">
        <f t="shared" ref="BK3022:BK3085" si="556">BK3021+$BN$778</f>
        <v>14.342399999999465</v>
      </c>
      <c r="BL3022" s="146">
        <f t="shared" ref="BL3022:BL3085" si="557">_xlfn.CHISQ.DIST.RT(BK3022,7)</f>
        <v>4.5415974763882906E-2</v>
      </c>
      <c r="BM3022" s="146">
        <f t="shared" ref="BM3022:BM3085" si="558">BL3022-BL3023</f>
        <v>1.0178603183184226E-4</v>
      </c>
      <c r="BN3022" s="146">
        <f t="shared" ref="BN3022:BN3085" si="559">IF(BL3022&lt;(1-$BH$785),BM3022,"")</f>
        <v>1.0178603183184226E-4</v>
      </c>
      <c r="BO3022" s="146" t="str">
        <f t="shared" si="555"/>
        <v/>
      </c>
    </row>
    <row r="3023" spans="62:67" ht="20.100000000000001" customHeight="1" x14ac:dyDescent="0.25">
      <c r="BJ3023" s="146">
        <v>2243</v>
      </c>
      <c r="BK3023" s="146">
        <f t="shared" si="556"/>
        <v>14.348799999999464</v>
      </c>
      <c r="BL3023" s="146">
        <f t="shared" si="557"/>
        <v>4.5314188732051064E-2</v>
      </c>
      <c r="BM3023" s="146">
        <f t="shared" si="558"/>
        <v>1.0157403675961629E-4</v>
      </c>
      <c r="BN3023" s="146">
        <f t="shared" si="559"/>
        <v>1.0157403675961629E-4</v>
      </c>
      <c r="BO3023" s="146" t="str">
        <f t="shared" si="555"/>
        <v/>
      </c>
    </row>
    <row r="3024" spans="62:67" ht="20.100000000000001" customHeight="1" x14ac:dyDescent="0.25">
      <c r="BJ3024" s="146">
        <v>2244</v>
      </c>
      <c r="BK3024" s="146">
        <f t="shared" si="556"/>
        <v>14.355199999999464</v>
      </c>
      <c r="BL3024" s="146">
        <f t="shared" si="557"/>
        <v>4.5212614695291448E-2</v>
      </c>
      <c r="BM3024" s="146">
        <f t="shared" si="558"/>
        <v>1.0136243282948126E-4</v>
      </c>
      <c r="BN3024" s="146">
        <f t="shared" si="559"/>
        <v>1.0136243282948126E-4</v>
      </c>
      <c r="BO3024" s="146" t="str">
        <f t="shared" si="555"/>
        <v/>
      </c>
    </row>
    <row r="3025" spans="62:67" ht="20.100000000000001" customHeight="1" x14ac:dyDescent="0.25">
      <c r="BJ3025" s="146">
        <v>2245</v>
      </c>
      <c r="BK3025" s="146">
        <f t="shared" si="556"/>
        <v>14.361599999999463</v>
      </c>
      <c r="BL3025" s="146">
        <f t="shared" si="557"/>
        <v>4.5111252262461966E-2</v>
      </c>
      <c r="BM3025" s="146">
        <f t="shared" si="558"/>
        <v>1.0115121948203742E-4</v>
      </c>
      <c r="BN3025" s="146">
        <f t="shared" si="559"/>
        <v>1.0115121948203742E-4</v>
      </c>
      <c r="BO3025" s="146" t="str">
        <f t="shared" si="555"/>
        <v/>
      </c>
    </row>
    <row r="3026" spans="62:67" ht="20.100000000000001" customHeight="1" x14ac:dyDescent="0.25">
      <c r="BJ3026" s="146">
        <v>2246</v>
      </c>
      <c r="BK3026" s="146">
        <f t="shared" si="556"/>
        <v>14.367999999999462</v>
      </c>
      <c r="BL3026" s="146">
        <f t="shared" si="557"/>
        <v>4.5010101042979929E-2</v>
      </c>
      <c r="BM3026" s="146">
        <f t="shared" si="558"/>
        <v>1.0094039615706624E-4</v>
      </c>
      <c r="BN3026" s="146">
        <f t="shared" si="559"/>
        <v>1.0094039615706624E-4</v>
      </c>
      <c r="BO3026" s="146" t="str">
        <f t="shared" si="555"/>
        <v/>
      </c>
    </row>
    <row r="3027" spans="62:67" ht="20.100000000000001" customHeight="1" x14ac:dyDescent="0.25">
      <c r="BJ3027" s="146">
        <v>2247</v>
      </c>
      <c r="BK3027" s="146">
        <f t="shared" si="556"/>
        <v>14.374399999999461</v>
      </c>
      <c r="BL3027" s="146">
        <f t="shared" si="557"/>
        <v>4.4909160646822863E-2</v>
      </c>
      <c r="BM3027" s="146">
        <f t="shared" si="558"/>
        <v>1.0072996229575776E-4</v>
      </c>
      <c r="BN3027" s="146">
        <f t="shared" si="559"/>
        <v>1.0072996229575776E-4</v>
      </c>
      <c r="BO3027" s="146" t="str">
        <f t="shared" si="555"/>
        <v/>
      </c>
    </row>
    <row r="3028" spans="62:67" ht="20.100000000000001" customHeight="1" x14ac:dyDescent="0.25">
      <c r="BJ3028" s="146">
        <v>2248</v>
      </c>
      <c r="BK3028" s="146">
        <f t="shared" si="556"/>
        <v>14.380799999999461</v>
      </c>
      <c r="BL3028" s="146">
        <f t="shared" si="557"/>
        <v>4.4808430684527105E-2</v>
      </c>
      <c r="BM3028" s="146">
        <f t="shared" si="558"/>
        <v>1.0051991733866367E-4</v>
      </c>
      <c r="BN3028" s="146">
        <f t="shared" si="559"/>
        <v>1.0051991733866367E-4</v>
      </c>
      <c r="BO3028" s="146" t="str">
        <f t="shared" si="555"/>
        <v/>
      </c>
    </row>
    <row r="3029" spans="62:67" ht="20.100000000000001" customHeight="1" x14ac:dyDescent="0.25">
      <c r="BJ3029" s="146">
        <v>2249</v>
      </c>
      <c r="BK3029" s="146">
        <f t="shared" si="556"/>
        <v>14.38719999999946</v>
      </c>
      <c r="BL3029" s="146">
        <f t="shared" si="557"/>
        <v>4.4707910767188441E-2</v>
      </c>
      <c r="BM3029" s="146">
        <f t="shared" si="558"/>
        <v>1.0031026072702259E-4</v>
      </c>
      <c r="BN3029" s="146">
        <f t="shared" si="559"/>
        <v>1.0031026072702259E-4</v>
      </c>
      <c r="BO3029" s="146" t="str">
        <f t="shared" si="555"/>
        <v/>
      </c>
    </row>
    <row r="3030" spans="62:67" ht="20.100000000000001" customHeight="1" x14ac:dyDescent="0.25">
      <c r="BJ3030" s="146">
        <v>2250</v>
      </c>
      <c r="BK3030" s="146">
        <f t="shared" si="556"/>
        <v>14.393599999999459</v>
      </c>
      <c r="BL3030" s="146">
        <f t="shared" si="557"/>
        <v>4.4607600506461419E-2</v>
      </c>
      <c r="BM3030" s="146">
        <f t="shared" si="558"/>
        <v>1.0010099190217725E-4</v>
      </c>
      <c r="BN3030" s="146">
        <f t="shared" si="559"/>
        <v>1.0010099190217725E-4</v>
      </c>
      <c r="BO3030" s="146" t="str">
        <f t="shared" si="555"/>
        <v/>
      </c>
    </row>
    <row r="3031" spans="62:67" ht="20.100000000000001" customHeight="1" x14ac:dyDescent="0.25">
      <c r="BJ3031" s="146">
        <v>2251</v>
      </c>
      <c r="BK3031" s="146">
        <f t="shared" si="556"/>
        <v>14.399999999999459</v>
      </c>
      <c r="BL3031" s="146">
        <f t="shared" si="557"/>
        <v>4.4507499514559241E-2</v>
      </c>
      <c r="BM3031" s="146">
        <f t="shared" si="558"/>
        <v>9.9892110305914439E-5</v>
      </c>
      <c r="BN3031" s="146">
        <f t="shared" si="559"/>
        <v>9.9892110305914439E-5</v>
      </c>
      <c r="BO3031" s="146" t="str">
        <f t="shared" si="555"/>
        <v/>
      </c>
    </row>
    <row r="3032" spans="62:67" ht="20.100000000000001" customHeight="1" x14ac:dyDescent="0.25">
      <c r="BJ3032" s="146">
        <v>2252</v>
      </c>
      <c r="BK3032" s="146">
        <f t="shared" si="556"/>
        <v>14.406399999999458</v>
      </c>
      <c r="BL3032" s="146">
        <f t="shared" si="557"/>
        <v>4.4407607404253327E-2</v>
      </c>
      <c r="BM3032" s="146">
        <f t="shared" si="558"/>
        <v>9.9683615379965451E-5</v>
      </c>
      <c r="BN3032" s="146">
        <f t="shared" si="559"/>
        <v>9.9683615379965451E-5</v>
      </c>
      <c r="BO3032" s="146" t="str">
        <f t="shared" si="555"/>
        <v/>
      </c>
    </row>
    <row r="3033" spans="62:67" ht="20.100000000000001" customHeight="1" x14ac:dyDescent="0.25">
      <c r="BJ3033" s="146">
        <v>2253</v>
      </c>
      <c r="BK3033" s="146">
        <f t="shared" si="556"/>
        <v>14.412799999999457</v>
      </c>
      <c r="BL3033" s="146">
        <f t="shared" si="557"/>
        <v>4.4307923788873362E-2</v>
      </c>
      <c r="BM3033" s="146">
        <f t="shared" si="558"/>
        <v>9.9475506566554239E-5</v>
      </c>
      <c r="BN3033" s="146">
        <f t="shared" si="559"/>
        <v>9.9475506566554239E-5</v>
      </c>
      <c r="BO3033" s="146" t="str">
        <f t="shared" si="555"/>
        <v/>
      </c>
    </row>
    <row r="3034" spans="62:67" ht="20.100000000000001" customHeight="1" x14ac:dyDescent="0.25">
      <c r="BJ3034" s="146">
        <v>2254</v>
      </c>
      <c r="BK3034" s="146">
        <f t="shared" si="556"/>
        <v>14.419199999999456</v>
      </c>
      <c r="BL3034" s="146">
        <f t="shared" si="557"/>
        <v>4.4208448282306807E-2</v>
      </c>
      <c r="BM3034" s="146">
        <f t="shared" si="558"/>
        <v>9.9267783308147617E-5</v>
      </c>
      <c r="BN3034" s="146">
        <f t="shared" si="559"/>
        <v>9.9267783308147617E-5</v>
      </c>
      <c r="BO3034" s="146" t="str">
        <f t="shared" si="555"/>
        <v/>
      </c>
    </row>
    <row r="3035" spans="62:67" ht="20.100000000000001" customHeight="1" x14ac:dyDescent="0.25">
      <c r="BJ3035" s="146">
        <v>2255</v>
      </c>
      <c r="BK3035" s="146">
        <f t="shared" si="556"/>
        <v>14.425599999999456</v>
      </c>
      <c r="BL3035" s="146">
        <f t="shared" si="557"/>
        <v>4.410918049899866E-2</v>
      </c>
      <c r="BM3035" s="146">
        <f t="shared" si="558"/>
        <v>9.9060445047413626E-5</v>
      </c>
      <c r="BN3035" s="146">
        <f t="shared" si="559"/>
        <v>9.9060445047413626E-5</v>
      </c>
      <c r="BO3035" s="146" t="str">
        <f t="shared" si="555"/>
        <v/>
      </c>
    </row>
    <row r="3036" spans="62:67" ht="20.100000000000001" customHeight="1" x14ac:dyDescent="0.25">
      <c r="BJ3036" s="146">
        <v>2256</v>
      </c>
      <c r="BK3036" s="146">
        <f t="shared" si="556"/>
        <v>14.431999999999455</v>
      </c>
      <c r="BL3036" s="146">
        <f t="shared" si="557"/>
        <v>4.4010120053951246E-2</v>
      </c>
      <c r="BM3036" s="146">
        <f t="shared" si="558"/>
        <v>9.8853491227256229E-5</v>
      </c>
      <c r="BN3036" s="146">
        <f t="shared" si="559"/>
        <v>9.8853491227256229E-5</v>
      </c>
      <c r="BO3036" s="146" t="str">
        <f t="shared" si="555"/>
        <v/>
      </c>
    </row>
    <row r="3037" spans="62:67" ht="20.100000000000001" customHeight="1" x14ac:dyDescent="0.25">
      <c r="BJ3037" s="146">
        <v>2257</v>
      </c>
      <c r="BK3037" s="146">
        <f t="shared" si="556"/>
        <v>14.438399999999454</v>
      </c>
      <c r="BL3037" s="146">
        <f t="shared" si="557"/>
        <v>4.391126656272399E-2</v>
      </c>
      <c r="BM3037" s="146">
        <f t="shared" si="558"/>
        <v>9.8646921290995726E-5</v>
      </c>
      <c r="BN3037" s="146">
        <f t="shared" si="559"/>
        <v>9.8646921290995726E-5</v>
      </c>
      <c r="BO3037" s="146" t="str">
        <f t="shared" si="555"/>
        <v/>
      </c>
    </row>
    <row r="3038" spans="62:67" ht="20.100000000000001" customHeight="1" x14ac:dyDescent="0.25">
      <c r="BJ3038" s="146">
        <v>2258</v>
      </c>
      <c r="BK3038" s="146">
        <f t="shared" si="556"/>
        <v>14.444799999999454</v>
      </c>
      <c r="BL3038" s="146">
        <f t="shared" si="557"/>
        <v>4.3812619641432994E-2</v>
      </c>
      <c r="BM3038" s="146">
        <f t="shared" si="558"/>
        <v>9.844073468197323E-5</v>
      </c>
      <c r="BN3038" s="146">
        <f t="shared" si="559"/>
        <v>9.844073468197323E-5</v>
      </c>
      <c r="BO3038" s="146" t="str">
        <f t="shared" si="555"/>
        <v/>
      </c>
    </row>
    <row r="3039" spans="62:67" ht="20.100000000000001" customHeight="1" x14ac:dyDescent="0.25">
      <c r="BJ3039" s="146">
        <v>2259</v>
      </c>
      <c r="BK3039" s="146">
        <f t="shared" si="556"/>
        <v>14.451199999999453</v>
      </c>
      <c r="BL3039" s="146">
        <f t="shared" si="557"/>
        <v>4.3714178906751021E-2</v>
      </c>
      <c r="BM3039" s="146">
        <f t="shared" si="558"/>
        <v>9.823493084418905E-5</v>
      </c>
      <c r="BN3039" s="146">
        <f t="shared" si="559"/>
        <v>9.823493084418905E-5</v>
      </c>
      <c r="BO3039" s="146" t="str">
        <f t="shared" si="555"/>
        <v/>
      </c>
    </row>
    <row r="3040" spans="62:67" ht="20.100000000000001" customHeight="1" x14ac:dyDescent="0.25">
      <c r="BJ3040" s="146">
        <v>2260</v>
      </c>
      <c r="BK3040" s="146">
        <f t="shared" si="556"/>
        <v>14.457599999999452</v>
      </c>
      <c r="BL3040" s="146">
        <f t="shared" si="557"/>
        <v>4.3615943975906832E-2</v>
      </c>
      <c r="BM3040" s="146">
        <f t="shared" si="558"/>
        <v>9.8029509221442268E-5</v>
      </c>
      <c r="BN3040" s="146">
        <f t="shared" si="559"/>
        <v>9.8029509221442268E-5</v>
      </c>
      <c r="BO3040" s="146" t="str">
        <f t="shared" si="555"/>
        <v/>
      </c>
    </row>
    <row r="3041" spans="62:67" ht="20.100000000000001" customHeight="1" x14ac:dyDescent="0.25">
      <c r="BJ3041" s="146">
        <v>2261</v>
      </c>
      <c r="BK3041" s="146">
        <f t="shared" si="556"/>
        <v>14.463999999999452</v>
      </c>
      <c r="BL3041" s="146">
        <f t="shared" si="557"/>
        <v>4.351791446668539E-2</v>
      </c>
      <c r="BM3041" s="146">
        <f t="shared" si="558"/>
        <v>9.7824469258205038E-5</v>
      </c>
      <c r="BN3041" s="146">
        <f t="shared" si="559"/>
        <v>9.7824469258205038E-5</v>
      </c>
      <c r="BO3041" s="146" t="str">
        <f t="shared" si="555"/>
        <v/>
      </c>
    </row>
    <row r="3042" spans="62:67" ht="20.100000000000001" customHeight="1" x14ac:dyDescent="0.25">
      <c r="BJ3042" s="146">
        <v>2262</v>
      </c>
      <c r="BK3042" s="146">
        <f t="shared" si="556"/>
        <v>14.470399999999451</v>
      </c>
      <c r="BL3042" s="146">
        <f t="shared" si="557"/>
        <v>4.3420089997427185E-2</v>
      </c>
      <c r="BM3042" s="146">
        <f t="shared" si="558"/>
        <v>9.7619810399088291E-5</v>
      </c>
      <c r="BN3042" s="146">
        <f t="shared" si="559"/>
        <v>9.7619810399088291E-5</v>
      </c>
      <c r="BO3042" s="146" t="str">
        <f t="shared" si="555"/>
        <v/>
      </c>
    </row>
    <row r="3043" spans="62:67" ht="20.100000000000001" customHeight="1" x14ac:dyDescent="0.25">
      <c r="BJ3043" s="146">
        <v>2263</v>
      </c>
      <c r="BK3043" s="146">
        <f t="shared" si="556"/>
        <v>14.47679999999945</v>
      </c>
      <c r="BL3043" s="146">
        <f t="shared" si="557"/>
        <v>4.3322470187028096E-2</v>
      </c>
      <c r="BM3043" s="146">
        <f t="shared" si="558"/>
        <v>9.7415532088890311E-5</v>
      </c>
      <c r="BN3043" s="146">
        <f t="shared" si="559"/>
        <v>9.7415532088890311E-5</v>
      </c>
      <c r="BO3043" s="146" t="str">
        <f t="shared" si="555"/>
        <v/>
      </c>
    </row>
    <row r="3044" spans="62:67" ht="20.100000000000001" customHeight="1" x14ac:dyDescent="0.25">
      <c r="BJ3044" s="146">
        <v>2264</v>
      </c>
      <c r="BK3044" s="146">
        <f t="shared" si="556"/>
        <v>14.483199999999449</v>
      </c>
      <c r="BL3044" s="146">
        <f t="shared" si="557"/>
        <v>4.3225054654939206E-2</v>
      </c>
      <c r="BM3044" s="146">
        <f t="shared" si="558"/>
        <v>9.7211633772735506E-5</v>
      </c>
      <c r="BN3044" s="146">
        <f t="shared" si="559"/>
        <v>9.7211633772735506E-5</v>
      </c>
      <c r="BO3044" s="146" t="str">
        <f t="shared" si="555"/>
        <v/>
      </c>
    </row>
    <row r="3045" spans="62:67" ht="20.100000000000001" customHeight="1" x14ac:dyDescent="0.25">
      <c r="BJ3045" s="146">
        <v>2265</v>
      </c>
      <c r="BK3045" s="146">
        <f t="shared" si="556"/>
        <v>14.489599999999449</v>
      </c>
      <c r="BL3045" s="146">
        <f t="shared" si="557"/>
        <v>4.312784302116647E-2</v>
      </c>
      <c r="BM3045" s="146">
        <f t="shared" si="558"/>
        <v>9.7008114896254827E-5</v>
      </c>
      <c r="BN3045" s="146">
        <f t="shared" si="559"/>
        <v>9.7008114896254827E-5</v>
      </c>
      <c r="BO3045" s="146" t="str">
        <f t="shared" si="555"/>
        <v/>
      </c>
    </row>
    <row r="3046" spans="62:67" ht="20.100000000000001" customHeight="1" x14ac:dyDescent="0.25">
      <c r="BJ3046" s="146">
        <v>2266</v>
      </c>
      <c r="BK3046" s="146">
        <f t="shared" si="556"/>
        <v>14.495999999999448</v>
      </c>
      <c r="BL3046" s="146">
        <f t="shared" si="557"/>
        <v>4.3030834906270216E-2</v>
      </c>
      <c r="BM3046" s="146">
        <f t="shared" si="558"/>
        <v>9.6804974904954322E-5</v>
      </c>
      <c r="BN3046" s="146">
        <f t="shared" si="559"/>
        <v>9.6804974904954322E-5</v>
      </c>
      <c r="BO3046" s="146" t="str">
        <f t="shared" si="555"/>
        <v/>
      </c>
    </row>
    <row r="3047" spans="62:67" ht="20.100000000000001" customHeight="1" x14ac:dyDescent="0.25">
      <c r="BJ3047" s="146">
        <v>2267</v>
      </c>
      <c r="BK3047" s="146">
        <f t="shared" si="556"/>
        <v>14.502399999999447</v>
      </c>
      <c r="BL3047" s="146">
        <f t="shared" si="557"/>
        <v>4.2934029931365261E-2</v>
      </c>
      <c r="BM3047" s="146">
        <f t="shared" si="558"/>
        <v>9.6602213245040869E-5</v>
      </c>
      <c r="BN3047" s="146">
        <f t="shared" si="559"/>
        <v>9.6602213245040869E-5</v>
      </c>
      <c r="BO3047" s="146" t="str">
        <f t="shared" si="555"/>
        <v/>
      </c>
    </row>
    <row r="3048" spans="62:67" ht="20.100000000000001" customHeight="1" x14ac:dyDescent="0.25">
      <c r="BJ3048" s="146">
        <v>2268</v>
      </c>
      <c r="BK3048" s="146">
        <f t="shared" si="556"/>
        <v>14.508799999999447</v>
      </c>
      <c r="BL3048" s="146">
        <f t="shared" si="557"/>
        <v>4.283742771812022E-2</v>
      </c>
      <c r="BM3048" s="146">
        <f t="shared" si="558"/>
        <v>9.6399829362846245E-5</v>
      </c>
      <c r="BN3048" s="146">
        <f t="shared" si="559"/>
        <v>9.6399829362846245E-5</v>
      </c>
      <c r="BO3048" s="146" t="str">
        <f t="shared" si="555"/>
        <v/>
      </c>
    </row>
    <row r="3049" spans="62:67" ht="20.100000000000001" customHeight="1" x14ac:dyDescent="0.25">
      <c r="BJ3049" s="146">
        <v>2269</v>
      </c>
      <c r="BK3049" s="146">
        <f t="shared" si="556"/>
        <v>14.515199999999446</v>
      </c>
      <c r="BL3049" s="146">
        <f t="shared" si="557"/>
        <v>4.2741027888757374E-2</v>
      </c>
      <c r="BM3049" s="146">
        <f t="shared" si="558"/>
        <v>9.6197822704778557E-5</v>
      </c>
      <c r="BN3049" s="146">
        <f t="shared" si="559"/>
        <v>9.6197822704778557E-5</v>
      </c>
      <c r="BO3049" s="146" t="str">
        <f t="shared" si="555"/>
        <v/>
      </c>
    </row>
    <row r="3050" spans="62:67" ht="20.100000000000001" customHeight="1" x14ac:dyDescent="0.25">
      <c r="BJ3050" s="146">
        <v>2270</v>
      </c>
      <c r="BK3050" s="146">
        <f t="shared" si="556"/>
        <v>14.521599999999445</v>
      </c>
      <c r="BL3050" s="146">
        <f t="shared" si="557"/>
        <v>4.2644830066052596E-2</v>
      </c>
      <c r="BM3050" s="146">
        <f t="shared" si="558"/>
        <v>9.5996192717946738E-5</v>
      </c>
      <c r="BN3050" s="146">
        <f t="shared" si="559"/>
        <v>9.5996192717946738E-5</v>
      </c>
      <c r="BO3050" s="146" t="str">
        <f t="shared" si="555"/>
        <v/>
      </c>
    </row>
    <row r="3051" spans="62:67" ht="20.100000000000001" customHeight="1" x14ac:dyDescent="0.25">
      <c r="BJ3051" s="146">
        <v>2271</v>
      </c>
      <c r="BK3051" s="146">
        <f t="shared" si="556"/>
        <v>14.527999999999444</v>
      </c>
      <c r="BL3051" s="146">
        <f t="shared" si="557"/>
        <v>4.2548833873334649E-2</v>
      </c>
      <c r="BM3051" s="146">
        <f t="shared" si="558"/>
        <v>9.5794938849445843E-5</v>
      </c>
      <c r="BN3051" s="146">
        <f t="shared" si="559"/>
        <v>9.5794938849445843E-5</v>
      </c>
      <c r="BO3051" s="146" t="str">
        <f t="shared" si="555"/>
        <v/>
      </c>
    </row>
    <row r="3052" spans="62:67" ht="20.100000000000001" customHeight="1" x14ac:dyDescent="0.25">
      <c r="BJ3052" s="146">
        <v>2272</v>
      </c>
      <c r="BK3052" s="146">
        <f t="shared" si="556"/>
        <v>14.534399999999444</v>
      </c>
      <c r="BL3052" s="146">
        <f t="shared" si="557"/>
        <v>4.2453038934485203E-2</v>
      </c>
      <c r="BM3052" s="146">
        <f t="shared" si="558"/>
        <v>9.5594060546787263E-5</v>
      </c>
      <c r="BN3052" s="146">
        <f t="shared" si="559"/>
        <v>9.5594060546787263E-5</v>
      </c>
      <c r="BO3052" s="146" t="str">
        <f t="shared" si="555"/>
        <v/>
      </c>
    </row>
    <row r="3053" spans="62:67" ht="20.100000000000001" customHeight="1" x14ac:dyDescent="0.25">
      <c r="BJ3053" s="146">
        <v>2273</v>
      </c>
      <c r="BK3053" s="146">
        <f t="shared" si="556"/>
        <v>14.540799999999443</v>
      </c>
      <c r="BL3053" s="146">
        <f t="shared" si="557"/>
        <v>4.2357444873938416E-2</v>
      </c>
      <c r="BM3053" s="146">
        <f t="shared" si="558"/>
        <v>9.5393557257843209E-5</v>
      </c>
      <c r="BN3053" s="146">
        <f t="shared" si="559"/>
        <v>9.5393557257843209E-5</v>
      </c>
      <c r="BO3053" s="146" t="str">
        <f t="shared" si="555"/>
        <v/>
      </c>
    </row>
    <row r="3054" spans="62:67" ht="20.100000000000001" customHeight="1" x14ac:dyDescent="0.25">
      <c r="BJ3054" s="146">
        <v>2274</v>
      </c>
      <c r="BK3054" s="146">
        <f t="shared" si="556"/>
        <v>14.547199999999442</v>
      </c>
      <c r="BL3054" s="146">
        <f t="shared" si="557"/>
        <v>4.2262051316680573E-2</v>
      </c>
      <c r="BM3054" s="146">
        <f t="shared" si="558"/>
        <v>9.5193428430687121E-5</v>
      </c>
      <c r="BN3054" s="146">
        <f t="shared" si="559"/>
        <v>9.5193428430687121E-5</v>
      </c>
      <c r="BO3054" s="146" t="str">
        <f t="shared" si="555"/>
        <v/>
      </c>
    </row>
    <row r="3055" spans="62:67" ht="20.100000000000001" customHeight="1" x14ac:dyDescent="0.25">
      <c r="BJ3055" s="146">
        <v>2275</v>
      </c>
      <c r="BK3055" s="146">
        <f t="shared" si="556"/>
        <v>14.553599999999442</v>
      </c>
      <c r="BL3055" s="146">
        <f t="shared" si="557"/>
        <v>4.2166857888249885E-2</v>
      </c>
      <c r="BM3055" s="146">
        <f t="shared" si="558"/>
        <v>9.4993673513628363E-5</v>
      </c>
      <c r="BN3055" s="146">
        <f t="shared" si="559"/>
        <v>9.4993673513628363E-5</v>
      </c>
      <c r="BO3055" s="146" t="str">
        <f t="shared" si="555"/>
        <v/>
      </c>
    </row>
    <row r="3056" spans="62:67" ht="20.100000000000001" customHeight="1" x14ac:dyDescent="0.25">
      <c r="BJ3056" s="146">
        <v>2276</v>
      </c>
      <c r="BK3056" s="146">
        <f t="shared" si="556"/>
        <v>14.559999999999441</v>
      </c>
      <c r="BL3056" s="146">
        <f t="shared" si="557"/>
        <v>4.2071864214736257E-2</v>
      </c>
      <c r="BM3056" s="146">
        <f t="shared" si="558"/>
        <v>9.4794291955489773E-5</v>
      </c>
      <c r="BN3056" s="146">
        <f t="shared" si="559"/>
        <v>9.4794291955489773E-5</v>
      </c>
      <c r="BO3056" s="146" t="str">
        <f t="shared" si="555"/>
        <v/>
      </c>
    </row>
    <row r="3057" spans="62:67" ht="20.100000000000001" customHeight="1" x14ac:dyDescent="0.25">
      <c r="BJ3057" s="146">
        <v>2277</v>
      </c>
      <c r="BK3057" s="146">
        <f t="shared" si="556"/>
        <v>14.56639999999944</v>
      </c>
      <c r="BL3057" s="146">
        <f t="shared" si="557"/>
        <v>4.1977069922780767E-2</v>
      </c>
      <c r="BM3057" s="146">
        <f t="shared" si="558"/>
        <v>9.459528320537175E-5</v>
      </c>
      <c r="BN3057" s="146">
        <f t="shared" si="559"/>
        <v>9.459528320537175E-5</v>
      </c>
      <c r="BO3057" s="146" t="str">
        <f t="shared" si="555"/>
        <v/>
      </c>
    </row>
    <row r="3058" spans="62:67" ht="20.100000000000001" customHeight="1" x14ac:dyDescent="0.25">
      <c r="BJ3058" s="146">
        <v>2278</v>
      </c>
      <c r="BK3058" s="146">
        <f t="shared" si="556"/>
        <v>14.57279999999944</v>
      </c>
      <c r="BL3058" s="146">
        <f t="shared" si="557"/>
        <v>4.1882474639575396E-2</v>
      </c>
      <c r="BM3058" s="146">
        <f t="shared" si="558"/>
        <v>9.4396646712402443E-5</v>
      </c>
      <c r="BN3058" s="146">
        <f t="shared" si="559"/>
        <v>9.4396646712402443E-5</v>
      </c>
      <c r="BO3058" s="146" t="str">
        <f t="shared" si="555"/>
        <v/>
      </c>
    </row>
    <row r="3059" spans="62:67" ht="20.100000000000001" customHeight="1" x14ac:dyDescent="0.25">
      <c r="BJ3059" s="146">
        <v>2279</v>
      </c>
      <c r="BK3059" s="146">
        <f t="shared" si="556"/>
        <v>14.579199999999439</v>
      </c>
      <c r="BL3059" s="146">
        <f t="shared" si="557"/>
        <v>4.1788077992862993E-2</v>
      </c>
      <c r="BM3059" s="146">
        <f t="shared" si="558"/>
        <v>9.4198381926396957E-5</v>
      </c>
      <c r="BN3059" s="146">
        <f t="shared" si="559"/>
        <v>9.4198381926396957E-5</v>
      </c>
      <c r="BO3059" s="146" t="str">
        <f t="shared" si="555"/>
        <v/>
      </c>
    </row>
    <row r="3060" spans="62:67" ht="20.100000000000001" customHeight="1" x14ac:dyDescent="0.25">
      <c r="BJ3060" s="146">
        <v>2280</v>
      </c>
      <c r="BK3060" s="146">
        <f t="shared" si="556"/>
        <v>14.585599999999438</v>
      </c>
      <c r="BL3060" s="146">
        <f t="shared" si="557"/>
        <v>4.1693879610936596E-2</v>
      </c>
      <c r="BM3060" s="146">
        <f t="shared" si="558"/>
        <v>9.4000488297350804E-5</v>
      </c>
      <c r="BN3060" s="146">
        <f t="shared" si="559"/>
        <v>9.4000488297350804E-5</v>
      </c>
      <c r="BO3060" s="146" t="str">
        <f t="shared" si="555"/>
        <v/>
      </c>
    </row>
    <row r="3061" spans="62:67" ht="20.100000000000001" customHeight="1" x14ac:dyDescent="0.25">
      <c r="BJ3061" s="146">
        <v>2281</v>
      </c>
      <c r="BK3061" s="146">
        <f t="shared" si="556"/>
        <v>14.591999999999437</v>
      </c>
      <c r="BL3061" s="146">
        <f t="shared" si="557"/>
        <v>4.1599879122639245E-2</v>
      </c>
      <c r="BM3061" s="146">
        <f t="shared" si="558"/>
        <v>9.3802965275342765E-5</v>
      </c>
      <c r="BN3061" s="146">
        <f t="shared" si="559"/>
        <v>9.3802965275342765E-5</v>
      </c>
      <c r="BO3061" s="146" t="str">
        <f t="shared" si="555"/>
        <v/>
      </c>
    </row>
    <row r="3062" spans="62:67" ht="20.100000000000001" customHeight="1" x14ac:dyDescent="0.25">
      <c r="BJ3062" s="146">
        <v>2282</v>
      </c>
      <c r="BK3062" s="146">
        <f t="shared" si="556"/>
        <v>14.598399999999437</v>
      </c>
      <c r="BL3062" s="146">
        <f t="shared" si="557"/>
        <v>4.1506076157363903E-2</v>
      </c>
      <c r="BM3062" s="146">
        <f t="shared" si="558"/>
        <v>9.3605812311159386E-5</v>
      </c>
      <c r="BN3062" s="146">
        <f t="shared" si="559"/>
        <v>9.3605812311159386E-5</v>
      </c>
      <c r="BO3062" s="146" t="str">
        <f t="shared" si="555"/>
        <v/>
      </c>
    </row>
    <row r="3063" spans="62:67" ht="20.100000000000001" customHeight="1" x14ac:dyDescent="0.25">
      <c r="BJ3063" s="146">
        <v>2283</v>
      </c>
      <c r="BK3063" s="146">
        <f t="shared" si="556"/>
        <v>14.604799999999436</v>
      </c>
      <c r="BL3063" s="146">
        <f t="shared" si="557"/>
        <v>4.1412470345052743E-2</v>
      </c>
      <c r="BM3063" s="146">
        <f t="shared" si="558"/>
        <v>9.3409028855753751E-5</v>
      </c>
      <c r="BN3063" s="146">
        <f t="shared" si="559"/>
        <v>9.3409028855753751E-5</v>
      </c>
      <c r="BO3063" s="146" t="str">
        <f t="shared" si="555"/>
        <v/>
      </c>
    </row>
    <row r="3064" spans="62:67" ht="20.100000000000001" customHeight="1" x14ac:dyDescent="0.25">
      <c r="BJ3064" s="146">
        <v>2284</v>
      </c>
      <c r="BK3064" s="146">
        <f t="shared" si="556"/>
        <v>14.611199999999435</v>
      </c>
      <c r="BL3064" s="146">
        <f t="shared" si="557"/>
        <v>4.1319061316196989E-2</v>
      </c>
      <c r="BM3064" s="146">
        <f t="shared" si="558"/>
        <v>9.3212614360092816E-5</v>
      </c>
      <c r="BN3064" s="146">
        <f t="shared" si="559"/>
        <v>9.3212614360092816E-5</v>
      </c>
      <c r="BO3064" s="146" t="str">
        <f t="shared" si="555"/>
        <v/>
      </c>
    </row>
    <row r="3065" spans="62:67" ht="20.100000000000001" customHeight="1" x14ac:dyDescent="0.25">
      <c r="BJ3065" s="146">
        <v>2285</v>
      </c>
      <c r="BK3065" s="146">
        <f t="shared" si="556"/>
        <v>14.617599999999435</v>
      </c>
      <c r="BL3065" s="146">
        <f t="shared" si="557"/>
        <v>4.1225848701836897E-2</v>
      </c>
      <c r="BM3065" s="146">
        <f t="shared" si="558"/>
        <v>9.3016568276114986E-5</v>
      </c>
      <c r="BN3065" s="146">
        <f t="shared" si="559"/>
        <v>9.3016568276114986E-5</v>
      </c>
      <c r="BO3065" s="146" t="str">
        <f t="shared" si="555"/>
        <v/>
      </c>
    </row>
    <row r="3066" spans="62:67" ht="20.100000000000001" customHeight="1" x14ac:dyDescent="0.25">
      <c r="BJ3066" s="146">
        <v>2286</v>
      </c>
      <c r="BK3066" s="146">
        <f t="shared" si="556"/>
        <v>14.623999999999434</v>
      </c>
      <c r="BL3066" s="146">
        <f t="shared" si="557"/>
        <v>4.1132832133560782E-2</v>
      </c>
      <c r="BM3066" s="146">
        <f t="shared" si="558"/>
        <v>9.2820890055377026E-5</v>
      </c>
      <c r="BN3066" s="146">
        <f t="shared" si="559"/>
        <v>9.2820890055377026E-5</v>
      </c>
      <c r="BO3066" s="146" t="str">
        <f t="shared" si="555"/>
        <v/>
      </c>
    </row>
    <row r="3067" spans="62:67" ht="20.100000000000001" customHeight="1" x14ac:dyDescent="0.25">
      <c r="BJ3067" s="146">
        <v>2287</v>
      </c>
      <c r="BK3067" s="146">
        <f t="shared" si="556"/>
        <v>14.630399999999433</v>
      </c>
      <c r="BL3067" s="146">
        <f t="shared" si="557"/>
        <v>4.1040011243505405E-2</v>
      </c>
      <c r="BM3067" s="146">
        <f t="shared" si="558"/>
        <v>9.2625579150351633E-5</v>
      </c>
      <c r="BN3067" s="146">
        <f t="shared" si="559"/>
        <v>9.2625579150351633E-5</v>
      </c>
      <c r="BO3067" s="146" t="str">
        <f t="shared" si="555"/>
        <v/>
      </c>
    </row>
    <row r="3068" spans="62:67" ht="20.100000000000001" customHeight="1" x14ac:dyDescent="0.25">
      <c r="BJ3068" s="146">
        <v>2288</v>
      </c>
      <c r="BK3068" s="146">
        <f t="shared" si="556"/>
        <v>14.636799999999432</v>
      </c>
      <c r="BL3068" s="146">
        <f t="shared" si="557"/>
        <v>4.0947385664355053E-2</v>
      </c>
      <c r="BM3068" s="146">
        <f t="shared" si="558"/>
        <v>9.2430635013386608E-5</v>
      </c>
      <c r="BN3068" s="146">
        <f t="shared" si="559"/>
        <v>9.2430635013386608E-5</v>
      </c>
      <c r="BO3068" s="146" t="str">
        <f t="shared" si="555"/>
        <v/>
      </c>
    </row>
    <row r="3069" spans="62:67" ht="20.100000000000001" customHeight="1" x14ac:dyDescent="0.25">
      <c r="BJ3069" s="146">
        <v>2289</v>
      </c>
      <c r="BK3069" s="146">
        <f t="shared" si="556"/>
        <v>14.643199999999432</v>
      </c>
      <c r="BL3069" s="146">
        <f t="shared" si="557"/>
        <v>4.0854955029341666E-2</v>
      </c>
      <c r="BM3069" s="146">
        <f t="shared" si="558"/>
        <v>9.2236057097537516E-5</v>
      </c>
      <c r="BN3069" s="146">
        <f t="shared" si="559"/>
        <v>9.2236057097537516E-5</v>
      </c>
      <c r="BO3069" s="146" t="str">
        <f t="shared" si="555"/>
        <v/>
      </c>
    </row>
    <row r="3070" spans="62:67" ht="20.100000000000001" customHeight="1" x14ac:dyDescent="0.25">
      <c r="BJ3070" s="146">
        <v>2290</v>
      </c>
      <c r="BK3070" s="146">
        <f t="shared" si="556"/>
        <v>14.649599999999431</v>
      </c>
      <c r="BL3070" s="146">
        <f t="shared" si="557"/>
        <v>4.0762718972244129E-2</v>
      </c>
      <c r="BM3070" s="146">
        <f t="shared" si="558"/>
        <v>9.204184485593625E-5</v>
      </c>
      <c r="BN3070" s="146">
        <f t="shared" si="559"/>
        <v>9.204184485593625E-5</v>
      </c>
      <c r="BO3070" s="146" t="str">
        <f t="shared" si="555"/>
        <v/>
      </c>
    </row>
    <row r="3071" spans="62:67" ht="20.100000000000001" customHeight="1" x14ac:dyDescent="0.25">
      <c r="BJ3071" s="146">
        <v>2291</v>
      </c>
      <c r="BK3071" s="146">
        <f t="shared" si="556"/>
        <v>14.65599999999943</v>
      </c>
      <c r="BL3071" s="146">
        <f t="shared" si="557"/>
        <v>4.0670677127388193E-2</v>
      </c>
      <c r="BM3071" s="146">
        <f t="shared" si="558"/>
        <v>9.1847997742089404E-5</v>
      </c>
      <c r="BN3071" s="146">
        <f t="shared" si="559"/>
        <v>9.1847997742089404E-5</v>
      </c>
      <c r="BO3071" s="146" t="str">
        <f t="shared" si="555"/>
        <v/>
      </c>
    </row>
    <row r="3072" spans="62:67" ht="20.100000000000001" customHeight="1" x14ac:dyDescent="0.25">
      <c r="BJ3072" s="146">
        <v>2292</v>
      </c>
      <c r="BK3072" s="146">
        <f t="shared" si="556"/>
        <v>14.66239999999943</v>
      </c>
      <c r="BL3072" s="146">
        <f t="shared" si="557"/>
        <v>4.0578829129646103E-2</v>
      </c>
      <c r="BM3072" s="146">
        <f t="shared" si="558"/>
        <v>9.1654515209982357E-5</v>
      </c>
      <c r="BN3072" s="146">
        <f t="shared" si="559"/>
        <v>9.1654515209982357E-5</v>
      </c>
      <c r="BO3072" s="146" t="str">
        <f t="shared" si="555"/>
        <v/>
      </c>
    </row>
    <row r="3073" spans="62:67" ht="20.100000000000001" customHeight="1" x14ac:dyDescent="0.25">
      <c r="BJ3073" s="146">
        <v>2293</v>
      </c>
      <c r="BK3073" s="146">
        <f t="shared" si="556"/>
        <v>14.668799999999429</v>
      </c>
      <c r="BL3073" s="146">
        <f t="shared" si="557"/>
        <v>4.0487174614436121E-2</v>
      </c>
      <c r="BM3073" s="146">
        <f t="shared" si="558"/>
        <v>9.1461396713704568E-5</v>
      </c>
      <c r="BN3073" s="146">
        <f t="shared" si="559"/>
        <v>9.1461396713704568E-5</v>
      </c>
      <c r="BO3073" s="146" t="str">
        <f t="shared" si="555"/>
        <v/>
      </c>
    </row>
    <row r="3074" spans="62:67" ht="20.100000000000001" customHeight="1" x14ac:dyDescent="0.25">
      <c r="BJ3074" s="146">
        <v>2294</v>
      </c>
      <c r="BK3074" s="146">
        <f t="shared" si="556"/>
        <v>14.675199999999428</v>
      </c>
      <c r="BL3074" s="146">
        <f t="shared" si="557"/>
        <v>4.0395713217722416E-2</v>
      </c>
      <c r="BM3074" s="146">
        <f t="shared" si="558"/>
        <v>9.1268641707921427E-5</v>
      </c>
      <c r="BN3074" s="146">
        <f t="shared" si="559"/>
        <v>9.1268641707921427E-5</v>
      </c>
      <c r="BO3074" s="146" t="str">
        <f t="shared" si="555"/>
        <v/>
      </c>
    </row>
    <row r="3075" spans="62:67" ht="20.100000000000001" customHeight="1" x14ac:dyDescent="0.25">
      <c r="BJ3075" s="146">
        <v>2295</v>
      </c>
      <c r="BK3075" s="146">
        <f t="shared" si="556"/>
        <v>14.681599999999428</v>
      </c>
      <c r="BL3075" s="146">
        <f t="shared" si="557"/>
        <v>4.0304444576014495E-2</v>
      </c>
      <c r="BM3075" s="146">
        <f t="shared" si="558"/>
        <v>9.1076249647520369E-5</v>
      </c>
      <c r="BN3075" s="146">
        <f t="shared" si="559"/>
        <v>9.1076249647520369E-5</v>
      </c>
      <c r="BO3075" s="146" t="str">
        <f t="shared" si="555"/>
        <v/>
      </c>
    </row>
    <row r="3076" spans="62:67" ht="20.100000000000001" customHeight="1" x14ac:dyDescent="0.25">
      <c r="BJ3076" s="146">
        <v>2296</v>
      </c>
      <c r="BK3076" s="146">
        <f t="shared" si="556"/>
        <v>14.687999999999427</v>
      </c>
      <c r="BL3076" s="146">
        <f t="shared" si="557"/>
        <v>4.0213368326366974E-2</v>
      </c>
      <c r="BM3076" s="146">
        <f t="shared" si="558"/>
        <v>9.088421998773577E-5</v>
      </c>
      <c r="BN3076" s="146">
        <f t="shared" si="559"/>
        <v>9.088421998773577E-5</v>
      </c>
      <c r="BO3076" s="146" t="str">
        <f t="shared" si="555"/>
        <v/>
      </c>
    </row>
    <row r="3077" spans="62:67" ht="20.100000000000001" customHeight="1" x14ac:dyDescent="0.25">
      <c r="BJ3077" s="146">
        <v>2297</v>
      </c>
      <c r="BK3077" s="146">
        <f t="shared" si="556"/>
        <v>14.694399999999426</v>
      </c>
      <c r="BL3077" s="146">
        <f t="shared" si="557"/>
        <v>4.0122484106379239E-2</v>
      </c>
      <c r="BM3077" s="146">
        <f t="shared" si="558"/>
        <v>9.0692552184190589E-5</v>
      </c>
      <c r="BN3077" s="146">
        <f t="shared" si="559"/>
        <v>9.0692552184190589E-5</v>
      </c>
      <c r="BO3077" s="146" t="str">
        <f t="shared" si="555"/>
        <v/>
      </c>
    </row>
    <row r="3078" spans="62:67" ht="20.100000000000001" customHeight="1" x14ac:dyDescent="0.25">
      <c r="BJ3078" s="146">
        <v>2298</v>
      </c>
      <c r="BK3078" s="146">
        <f t="shared" si="556"/>
        <v>14.700799999999425</v>
      </c>
      <c r="BL3078" s="146">
        <f t="shared" si="557"/>
        <v>4.0031791554195048E-2</v>
      </c>
      <c r="BM3078" s="146">
        <f t="shared" si="558"/>
        <v>9.0501245692688193E-5</v>
      </c>
      <c r="BN3078" s="146">
        <f t="shared" si="559"/>
        <v>9.0501245692688193E-5</v>
      </c>
      <c r="BO3078" s="146" t="str">
        <f t="shared" si="555"/>
        <v/>
      </c>
    </row>
    <row r="3079" spans="62:67" ht="20.100000000000001" customHeight="1" x14ac:dyDescent="0.25">
      <c r="BJ3079" s="146">
        <v>2299</v>
      </c>
      <c r="BK3079" s="146">
        <f t="shared" si="556"/>
        <v>14.707199999999425</v>
      </c>
      <c r="BL3079" s="146">
        <f t="shared" si="557"/>
        <v>3.994129030850236E-2</v>
      </c>
      <c r="BM3079" s="146">
        <f t="shared" si="558"/>
        <v>9.0310299969725838E-5</v>
      </c>
      <c r="BN3079" s="146">
        <f t="shared" si="559"/>
        <v>9.0310299969725838E-5</v>
      </c>
      <c r="BO3079" s="146" t="str">
        <f t="shared" si="555"/>
        <v/>
      </c>
    </row>
    <row r="3080" spans="62:67" ht="20.100000000000001" customHeight="1" x14ac:dyDescent="0.25">
      <c r="BJ3080" s="146">
        <v>2300</v>
      </c>
      <c r="BK3080" s="146">
        <f t="shared" si="556"/>
        <v>14.713599999999424</v>
      </c>
      <c r="BL3080" s="146">
        <f t="shared" si="557"/>
        <v>3.9850980008532634E-2</v>
      </c>
      <c r="BM3080" s="146">
        <f t="shared" si="558"/>
        <v>9.0119714471821599E-5</v>
      </c>
      <c r="BN3080" s="146">
        <f t="shared" si="559"/>
        <v>9.0119714471821599E-5</v>
      </c>
      <c r="BO3080" s="146" t="str">
        <f t="shared" si="555"/>
        <v/>
      </c>
    </row>
    <row r="3081" spans="62:67" ht="20.100000000000001" customHeight="1" x14ac:dyDescent="0.25">
      <c r="BJ3081" s="146">
        <v>2301</v>
      </c>
      <c r="BK3081" s="146">
        <f t="shared" si="556"/>
        <v>14.719999999999423</v>
      </c>
      <c r="BL3081" s="146">
        <f t="shared" si="557"/>
        <v>3.9760860294060812E-2</v>
      </c>
      <c r="BM3081" s="146">
        <f t="shared" si="558"/>
        <v>8.9929488655965395E-5</v>
      </c>
      <c r="BN3081" s="146">
        <f t="shared" si="559"/>
        <v>8.9929488655965395E-5</v>
      </c>
      <c r="BO3081" s="146" t="str">
        <f t="shared" si="555"/>
        <v/>
      </c>
    </row>
    <row r="3082" spans="62:67" ht="20.100000000000001" customHeight="1" x14ac:dyDescent="0.25">
      <c r="BJ3082" s="146">
        <v>2302</v>
      </c>
      <c r="BK3082" s="146">
        <f t="shared" si="556"/>
        <v>14.726399999999423</v>
      </c>
      <c r="BL3082" s="146">
        <f t="shared" si="557"/>
        <v>3.9670930805404847E-2</v>
      </c>
      <c r="BM3082" s="146">
        <f t="shared" si="558"/>
        <v>8.97396219794247E-5</v>
      </c>
      <c r="BN3082" s="146">
        <f t="shared" si="559"/>
        <v>8.97396219794247E-5</v>
      </c>
      <c r="BO3082" s="146" t="str">
        <f t="shared" si="555"/>
        <v/>
      </c>
    </row>
    <row r="3083" spans="62:67" ht="20.100000000000001" customHeight="1" x14ac:dyDescent="0.25">
      <c r="BJ3083" s="146">
        <v>2303</v>
      </c>
      <c r="BK3083" s="146">
        <f t="shared" si="556"/>
        <v>14.732799999999422</v>
      </c>
      <c r="BL3083" s="146">
        <f t="shared" si="557"/>
        <v>3.9581191183425422E-2</v>
      </c>
      <c r="BM3083" s="146">
        <f t="shared" si="558"/>
        <v>8.9550113900119244E-5</v>
      </c>
      <c r="BN3083" s="146">
        <f t="shared" si="559"/>
        <v>8.9550113900119244E-5</v>
      </c>
      <c r="BO3083" s="146" t="str">
        <f t="shared" si="555"/>
        <v/>
      </c>
    </row>
    <row r="3084" spans="62:67" ht="20.100000000000001" customHeight="1" x14ac:dyDescent="0.25">
      <c r="BJ3084" s="146">
        <v>2304</v>
      </c>
      <c r="BK3084" s="146">
        <f t="shared" si="556"/>
        <v>14.739199999999421</v>
      </c>
      <c r="BL3084" s="146">
        <f t="shared" si="557"/>
        <v>3.9491641069525303E-2</v>
      </c>
      <c r="BM3084" s="146">
        <f t="shared" si="558"/>
        <v>8.9360963875961819E-5</v>
      </c>
      <c r="BN3084" s="146">
        <f t="shared" si="559"/>
        <v>8.9360963875961819E-5</v>
      </c>
      <c r="BO3084" s="146" t="str">
        <f t="shared" si="555"/>
        <v/>
      </c>
    </row>
    <row r="3085" spans="62:67" ht="20.100000000000001" customHeight="1" x14ac:dyDescent="0.25">
      <c r="BJ3085" s="146">
        <v>2305</v>
      </c>
      <c r="BK3085" s="146">
        <f t="shared" si="556"/>
        <v>14.745599999999421</v>
      </c>
      <c r="BL3085" s="146">
        <f t="shared" si="557"/>
        <v>3.9402280105649341E-2</v>
      </c>
      <c r="BM3085" s="146">
        <f t="shared" si="558"/>
        <v>8.9172171365302366E-5</v>
      </c>
      <c r="BN3085" s="146">
        <f t="shared" si="559"/>
        <v>8.9172171365302366E-5</v>
      </c>
      <c r="BO3085" s="146" t="str">
        <f t="shared" ref="BO3085:BO3148" si="560">IF($BL3085&lt;(1-$BH$793),$BM3085,"")</f>
        <v/>
      </c>
    </row>
    <row r="3086" spans="62:67" ht="20.100000000000001" customHeight="1" x14ac:dyDescent="0.25">
      <c r="BJ3086" s="146">
        <v>2306</v>
      </c>
      <c r="BK3086" s="146">
        <f t="shared" ref="BK3086:BK3149" si="561">BK3085+$BN$778</f>
        <v>14.75199999999942</v>
      </c>
      <c r="BL3086" s="146">
        <f t="shared" ref="BL3086:BL3149" si="562">_xlfn.CHISQ.DIST.RT(BK3086,7)</f>
        <v>3.9313107934284039E-2</v>
      </c>
      <c r="BM3086" s="146">
        <f t="shared" ref="BM3086:BM3149" si="563">BL3086-BL3087</f>
        <v>8.8983735826990429E-5</v>
      </c>
      <c r="BN3086" s="146">
        <f t="shared" ref="BN3086:BN3149" si="564">IF(BL3086&lt;(1-$BH$785),BM3086,"")</f>
        <v>8.8983735826990429E-5</v>
      </c>
      <c r="BO3086" s="146" t="str">
        <f t="shared" si="560"/>
        <v/>
      </c>
    </row>
    <row r="3087" spans="62:67" ht="20.100000000000001" customHeight="1" x14ac:dyDescent="0.25">
      <c r="BJ3087" s="146">
        <v>2307</v>
      </c>
      <c r="BK3087" s="146">
        <f t="shared" si="561"/>
        <v>14.758399999999419</v>
      </c>
      <c r="BL3087" s="146">
        <f t="shared" si="562"/>
        <v>3.9224124198457049E-2</v>
      </c>
      <c r="BM3087" s="146">
        <f t="shared" si="563"/>
        <v>8.8795656720201677E-5</v>
      </c>
      <c r="BN3087" s="146">
        <f t="shared" si="564"/>
        <v>8.8795656720201677E-5</v>
      </c>
      <c r="BO3087" s="146" t="str">
        <f t="shared" si="560"/>
        <v/>
      </c>
    </row>
    <row r="3088" spans="62:67" ht="20.100000000000001" customHeight="1" x14ac:dyDescent="0.25">
      <c r="BJ3088" s="146">
        <v>2308</v>
      </c>
      <c r="BK3088" s="146">
        <f t="shared" si="561"/>
        <v>14.764799999999418</v>
      </c>
      <c r="BL3088" s="146">
        <f t="shared" si="562"/>
        <v>3.9135328541736847E-2</v>
      </c>
      <c r="BM3088" s="146">
        <f t="shared" si="563"/>
        <v>8.8607933504347702E-5</v>
      </c>
      <c r="BN3088" s="146">
        <f t="shared" si="564"/>
        <v>8.8607933504347702E-5</v>
      </c>
      <c r="BO3088" s="146" t="str">
        <f t="shared" si="560"/>
        <v/>
      </c>
    </row>
    <row r="3089" spans="62:67" ht="20.100000000000001" customHeight="1" x14ac:dyDescent="0.25">
      <c r="BJ3089" s="146">
        <v>2309</v>
      </c>
      <c r="BK3089" s="146">
        <f t="shared" si="561"/>
        <v>14.771199999999418</v>
      </c>
      <c r="BL3089" s="146">
        <f t="shared" si="562"/>
        <v>3.9046720608232499E-2</v>
      </c>
      <c r="BM3089" s="146">
        <f t="shared" si="563"/>
        <v>8.8420565639422966E-5</v>
      </c>
      <c r="BN3089" s="146">
        <f t="shared" si="564"/>
        <v>8.8420565639422966E-5</v>
      </c>
      <c r="BO3089" s="146" t="str">
        <f t="shared" si="560"/>
        <v/>
      </c>
    </row>
    <row r="3090" spans="62:67" ht="20.100000000000001" customHeight="1" x14ac:dyDescent="0.25">
      <c r="BJ3090" s="146">
        <v>2310</v>
      </c>
      <c r="BK3090" s="146">
        <f t="shared" si="561"/>
        <v>14.777599999999417</v>
      </c>
      <c r="BL3090" s="146">
        <f t="shared" si="562"/>
        <v>3.8958300042593076E-2</v>
      </c>
      <c r="BM3090" s="146">
        <f t="shared" si="563"/>
        <v>8.8233552585449682E-5</v>
      </c>
      <c r="BN3090" s="146">
        <f t="shared" si="564"/>
        <v>8.8233552585449682E-5</v>
      </c>
      <c r="BO3090" s="146" t="str">
        <f t="shared" si="560"/>
        <v/>
      </c>
    </row>
    <row r="3091" spans="62:67" ht="20.100000000000001" customHeight="1" x14ac:dyDescent="0.25">
      <c r="BJ3091" s="146">
        <v>2311</v>
      </c>
      <c r="BK3091" s="146">
        <f t="shared" si="561"/>
        <v>14.783999999999416</v>
      </c>
      <c r="BL3091" s="146">
        <f t="shared" si="562"/>
        <v>3.8870066490007626E-2</v>
      </c>
      <c r="BM3091" s="146">
        <f t="shared" si="563"/>
        <v>8.8046893803192527E-5</v>
      </c>
      <c r="BN3091" s="146">
        <f t="shared" si="564"/>
        <v>8.8046893803192527E-5</v>
      </c>
      <c r="BO3091" s="146" t="str">
        <f t="shared" si="560"/>
        <v/>
      </c>
    </row>
    <row r="3092" spans="62:67" ht="20.100000000000001" customHeight="1" x14ac:dyDescent="0.25">
      <c r="BJ3092" s="146">
        <v>2312</v>
      </c>
      <c r="BK3092" s="146">
        <f t="shared" si="561"/>
        <v>14.790399999999416</v>
      </c>
      <c r="BL3092" s="146">
        <f t="shared" si="562"/>
        <v>3.8782019596204434E-2</v>
      </c>
      <c r="BM3092" s="146">
        <f t="shared" si="563"/>
        <v>8.7860588753589652E-5</v>
      </c>
      <c r="BN3092" s="146">
        <f t="shared" si="564"/>
        <v>8.7860588753589652E-5</v>
      </c>
      <c r="BO3092" s="146" t="str">
        <f t="shared" si="560"/>
        <v/>
      </c>
    </row>
    <row r="3093" spans="62:67" ht="20.100000000000001" customHeight="1" x14ac:dyDescent="0.25">
      <c r="BJ3093" s="146">
        <v>2313</v>
      </c>
      <c r="BK3093" s="146">
        <f t="shared" si="561"/>
        <v>14.796799999999415</v>
      </c>
      <c r="BL3093" s="146">
        <f t="shared" si="562"/>
        <v>3.8694159007450844E-2</v>
      </c>
      <c r="BM3093" s="146">
        <f t="shared" si="563"/>
        <v>8.7674636897995539E-5</v>
      </c>
      <c r="BN3093" s="146">
        <f t="shared" si="564"/>
        <v>8.7674636897995539E-5</v>
      </c>
      <c r="BO3093" s="146" t="str">
        <f t="shared" si="560"/>
        <v/>
      </c>
    </row>
    <row r="3094" spans="62:67" ht="20.100000000000001" customHeight="1" x14ac:dyDescent="0.25">
      <c r="BJ3094" s="146">
        <v>2314</v>
      </c>
      <c r="BK3094" s="146">
        <f t="shared" si="561"/>
        <v>14.803199999999414</v>
      </c>
      <c r="BL3094" s="146">
        <f t="shared" si="562"/>
        <v>3.8606484370552849E-2</v>
      </c>
      <c r="BM3094" s="146">
        <f t="shared" si="563"/>
        <v>8.7489037698007532E-5</v>
      </c>
      <c r="BN3094" s="146">
        <f t="shared" si="564"/>
        <v>8.7489037698007532E-5</v>
      </c>
      <c r="BO3094" s="146" t="str">
        <f t="shared" si="560"/>
        <v/>
      </c>
    </row>
    <row r="3095" spans="62:67" ht="20.100000000000001" customHeight="1" x14ac:dyDescent="0.25">
      <c r="BJ3095" s="146">
        <v>2315</v>
      </c>
      <c r="BK3095" s="146">
        <f t="shared" si="561"/>
        <v>14.809599999999413</v>
      </c>
      <c r="BL3095" s="146">
        <f t="shared" si="562"/>
        <v>3.8518995332854841E-2</v>
      </c>
      <c r="BM3095" s="146">
        <f t="shared" si="563"/>
        <v>8.7303790615791965E-5</v>
      </c>
      <c r="BN3095" s="146">
        <f t="shared" si="564"/>
        <v>8.7303790615791965E-5</v>
      </c>
      <c r="BO3095" s="146" t="str">
        <f t="shared" si="560"/>
        <v/>
      </c>
    </row>
    <row r="3096" spans="62:67" ht="20.100000000000001" customHeight="1" x14ac:dyDescent="0.25">
      <c r="BJ3096" s="146">
        <v>2316</v>
      </c>
      <c r="BK3096" s="146">
        <f t="shared" si="561"/>
        <v>14.815999999999413</v>
      </c>
      <c r="BL3096" s="146">
        <f t="shared" si="562"/>
        <v>3.8431691542239049E-2</v>
      </c>
      <c r="BM3096" s="146">
        <f t="shared" si="563"/>
        <v>8.7118895113869055E-5</v>
      </c>
      <c r="BN3096" s="146">
        <f t="shared" si="564"/>
        <v>8.7118895113869055E-5</v>
      </c>
      <c r="BO3096" s="146" t="str">
        <f t="shared" si="560"/>
        <v/>
      </c>
    </row>
    <row r="3097" spans="62:67" ht="20.100000000000001" customHeight="1" x14ac:dyDescent="0.25">
      <c r="BJ3097" s="146">
        <v>2317</v>
      </c>
      <c r="BK3097" s="146">
        <f t="shared" si="561"/>
        <v>14.822399999999412</v>
      </c>
      <c r="BL3097" s="146">
        <f t="shared" si="562"/>
        <v>3.834457264712518E-2</v>
      </c>
      <c r="BM3097" s="146">
        <f t="shared" si="563"/>
        <v>8.6934350654925552E-5</v>
      </c>
      <c r="BN3097" s="146">
        <f t="shared" si="564"/>
        <v>8.6934350654925552E-5</v>
      </c>
      <c r="BO3097" s="146" t="str">
        <f t="shared" si="560"/>
        <v/>
      </c>
    </row>
    <row r="3098" spans="62:67" ht="20.100000000000001" customHeight="1" x14ac:dyDescent="0.25">
      <c r="BJ3098" s="146">
        <v>2318</v>
      </c>
      <c r="BK3098" s="146">
        <f t="shared" si="561"/>
        <v>14.828799999999411</v>
      </c>
      <c r="BL3098" s="146">
        <f t="shared" si="562"/>
        <v>3.8257638296470255E-2</v>
      </c>
      <c r="BM3098" s="146">
        <f t="shared" si="563"/>
        <v>8.6750156702376791E-5</v>
      </c>
      <c r="BN3098" s="146">
        <f t="shared" si="564"/>
        <v>8.6750156702376791E-5</v>
      </c>
      <c r="BO3098" s="146" t="str">
        <f t="shared" si="560"/>
        <v/>
      </c>
    </row>
    <row r="3099" spans="62:67" ht="20.100000000000001" customHeight="1" x14ac:dyDescent="0.25">
      <c r="BJ3099" s="146">
        <v>2319</v>
      </c>
      <c r="BK3099" s="146">
        <f t="shared" si="561"/>
        <v>14.835199999999411</v>
      </c>
      <c r="BL3099" s="146">
        <f t="shared" si="562"/>
        <v>3.8170888139767878E-2</v>
      </c>
      <c r="BM3099" s="146">
        <f t="shared" si="563"/>
        <v>8.6566312719582594E-5</v>
      </c>
      <c r="BN3099" s="146">
        <f t="shared" si="564"/>
        <v>8.6566312719582594E-5</v>
      </c>
      <c r="BO3099" s="146" t="str">
        <f t="shared" si="560"/>
        <v/>
      </c>
    </row>
    <row r="3100" spans="62:67" ht="20.100000000000001" customHeight="1" x14ac:dyDescent="0.25">
      <c r="BJ3100" s="146">
        <v>2320</v>
      </c>
      <c r="BK3100" s="146">
        <f t="shared" si="561"/>
        <v>14.84159999999941</v>
      </c>
      <c r="BL3100" s="146">
        <f t="shared" si="562"/>
        <v>3.8084321827048295E-2</v>
      </c>
      <c r="BM3100" s="146">
        <f t="shared" si="563"/>
        <v>8.6382818170784026E-5</v>
      </c>
      <c r="BN3100" s="146">
        <f t="shared" si="564"/>
        <v>8.6382818170784026E-5</v>
      </c>
      <c r="BO3100" s="146" t="str">
        <f t="shared" si="560"/>
        <v/>
      </c>
    </row>
    <row r="3101" spans="62:67" ht="20.100000000000001" customHeight="1" x14ac:dyDescent="0.25">
      <c r="BJ3101" s="146">
        <v>2321</v>
      </c>
      <c r="BK3101" s="146">
        <f t="shared" si="561"/>
        <v>14.847999999999409</v>
      </c>
      <c r="BL3101" s="146">
        <f t="shared" si="562"/>
        <v>3.7997939008877511E-2</v>
      </c>
      <c r="BM3101" s="146">
        <f t="shared" si="563"/>
        <v>8.619967252020827E-5</v>
      </c>
      <c r="BN3101" s="146">
        <f t="shared" si="564"/>
        <v>8.619967252020827E-5</v>
      </c>
      <c r="BO3101" s="146" t="str">
        <f t="shared" si="560"/>
        <v/>
      </c>
    </row>
    <row r="3102" spans="62:67" ht="20.100000000000001" customHeight="1" x14ac:dyDescent="0.25">
      <c r="BJ3102" s="146">
        <v>2322</v>
      </c>
      <c r="BK3102" s="146">
        <f t="shared" si="561"/>
        <v>14.854399999999409</v>
      </c>
      <c r="BL3102" s="146">
        <f t="shared" si="562"/>
        <v>3.7911739336357303E-2</v>
      </c>
      <c r="BM3102" s="146">
        <f t="shared" si="563"/>
        <v>8.6016875232478029E-5</v>
      </c>
      <c r="BN3102" s="146">
        <f t="shared" si="564"/>
        <v>8.6016875232478029E-5</v>
      </c>
      <c r="BO3102" s="146" t="str">
        <f t="shared" si="560"/>
        <v/>
      </c>
    </row>
    <row r="3103" spans="62:67" ht="20.100000000000001" customHeight="1" x14ac:dyDescent="0.25">
      <c r="BJ3103" s="146">
        <v>2323</v>
      </c>
      <c r="BK3103" s="146">
        <f t="shared" si="561"/>
        <v>14.860799999999408</v>
      </c>
      <c r="BL3103" s="146">
        <f t="shared" si="562"/>
        <v>3.7825722461124825E-2</v>
      </c>
      <c r="BM3103" s="146">
        <f t="shared" si="563"/>
        <v>8.5834425772993161E-5</v>
      </c>
      <c r="BN3103" s="146">
        <f t="shared" si="564"/>
        <v>8.5834425772993161E-5</v>
      </c>
      <c r="BO3103" s="146" t="str">
        <f t="shared" si="560"/>
        <v/>
      </c>
    </row>
    <row r="3104" spans="62:67" ht="20.100000000000001" customHeight="1" x14ac:dyDescent="0.25">
      <c r="BJ3104" s="146">
        <v>2324</v>
      </c>
      <c r="BK3104" s="146">
        <f t="shared" si="561"/>
        <v>14.867199999999407</v>
      </c>
      <c r="BL3104" s="146">
        <f t="shared" si="562"/>
        <v>3.7739888035351832E-2</v>
      </c>
      <c r="BM3104" s="146">
        <f t="shared" si="563"/>
        <v>8.565232360699393E-5</v>
      </c>
      <c r="BN3104" s="146">
        <f t="shared" si="564"/>
        <v>8.565232360699393E-5</v>
      </c>
      <c r="BO3104" s="146" t="str">
        <f t="shared" si="560"/>
        <v/>
      </c>
    </row>
    <row r="3105" spans="62:67" ht="20.100000000000001" customHeight="1" x14ac:dyDescent="0.25">
      <c r="BJ3105" s="146">
        <v>2325</v>
      </c>
      <c r="BK3105" s="146">
        <f t="shared" si="561"/>
        <v>14.873599999999406</v>
      </c>
      <c r="BL3105" s="146">
        <f t="shared" si="562"/>
        <v>3.7654235711744838E-2</v>
      </c>
      <c r="BM3105" s="146">
        <f t="shared" si="563"/>
        <v>8.5470568200719799E-5</v>
      </c>
      <c r="BN3105" s="146">
        <f t="shared" si="564"/>
        <v>8.5470568200719799E-5</v>
      </c>
      <c r="BO3105" s="146" t="str">
        <f t="shared" si="560"/>
        <v/>
      </c>
    </row>
    <row r="3106" spans="62:67" ht="20.100000000000001" customHeight="1" x14ac:dyDescent="0.25">
      <c r="BJ3106" s="146">
        <v>2326</v>
      </c>
      <c r="BK3106" s="146">
        <f t="shared" si="561"/>
        <v>14.879999999999406</v>
      </c>
      <c r="BL3106" s="146">
        <f t="shared" si="562"/>
        <v>3.7568765143544118E-2</v>
      </c>
      <c r="BM3106" s="146">
        <f t="shared" si="563"/>
        <v>8.5289159020125738E-5</v>
      </c>
      <c r="BN3106" s="146">
        <f t="shared" si="564"/>
        <v>8.5289159020125738E-5</v>
      </c>
      <c r="BO3106" s="146" t="str">
        <f t="shared" si="560"/>
        <v/>
      </c>
    </row>
    <row r="3107" spans="62:67" ht="20.100000000000001" customHeight="1" x14ac:dyDescent="0.25">
      <c r="BJ3107" s="146">
        <v>2327</v>
      </c>
      <c r="BK3107" s="146">
        <f t="shared" si="561"/>
        <v>14.886399999999405</v>
      </c>
      <c r="BL3107" s="146">
        <f t="shared" si="562"/>
        <v>3.7483475984523992E-2</v>
      </c>
      <c r="BM3107" s="146">
        <f t="shared" si="563"/>
        <v>8.5108095532200612E-5</v>
      </c>
      <c r="BN3107" s="146">
        <f t="shared" si="564"/>
        <v>8.5108095532200612E-5</v>
      </c>
      <c r="BO3107" s="146" t="str">
        <f t="shared" si="560"/>
        <v/>
      </c>
    </row>
    <row r="3108" spans="62:67" ht="20.100000000000001" customHeight="1" x14ac:dyDescent="0.25">
      <c r="BJ3108" s="146">
        <v>2328</v>
      </c>
      <c r="BK3108" s="146">
        <f t="shared" si="561"/>
        <v>14.892799999999404</v>
      </c>
      <c r="BL3108" s="146">
        <f t="shared" si="562"/>
        <v>3.7398367888991792E-2</v>
      </c>
      <c r="BM3108" s="146">
        <f t="shared" si="563"/>
        <v>8.4927377203745935E-5</v>
      </c>
      <c r="BN3108" s="146">
        <f t="shared" si="564"/>
        <v>8.4927377203745935E-5</v>
      </c>
      <c r="BO3108" s="146" t="str">
        <f t="shared" si="560"/>
        <v/>
      </c>
    </row>
    <row r="3109" spans="62:67" ht="20.100000000000001" customHeight="1" x14ac:dyDescent="0.25">
      <c r="BJ3109" s="146">
        <v>2329</v>
      </c>
      <c r="BK3109" s="146">
        <f t="shared" si="561"/>
        <v>14.899199999999404</v>
      </c>
      <c r="BL3109" s="146">
        <f t="shared" si="562"/>
        <v>3.7313440511788046E-2</v>
      </c>
      <c r="BM3109" s="146">
        <f t="shared" si="563"/>
        <v>8.4747003502576301E-5</v>
      </c>
      <c r="BN3109" s="146">
        <f t="shared" si="564"/>
        <v>8.4747003502576301E-5</v>
      </c>
      <c r="BO3109" s="146" t="str">
        <f t="shared" si="560"/>
        <v/>
      </c>
    </row>
    <row r="3110" spans="62:67" ht="20.100000000000001" customHeight="1" x14ac:dyDescent="0.25">
      <c r="BJ3110" s="146">
        <v>2330</v>
      </c>
      <c r="BK3110" s="146">
        <f t="shared" si="561"/>
        <v>14.905599999999403</v>
      </c>
      <c r="BL3110" s="146">
        <f t="shared" si="562"/>
        <v>3.7228693508285469E-2</v>
      </c>
      <c r="BM3110" s="146">
        <f t="shared" si="563"/>
        <v>8.4566973896256503E-5</v>
      </c>
      <c r="BN3110" s="146">
        <f t="shared" si="564"/>
        <v>8.4566973896256503E-5</v>
      </c>
      <c r="BO3110" s="146" t="str">
        <f t="shared" si="560"/>
        <v/>
      </c>
    </row>
    <row r="3111" spans="62:67" ht="20.100000000000001" customHeight="1" x14ac:dyDescent="0.25">
      <c r="BJ3111" s="146">
        <v>2331</v>
      </c>
      <c r="BK3111" s="146">
        <f t="shared" si="561"/>
        <v>14.911999999999402</v>
      </c>
      <c r="BL3111" s="146">
        <f t="shared" si="562"/>
        <v>3.7144126534389213E-2</v>
      </c>
      <c r="BM3111" s="146">
        <f t="shared" si="563"/>
        <v>8.4387287853274207E-5</v>
      </c>
      <c r="BN3111" s="146">
        <f t="shared" si="564"/>
        <v>8.4387287853274207E-5</v>
      </c>
      <c r="BO3111" s="146" t="str">
        <f t="shared" si="560"/>
        <v/>
      </c>
    </row>
    <row r="3112" spans="62:67" ht="20.100000000000001" customHeight="1" x14ac:dyDescent="0.25">
      <c r="BJ3112" s="146">
        <v>2332</v>
      </c>
      <c r="BK3112" s="146">
        <f t="shared" si="561"/>
        <v>14.918399999999401</v>
      </c>
      <c r="BL3112" s="146">
        <f t="shared" si="562"/>
        <v>3.7059739246535939E-2</v>
      </c>
      <c r="BM3112" s="146">
        <f t="shared" si="563"/>
        <v>8.420794484216565E-5</v>
      </c>
      <c r="BN3112" s="146">
        <f t="shared" si="564"/>
        <v>8.420794484216565E-5</v>
      </c>
      <c r="BO3112" s="146" t="str">
        <f t="shared" si="560"/>
        <v/>
      </c>
    </row>
    <row r="3113" spans="62:67" ht="20.100000000000001" customHeight="1" x14ac:dyDescent="0.25">
      <c r="BJ3113" s="146">
        <v>2333</v>
      </c>
      <c r="BK3113" s="146">
        <f t="shared" si="561"/>
        <v>14.924799999999401</v>
      </c>
      <c r="BL3113" s="146">
        <f t="shared" si="562"/>
        <v>3.6975531301693773E-2</v>
      </c>
      <c r="BM3113" s="146">
        <f t="shared" si="563"/>
        <v>8.402894433209851E-5</v>
      </c>
      <c r="BN3113" s="146">
        <f t="shared" si="564"/>
        <v>8.402894433209851E-5</v>
      </c>
      <c r="BO3113" s="146" t="str">
        <f t="shared" si="560"/>
        <v/>
      </c>
    </row>
    <row r="3114" spans="62:67" ht="20.100000000000001" customHeight="1" x14ac:dyDescent="0.25">
      <c r="BJ3114" s="146">
        <v>2334</v>
      </c>
      <c r="BK3114" s="146">
        <f t="shared" si="561"/>
        <v>14.9311999999994</v>
      </c>
      <c r="BL3114" s="146">
        <f t="shared" si="562"/>
        <v>3.6891502357361675E-2</v>
      </c>
      <c r="BM3114" s="146">
        <f t="shared" si="563"/>
        <v>8.3850285792573531E-5</v>
      </c>
      <c r="BN3114" s="146">
        <f t="shared" si="564"/>
        <v>8.3850285792573531E-5</v>
      </c>
      <c r="BO3114" s="146" t="str">
        <f t="shared" si="560"/>
        <v/>
      </c>
    </row>
    <row r="3115" spans="62:67" ht="20.100000000000001" customHeight="1" x14ac:dyDescent="0.25">
      <c r="BJ3115" s="146">
        <v>2335</v>
      </c>
      <c r="BK3115" s="146">
        <f t="shared" si="561"/>
        <v>14.937599999999399</v>
      </c>
      <c r="BL3115" s="146">
        <f t="shared" si="562"/>
        <v>3.6807652071569101E-2</v>
      </c>
      <c r="BM3115" s="146">
        <f t="shared" si="563"/>
        <v>8.3671968693341259E-5</v>
      </c>
      <c r="BN3115" s="146">
        <f t="shared" si="564"/>
        <v>8.3671968693341259E-5</v>
      </c>
      <c r="BO3115" s="146" t="str">
        <f t="shared" si="560"/>
        <v/>
      </c>
    </row>
    <row r="3116" spans="62:67" ht="20.100000000000001" customHeight="1" x14ac:dyDescent="0.25">
      <c r="BJ3116" s="146">
        <v>2336</v>
      </c>
      <c r="BK3116" s="146">
        <f t="shared" si="561"/>
        <v>14.943999999999399</v>
      </c>
      <c r="BL3116" s="146">
        <f t="shared" si="562"/>
        <v>3.672398010287576E-2</v>
      </c>
      <c r="BM3116" s="146">
        <f t="shared" si="563"/>
        <v>8.3493992504790615E-5</v>
      </c>
      <c r="BN3116" s="146">
        <f t="shared" si="564"/>
        <v>8.3493992504790615E-5</v>
      </c>
      <c r="BO3116" s="146" t="str">
        <f t="shared" si="560"/>
        <v/>
      </c>
    </row>
    <row r="3117" spans="62:67" ht="20.100000000000001" customHeight="1" x14ac:dyDescent="0.25">
      <c r="BJ3117" s="146">
        <v>2337</v>
      </c>
      <c r="BK3117" s="146">
        <f t="shared" si="561"/>
        <v>14.950399999999398</v>
      </c>
      <c r="BL3117" s="146">
        <f t="shared" si="562"/>
        <v>3.6640486110370969E-2</v>
      </c>
      <c r="BM3117" s="146">
        <f t="shared" si="563"/>
        <v>8.3316356697595018E-5</v>
      </c>
      <c r="BN3117" s="146">
        <f t="shared" si="564"/>
        <v>8.3316356697595018E-5</v>
      </c>
      <c r="BO3117" s="146" t="str">
        <f t="shared" si="560"/>
        <v/>
      </c>
    </row>
    <row r="3118" spans="62:67" ht="20.100000000000001" customHeight="1" x14ac:dyDescent="0.25">
      <c r="BJ3118" s="146">
        <v>2338</v>
      </c>
      <c r="BK3118" s="146">
        <f t="shared" si="561"/>
        <v>14.956799999999397</v>
      </c>
      <c r="BL3118" s="146">
        <f t="shared" si="562"/>
        <v>3.6557169753673374E-2</v>
      </c>
      <c r="BM3118" s="146">
        <f t="shared" si="563"/>
        <v>8.3139060742885851E-5</v>
      </c>
      <c r="BN3118" s="146">
        <f t="shared" si="564"/>
        <v>8.3139060742885851E-5</v>
      </c>
      <c r="BO3118" s="146" t="str">
        <f t="shared" si="560"/>
        <v/>
      </c>
    </row>
    <row r="3119" spans="62:67" ht="20.100000000000001" customHeight="1" x14ac:dyDescent="0.25">
      <c r="BJ3119" s="146">
        <v>2339</v>
      </c>
      <c r="BK3119" s="146">
        <f t="shared" si="561"/>
        <v>14.963199999999397</v>
      </c>
      <c r="BL3119" s="146">
        <f t="shared" si="562"/>
        <v>3.6474030692930488E-2</v>
      </c>
      <c r="BM3119" s="146">
        <f t="shared" si="563"/>
        <v>8.2962104112078994E-5</v>
      </c>
      <c r="BN3119" s="146">
        <f t="shared" si="564"/>
        <v>8.2962104112078994E-5</v>
      </c>
      <c r="BO3119" s="146" t="str">
        <f t="shared" si="560"/>
        <v/>
      </c>
    </row>
    <row r="3120" spans="62:67" ht="20.100000000000001" customHeight="1" x14ac:dyDescent="0.25">
      <c r="BJ3120" s="146">
        <v>2340</v>
      </c>
      <c r="BK3120" s="146">
        <f t="shared" si="561"/>
        <v>14.969599999999396</v>
      </c>
      <c r="BL3120" s="146">
        <f t="shared" si="562"/>
        <v>3.6391068588818409E-2</v>
      </c>
      <c r="BM3120" s="146">
        <f t="shared" si="563"/>
        <v>8.2785486277117681E-5</v>
      </c>
      <c r="BN3120" s="146">
        <f t="shared" si="564"/>
        <v>8.2785486277117681E-5</v>
      </c>
      <c r="BO3120" s="146" t="str">
        <f t="shared" si="560"/>
        <v/>
      </c>
    </row>
    <row r="3121" spans="62:67" ht="20.100000000000001" customHeight="1" x14ac:dyDescent="0.25">
      <c r="BJ3121" s="146">
        <v>2341</v>
      </c>
      <c r="BK3121" s="146">
        <f t="shared" si="561"/>
        <v>14.975999999999395</v>
      </c>
      <c r="BL3121" s="146">
        <f t="shared" si="562"/>
        <v>3.6308283102541292E-2</v>
      </c>
      <c r="BM3121" s="146">
        <f t="shared" si="563"/>
        <v>8.2609206710382299E-5</v>
      </c>
      <c r="BN3121" s="146">
        <f t="shared" si="564"/>
        <v>8.2609206710382299E-5</v>
      </c>
      <c r="BO3121" s="146" t="str">
        <f t="shared" si="560"/>
        <v/>
      </c>
    </row>
    <row r="3122" spans="62:67" ht="20.100000000000001" customHeight="1" x14ac:dyDescent="0.25">
      <c r="BJ3122" s="146">
        <v>2342</v>
      </c>
      <c r="BK3122" s="146">
        <f t="shared" si="561"/>
        <v>14.982399999999394</v>
      </c>
      <c r="BL3122" s="146">
        <f t="shared" si="562"/>
        <v>3.6225673895830909E-2</v>
      </c>
      <c r="BM3122" s="146">
        <f t="shared" si="563"/>
        <v>8.2433264884655688E-5</v>
      </c>
      <c r="BN3122" s="146">
        <f t="shared" si="564"/>
        <v>8.2433264884655688E-5</v>
      </c>
      <c r="BO3122" s="146" t="str">
        <f t="shared" si="560"/>
        <v/>
      </c>
    </row>
    <row r="3123" spans="62:67" ht="20.100000000000001" customHeight="1" x14ac:dyDescent="0.25">
      <c r="BJ3123" s="146">
        <v>2343</v>
      </c>
      <c r="BK3123" s="146">
        <f t="shared" si="561"/>
        <v>14.988799999999394</v>
      </c>
      <c r="BL3123" s="146">
        <f t="shared" si="562"/>
        <v>3.6143240630946254E-2</v>
      </c>
      <c r="BM3123" s="146">
        <f t="shared" si="563"/>
        <v>8.225766027297049E-5</v>
      </c>
      <c r="BN3123" s="146">
        <f t="shared" si="564"/>
        <v>8.225766027297049E-5</v>
      </c>
      <c r="BO3123" s="146" t="str">
        <f t="shared" si="560"/>
        <v/>
      </c>
    </row>
    <row r="3124" spans="62:67" ht="20.100000000000001" customHeight="1" x14ac:dyDescent="0.25">
      <c r="BJ3124" s="146">
        <v>2344</v>
      </c>
      <c r="BK3124" s="146">
        <f t="shared" si="561"/>
        <v>14.995199999999393</v>
      </c>
      <c r="BL3124" s="146">
        <f t="shared" si="562"/>
        <v>3.6060982970673283E-2</v>
      </c>
      <c r="BM3124" s="146">
        <f t="shared" si="563"/>
        <v>8.2082392348921396E-5</v>
      </c>
      <c r="BN3124" s="146">
        <f t="shared" si="564"/>
        <v>8.2082392348921396E-5</v>
      </c>
      <c r="BO3124" s="146" t="str">
        <f t="shared" si="560"/>
        <v/>
      </c>
    </row>
    <row r="3125" spans="62:67" ht="20.100000000000001" customHeight="1" x14ac:dyDescent="0.25">
      <c r="BJ3125" s="146">
        <v>2345</v>
      </c>
      <c r="BK3125" s="146">
        <f t="shared" si="561"/>
        <v>15.001599999999392</v>
      </c>
      <c r="BL3125" s="146">
        <f t="shared" si="562"/>
        <v>3.5978900578324362E-2</v>
      </c>
      <c r="BM3125" s="146">
        <f t="shared" si="563"/>
        <v>8.1907460586526371E-5</v>
      </c>
      <c r="BN3125" s="146">
        <f t="shared" si="564"/>
        <v>8.1907460586526371E-5</v>
      </c>
      <c r="BO3125" s="146" t="str">
        <f t="shared" si="560"/>
        <v/>
      </c>
    </row>
    <row r="3126" spans="62:67" ht="20.100000000000001" customHeight="1" x14ac:dyDescent="0.25">
      <c r="BJ3126" s="146">
        <v>2346</v>
      </c>
      <c r="BK3126" s="146">
        <f t="shared" si="561"/>
        <v>15.007999999999392</v>
      </c>
      <c r="BL3126" s="146">
        <f t="shared" si="562"/>
        <v>3.5896993117737835E-2</v>
      </c>
      <c r="BM3126" s="146">
        <f t="shared" si="563"/>
        <v>8.173286446029604E-5</v>
      </c>
      <c r="BN3126" s="146">
        <f t="shared" si="564"/>
        <v>8.173286446029604E-5</v>
      </c>
      <c r="BO3126" s="146" t="str">
        <f t="shared" si="560"/>
        <v/>
      </c>
    </row>
    <row r="3127" spans="62:67" ht="20.100000000000001" customHeight="1" x14ac:dyDescent="0.25">
      <c r="BJ3127" s="146">
        <v>2347</v>
      </c>
      <c r="BK3127" s="146">
        <f t="shared" si="561"/>
        <v>15.014399999999391</v>
      </c>
      <c r="BL3127" s="146">
        <f t="shared" si="562"/>
        <v>3.5815260253277539E-2</v>
      </c>
      <c r="BM3127" s="146">
        <f t="shared" si="563"/>
        <v>8.1558603444831235E-5</v>
      </c>
      <c r="BN3127" s="146">
        <f t="shared" si="564"/>
        <v>8.1558603444831235E-5</v>
      </c>
      <c r="BO3127" s="146" t="str">
        <f t="shared" si="560"/>
        <v/>
      </c>
    </row>
    <row r="3128" spans="62:67" ht="20.100000000000001" customHeight="1" x14ac:dyDescent="0.25">
      <c r="BJ3128" s="146">
        <v>2348</v>
      </c>
      <c r="BK3128" s="146">
        <f t="shared" si="561"/>
        <v>15.02079999999939</v>
      </c>
      <c r="BL3128" s="146">
        <f t="shared" si="562"/>
        <v>3.5733701649832708E-2</v>
      </c>
      <c r="BM3128" s="146">
        <f t="shared" si="563"/>
        <v>8.1384677015523821E-5</v>
      </c>
      <c r="BN3128" s="146">
        <f t="shared" si="564"/>
        <v>8.1384677015523821E-5</v>
      </c>
      <c r="BO3128" s="146" t="str">
        <f t="shared" si="560"/>
        <v/>
      </c>
    </row>
    <row r="3129" spans="62:67" ht="20.100000000000001" customHeight="1" x14ac:dyDescent="0.25">
      <c r="BJ3129" s="146">
        <v>2349</v>
      </c>
      <c r="BK3129" s="146">
        <f t="shared" si="561"/>
        <v>15.027199999999389</v>
      </c>
      <c r="BL3129" s="146">
        <f t="shared" si="562"/>
        <v>3.5652316972817184E-2</v>
      </c>
      <c r="BM3129" s="146">
        <f t="shared" si="563"/>
        <v>8.1211084647994647E-5</v>
      </c>
      <c r="BN3129" s="146">
        <f t="shared" si="564"/>
        <v>8.1211084647994647E-5</v>
      </c>
      <c r="BO3129" s="146" t="str">
        <f t="shared" si="560"/>
        <v/>
      </c>
    </row>
    <row r="3130" spans="62:67" ht="20.100000000000001" customHeight="1" x14ac:dyDescent="0.25">
      <c r="BJ3130" s="146">
        <v>2350</v>
      </c>
      <c r="BK3130" s="146">
        <f t="shared" si="561"/>
        <v>15.033599999999389</v>
      </c>
      <c r="BL3130" s="146">
        <f t="shared" si="562"/>
        <v>3.557110588816919E-2</v>
      </c>
      <c r="BM3130" s="146">
        <f t="shared" si="563"/>
        <v>8.1037825818343345E-5</v>
      </c>
      <c r="BN3130" s="146">
        <f t="shared" si="564"/>
        <v>8.1037825818343345E-5</v>
      </c>
      <c r="BO3130" s="146" t="str">
        <f t="shared" si="560"/>
        <v/>
      </c>
    </row>
    <row r="3131" spans="62:67" ht="20.100000000000001" customHeight="1" x14ac:dyDescent="0.25">
      <c r="BJ3131" s="146">
        <v>2351</v>
      </c>
      <c r="BK3131" s="146">
        <f t="shared" si="561"/>
        <v>15.039999999999388</v>
      </c>
      <c r="BL3131" s="146">
        <f t="shared" si="562"/>
        <v>3.5490068062350846E-2</v>
      </c>
      <c r="BM3131" s="146">
        <f t="shared" si="563"/>
        <v>8.0864900003141393E-5</v>
      </c>
      <c r="BN3131" s="146">
        <f t="shared" si="564"/>
        <v>8.0864900003141393E-5</v>
      </c>
      <c r="BO3131" s="146" t="str">
        <f t="shared" si="560"/>
        <v/>
      </c>
    </row>
    <row r="3132" spans="62:67" ht="20.100000000000001" customHeight="1" x14ac:dyDescent="0.25">
      <c r="BJ3132" s="146">
        <v>2352</v>
      </c>
      <c r="BK3132" s="146">
        <f t="shared" si="561"/>
        <v>15.046399999999387</v>
      </c>
      <c r="BL3132" s="146">
        <f t="shared" si="562"/>
        <v>3.5409203162347705E-2</v>
      </c>
      <c r="BM3132" s="146">
        <f t="shared" si="563"/>
        <v>8.0692306679182313E-5</v>
      </c>
      <c r="BN3132" s="146">
        <f t="shared" si="564"/>
        <v>8.0692306679182313E-5</v>
      </c>
      <c r="BO3132" s="146" t="str">
        <f t="shared" si="560"/>
        <v/>
      </c>
    </row>
    <row r="3133" spans="62:67" ht="20.100000000000001" customHeight="1" x14ac:dyDescent="0.25">
      <c r="BJ3133" s="146">
        <v>2353</v>
      </c>
      <c r="BK3133" s="146">
        <f t="shared" si="561"/>
        <v>15.052799999999387</v>
      </c>
      <c r="BL3133" s="146">
        <f t="shared" si="562"/>
        <v>3.5328510855668523E-2</v>
      </c>
      <c r="BM3133" s="146">
        <f t="shared" si="563"/>
        <v>8.052004532392576E-5</v>
      </c>
      <c r="BN3133" s="146">
        <f t="shared" si="564"/>
        <v>8.052004532392576E-5</v>
      </c>
      <c r="BO3133" s="146" t="str">
        <f t="shared" si="560"/>
        <v/>
      </c>
    </row>
    <row r="3134" spans="62:67" ht="20.100000000000001" customHeight="1" x14ac:dyDescent="0.25">
      <c r="BJ3134" s="146">
        <v>2354</v>
      </c>
      <c r="BK3134" s="146">
        <f t="shared" si="561"/>
        <v>15.059199999999386</v>
      </c>
      <c r="BL3134" s="146">
        <f t="shared" si="562"/>
        <v>3.5247990810344597E-2</v>
      </c>
      <c r="BM3134" s="146">
        <f t="shared" si="563"/>
        <v>8.0348115415185273E-5</v>
      </c>
      <c r="BN3134" s="146">
        <f t="shared" si="564"/>
        <v>8.0348115415185273E-5</v>
      </c>
      <c r="BO3134" s="146" t="str">
        <f t="shared" si="560"/>
        <v/>
      </c>
    </row>
    <row r="3135" spans="62:67" ht="20.100000000000001" customHeight="1" x14ac:dyDescent="0.25">
      <c r="BJ3135" s="146">
        <v>2355</v>
      </c>
      <c r="BK3135" s="146">
        <f t="shared" si="561"/>
        <v>15.065599999999385</v>
      </c>
      <c r="BL3135" s="146">
        <f t="shared" si="562"/>
        <v>3.5167642694929412E-2</v>
      </c>
      <c r="BM3135" s="146">
        <f t="shared" si="563"/>
        <v>8.0176516431093581E-5</v>
      </c>
      <c r="BN3135" s="146">
        <f t="shared" si="564"/>
        <v>8.0176516431093581E-5</v>
      </c>
      <c r="BO3135" s="146" t="str">
        <f t="shared" si="560"/>
        <v/>
      </c>
    </row>
    <row r="3136" spans="62:67" ht="20.100000000000001" customHeight="1" x14ac:dyDescent="0.25">
      <c r="BJ3136" s="146">
        <v>2356</v>
      </c>
      <c r="BK3136" s="146">
        <f t="shared" si="561"/>
        <v>15.071999999999385</v>
      </c>
      <c r="BL3136" s="146">
        <f t="shared" si="562"/>
        <v>3.5087466178498318E-2</v>
      </c>
      <c r="BM3136" s="146">
        <f t="shared" si="563"/>
        <v>8.0005247850414851E-5</v>
      </c>
      <c r="BN3136" s="146">
        <f t="shared" si="564"/>
        <v>8.0005247850414851E-5</v>
      </c>
      <c r="BO3136" s="146" t="str">
        <f t="shared" si="560"/>
        <v/>
      </c>
    </row>
    <row r="3137" spans="62:67" ht="20.100000000000001" customHeight="1" x14ac:dyDescent="0.25">
      <c r="BJ3137" s="146">
        <v>2357</v>
      </c>
      <c r="BK3137" s="146">
        <f t="shared" si="561"/>
        <v>15.078399999999384</v>
      </c>
      <c r="BL3137" s="146">
        <f t="shared" si="562"/>
        <v>3.5007460930647903E-2</v>
      </c>
      <c r="BM3137" s="146">
        <f t="shared" si="563"/>
        <v>7.9834309152128358E-5</v>
      </c>
      <c r="BN3137" s="146">
        <f t="shared" si="564"/>
        <v>7.9834309152128358E-5</v>
      </c>
      <c r="BO3137" s="146" t="str">
        <f t="shared" si="560"/>
        <v/>
      </c>
    </row>
    <row r="3138" spans="62:67" ht="20.100000000000001" customHeight="1" x14ac:dyDescent="0.25">
      <c r="BJ3138" s="146">
        <v>2358</v>
      </c>
      <c r="BK3138" s="146">
        <f t="shared" si="561"/>
        <v>15.084799999999383</v>
      </c>
      <c r="BL3138" s="146">
        <f t="shared" si="562"/>
        <v>3.4927626621495775E-2</v>
      </c>
      <c r="BM3138" s="146">
        <f t="shared" si="563"/>
        <v>7.9663699815706035E-5</v>
      </c>
      <c r="BN3138" s="146">
        <f t="shared" si="564"/>
        <v>7.9663699815706035E-5</v>
      </c>
      <c r="BO3138" s="146" t="str">
        <f t="shared" si="560"/>
        <v/>
      </c>
    </row>
    <row r="3139" spans="62:67" ht="20.100000000000001" customHeight="1" x14ac:dyDescent="0.25">
      <c r="BJ3139" s="146">
        <v>2359</v>
      </c>
      <c r="BK3139" s="146">
        <f t="shared" si="561"/>
        <v>15.091199999999382</v>
      </c>
      <c r="BL3139" s="146">
        <f t="shared" si="562"/>
        <v>3.4847962921680069E-2</v>
      </c>
      <c r="BM3139" s="146">
        <f t="shared" si="563"/>
        <v>7.9493419321320646E-5</v>
      </c>
      <c r="BN3139" s="146">
        <f t="shared" si="564"/>
        <v>7.9493419321320646E-5</v>
      </c>
      <c r="BO3139" s="146" t="str">
        <f t="shared" si="560"/>
        <v/>
      </c>
    </row>
    <row r="3140" spans="62:67" ht="20.100000000000001" customHeight="1" x14ac:dyDescent="0.25">
      <c r="BJ3140" s="146">
        <v>2360</v>
      </c>
      <c r="BK3140" s="146">
        <f t="shared" si="561"/>
        <v>15.097599999999382</v>
      </c>
      <c r="BL3140" s="146">
        <f t="shared" si="562"/>
        <v>3.4768469502358748E-2</v>
      </c>
      <c r="BM3140" s="146">
        <f t="shared" si="563"/>
        <v>7.9323467149117199E-5</v>
      </c>
      <c r="BN3140" s="146">
        <f t="shared" si="564"/>
        <v>7.9323467149117199E-5</v>
      </c>
      <c r="BO3140" s="146" t="str">
        <f t="shared" si="560"/>
        <v/>
      </c>
    </row>
    <row r="3141" spans="62:67" ht="20.100000000000001" customHeight="1" x14ac:dyDescent="0.25">
      <c r="BJ3141" s="146">
        <v>2361</v>
      </c>
      <c r="BK3141" s="146">
        <f t="shared" si="561"/>
        <v>15.103999999999381</v>
      </c>
      <c r="BL3141" s="146">
        <f t="shared" si="562"/>
        <v>3.4689146035209631E-2</v>
      </c>
      <c r="BM3141" s="146">
        <f t="shared" si="563"/>
        <v>7.9153842779976225E-5</v>
      </c>
      <c r="BN3141" s="146">
        <f t="shared" si="564"/>
        <v>7.9153842779976225E-5</v>
      </c>
      <c r="BO3141" s="146" t="str">
        <f t="shared" si="560"/>
        <v/>
      </c>
    </row>
    <row r="3142" spans="62:67" ht="20.100000000000001" customHeight="1" x14ac:dyDescent="0.25">
      <c r="BJ3142" s="146">
        <v>2362</v>
      </c>
      <c r="BK3142" s="146">
        <f t="shared" si="561"/>
        <v>15.11039999999938</v>
      </c>
      <c r="BL3142" s="146">
        <f t="shared" si="562"/>
        <v>3.4609992192429655E-2</v>
      </c>
      <c r="BM3142" s="146">
        <f t="shared" si="563"/>
        <v>7.8984545695187647E-5</v>
      </c>
      <c r="BN3142" s="146">
        <f t="shared" si="564"/>
        <v>7.8984545695187647E-5</v>
      </c>
      <c r="BO3142" s="146" t="str">
        <f t="shared" si="560"/>
        <v/>
      </c>
    </row>
    <row r="3143" spans="62:67" ht="20.100000000000001" customHeight="1" x14ac:dyDescent="0.25">
      <c r="BJ3143" s="146">
        <v>2363</v>
      </c>
      <c r="BK3143" s="146">
        <f t="shared" si="561"/>
        <v>15.11679999999938</v>
      </c>
      <c r="BL3143" s="146">
        <f t="shared" si="562"/>
        <v>3.4531007646734467E-2</v>
      </c>
      <c r="BM3143" s="146">
        <f t="shared" si="563"/>
        <v>7.8815575376478542E-5</v>
      </c>
      <c r="BN3143" s="146">
        <f t="shared" si="564"/>
        <v>7.8815575376478542E-5</v>
      </c>
      <c r="BO3143" s="146" t="str">
        <f t="shared" si="560"/>
        <v/>
      </c>
    </row>
    <row r="3144" spans="62:67" ht="20.100000000000001" customHeight="1" x14ac:dyDescent="0.25">
      <c r="BJ3144" s="146">
        <v>2364</v>
      </c>
      <c r="BK3144" s="146">
        <f t="shared" si="561"/>
        <v>15.123199999999379</v>
      </c>
      <c r="BL3144" s="146">
        <f t="shared" si="562"/>
        <v>3.4452192071357989E-2</v>
      </c>
      <c r="BM3144" s="146">
        <f t="shared" si="563"/>
        <v>7.8646931305860479E-5</v>
      </c>
      <c r="BN3144" s="146">
        <f t="shared" si="564"/>
        <v>7.8646931305860479E-5</v>
      </c>
      <c r="BO3144" s="146" t="str">
        <f t="shared" si="560"/>
        <v/>
      </c>
    </row>
    <row r="3145" spans="62:67" ht="20.100000000000001" customHeight="1" x14ac:dyDescent="0.25">
      <c r="BJ3145" s="146">
        <v>2365</v>
      </c>
      <c r="BK3145" s="146">
        <f t="shared" si="561"/>
        <v>15.129599999999378</v>
      </c>
      <c r="BL3145" s="146">
        <f t="shared" si="562"/>
        <v>3.4373545140052128E-2</v>
      </c>
      <c r="BM3145" s="146">
        <f t="shared" si="563"/>
        <v>7.8478612966011163E-5</v>
      </c>
      <c r="BN3145" s="146">
        <f t="shared" si="564"/>
        <v>7.8478612966011163E-5</v>
      </c>
      <c r="BO3145" s="146" t="str">
        <f t="shared" si="560"/>
        <v/>
      </c>
    </row>
    <row r="3146" spans="62:67" ht="20.100000000000001" customHeight="1" x14ac:dyDescent="0.25">
      <c r="BJ3146" s="146">
        <v>2366</v>
      </c>
      <c r="BK3146" s="146">
        <f t="shared" si="561"/>
        <v>15.135999999999378</v>
      </c>
      <c r="BL3146" s="146">
        <f t="shared" si="562"/>
        <v>3.4295066527086117E-2</v>
      </c>
      <c r="BM3146" s="146">
        <f t="shared" si="563"/>
        <v>7.8310619839878914E-5</v>
      </c>
      <c r="BN3146" s="146">
        <f t="shared" si="564"/>
        <v>7.8310619839878914E-5</v>
      </c>
      <c r="BO3146" s="146" t="str">
        <f t="shared" si="560"/>
        <v/>
      </c>
    </row>
    <row r="3147" spans="62:67" ht="20.100000000000001" customHeight="1" x14ac:dyDescent="0.25">
      <c r="BJ3147" s="146">
        <v>2367</v>
      </c>
      <c r="BK3147" s="146">
        <f t="shared" si="561"/>
        <v>15.142399999999377</v>
      </c>
      <c r="BL3147" s="146">
        <f t="shared" si="562"/>
        <v>3.4216755907246238E-2</v>
      </c>
      <c r="BM3147" s="146">
        <f t="shared" si="563"/>
        <v>7.8142951410981043E-5</v>
      </c>
      <c r="BN3147" s="146">
        <f t="shared" si="564"/>
        <v>7.8142951410981043E-5</v>
      </c>
      <c r="BO3147" s="146" t="str">
        <f t="shared" si="560"/>
        <v/>
      </c>
    </row>
    <row r="3148" spans="62:67" ht="20.100000000000001" customHeight="1" x14ac:dyDescent="0.25">
      <c r="BJ3148" s="146">
        <v>2368</v>
      </c>
      <c r="BK3148" s="146">
        <f t="shared" si="561"/>
        <v>15.148799999999376</v>
      </c>
      <c r="BL3148" s="146">
        <f t="shared" si="562"/>
        <v>3.4138612955835257E-2</v>
      </c>
      <c r="BM3148" s="146">
        <f t="shared" si="563"/>
        <v>7.7975607163230376E-5</v>
      </c>
      <c r="BN3148" s="146">
        <f t="shared" si="564"/>
        <v>7.7975607163230376E-5</v>
      </c>
      <c r="BO3148" s="146" t="str">
        <f t="shared" si="560"/>
        <v/>
      </c>
    </row>
    <row r="3149" spans="62:67" ht="20.100000000000001" customHeight="1" x14ac:dyDescent="0.25">
      <c r="BJ3149" s="146">
        <v>2369</v>
      </c>
      <c r="BK3149" s="146">
        <f t="shared" si="561"/>
        <v>15.155199999999375</v>
      </c>
      <c r="BL3149" s="146">
        <f t="shared" si="562"/>
        <v>3.4060637348672027E-2</v>
      </c>
      <c r="BM3149" s="146">
        <f t="shared" si="563"/>
        <v>7.780858658078954E-5</v>
      </c>
      <c r="BN3149" s="146">
        <f t="shared" si="564"/>
        <v>7.780858658078954E-5</v>
      </c>
      <c r="BO3149" s="146" t="str">
        <f t="shared" ref="BO3149:BO3212" si="565">IF($BL3149&lt;(1-$BH$793),$BM3149,"")</f>
        <v/>
      </c>
    </row>
    <row r="3150" spans="62:67" ht="20.100000000000001" customHeight="1" x14ac:dyDescent="0.25">
      <c r="BJ3150" s="146">
        <v>2370</v>
      </c>
      <c r="BK3150" s="146">
        <f t="shared" ref="BK3150:BK3213" si="566">BK3149+$BN$778</f>
        <v>15.161599999999375</v>
      </c>
      <c r="BL3150" s="146">
        <f t="shared" ref="BL3150:BL3213" si="567">_xlfn.CHISQ.DIST.RT(BK3150,7)</f>
        <v>3.3982828762091237E-2</v>
      </c>
      <c r="BM3150" s="146">
        <f t="shared" ref="BM3150:BM3213" si="568">BL3150-BL3151</f>
        <v>7.7641889148653831E-5</v>
      </c>
      <c r="BN3150" s="146">
        <f t="shared" ref="BN3150:BN3213" si="569">IF(BL3150&lt;(1-$BH$785),BM3150,"")</f>
        <v>7.7641889148653831E-5</v>
      </c>
      <c r="BO3150" s="146" t="str">
        <f t="shared" si="565"/>
        <v/>
      </c>
    </row>
    <row r="3151" spans="62:67" ht="20.100000000000001" customHeight="1" x14ac:dyDescent="0.25">
      <c r="BJ3151" s="146">
        <v>2371</v>
      </c>
      <c r="BK3151" s="146">
        <f t="shared" si="566"/>
        <v>15.167999999999374</v>
      </c>
      <c r="BL3151" s="146">
        <f t="shared" si="567"/>
        <v>3.3905186872942583E-2</v>
      </c>
      <c r="BM3151" s="146">
        <f t="shared" si="568"/>
        <v>7.7475514351964259E-5</v>
      </c>
      <c r="BN3151" s="146">
        <f t="shared" si="569"/>
        <v>7.7475514351964259E-5</v>
      </c>
      <c r="BO3151" s="146" t="str">
        <f t="shared" si="565"/>
        <v/>
      </c>
    </row>
    <row r="3152" spans="62:67" ht="20.100000000000001" customHeight="1" x14ac:dyDescent="0.25">
      <c r="BJ3152" s="146">
        <v>2372</v>
      </c>
      <c r="BK3152" s="146">
        <f t="shared" si="566"/>
        <v>15.174399999999373</v>
      </c>
      <c r="BL3152" s="146">
        <f t="shared" si="567"/>
        <v>3.3827711358590619E-2</v>
      </c>
      <c r="BM3152" s="146">
        <f t="shared" si="568"/>
        <v>7.730946167652103E-5</v>
      </c>
      <c r="BN3152" s="146">
        <f t="shared" si="569"/>
        <v>7.730946167652103E-5</v>
      </c>
      <c r="BO3152" s="146" t="str">
        <f t="shared" si="565"/>
        <v/>
      </c>
    </row>
    <row r="3153" spans="62:67" ht="20.100000000000001" customHeight="1" x14ac:dyDescent="0.25">
      <c r="BJ3153" s="146">
        <v>2373</v>
      </c>
      <c r="BK3153" s="146">
        <f t="shared" si="566"/>
        <v>15.180799999999373</v>
      </c>
      <c r="BL3153" s="146">
        <f t="shared" si="567"/>
        <v>3.3750401896914098E-2</v>
      </c>
      <c r="BM3153" s="146">
        <f t="shared" si="568"/>
        <v>7.7143730608221495E-5</v>
      </c>
      <c r="BN3153" s="146">
        <f t="shared" si="569"/>
        <v>7.7143730608221495E-5</v>
      </c>
      <c r="BO3153" s="146" t="str">
        <f t="shared" si="565"/>
        <v/>
      </c>
    </row>
    <row r="3154" spans="62:67" ht="20.100000000000001" customHeight="1" x14ac:dyDescent="0.25">
      <c r="BJ3154" s="146">
        <v>2374</v>
      </c>
      <c r="BK3154" s="146">
        <f t="shared" si="566"/>
        <v>15.187199999999372</v>
      </c>
      <c r="BL3154" s="146">
        <f t="shared" si="567"/>
        <v>3.3673258166305876E-2</v>
      </c>
      <c r="BM3154" s="146">
        <f t="shared" si="568"/>
        <v>7.6978320633858122E-5</v>
      </c>
      <c r="BN3154" s="146">
        <f t="shared" si="569"/>
        <v>7.6978320633858122E-5</v>
      </c>
      <c r="BO3154" s="146" t="str">
        <f t="shared" si="565"/>
        <v/>
      </c>
    </row>
    <row r="3155" spans="62:67" ht="20.100000000000001" customHeight="1" x14ac:dyDescent="0.25">
      <c r="BJ3155" s="146">
        <v>2375</v>
      </c>
      <c r="BK3155" s="146">
        <f t="shared" si="566"/>
        <v>15.193599999999371</v>
      </c>
      <c r="BL3155" s="146">
        <f t="shared" si="567"/>
        <v>3.3596279845672018E-2</v>
      </c>
      <c r="BM3155" s="146">
        <f t="shared" si="568"/>
        <v>7.681323124040379E-5</v>
      </c>
      <c r="BN3155" s="146">
        <f t="shared" si="569"/>
        <v>7.681323124040379E-5</v>
      </c>
      <c r="BO3155" s="146" t="str">
        <f t="shared" si="565"/>
        <v/>
      </c>
    </row>
    <row r="3156" spans="62:67" ht="20.100000000000001" customHeight="1" x14ac:dyDescent="0.25">
      <c r="BJ3156" s="146">
        <v>2376</v>
      </c>
      <c r="BK3156" s="146">
        <f t="shared" si="566"/>
        <v>15.19999999999937</v>
      </c>
      <c r="BL3156" s="146">
        <f t="shared" si="567"/>
        <v>3.3519466614431614E-2</v>
      </c>
      <c r="BM3156" s="146">
        <f t="shared" si="568"/>
        <v>7.6648461915351795E-5</v>
      </c>
      <c r="BN3156" s="146">
        <f t="shared" si="569"/>
        <v>7.6648461915351795E-5</v>
      </c>
      <c r="BO3156" s="146" t="str">
        <f t="shared" si="565"/>
        <v/>
      </c>
    </row>
    <row r="3157" spans="62:67" ht="20.100000000000001" customHeight="1" x14ac:dyDescent="0.25">
      <c r="BJ3157" s="146">
        <v>2377</v>
      </c>
      <c r="BK3157" s="146">
        <f t="shared" si="566"/>
        <v>15.20639999999937</v>
      </c>
      <c r="BL3157" s="146">
        <f t="shared" si="567"/>
        <v>3.3442818152516263E-2</v>
      </c>
      <c r="BM3157" s="146">
        <f t="shared" si="568"/>
        <v>7.6484012146584013E-5</v>
      </c>
      <c r="BN3157" s="146">
        <f t="shared" si="569"/>
        <v>7.6484012146584013E-5</v>
      </c>
      <c r="BO3157" s="146" t="str">
        <f t="shared" si="565"/>
        <v/>
      </c>
    </row>
    <row r="3158" spans="62:67" ht="20.100000000000001" customHeight="1" x14ac:dyDescent="0.25">
      <c r="BJ3158" s="146">
        <v>2378</v>
      </c>
      <c r="BK3158" s="146">
        <f t="shared" si="566"/>
        <v>15.212799999999369</v>
      </c>
      <c r="BL3158" s="146">
        <f t="shared" si="567"/>
        <v>3.3366334140369679E-2</v>
      </c>
      <c r="BM3158" s="146">
        <f t="shared" si="568"/>
        <v>7.6319881422558244E-5</v>
      </c>
      <c r="BN3158" s="146">
        <f t="shared" si="569"/>
        <v>7.6319881422558244E-5</v>
      </c>
      <c r="BO3158" s="146" t="str">
        <f t="shared" si="565"/>
        <v/>
      </c>
    </row>
    <row r="3159" spans="62:67" ht="20.100000000000001" customHeight="1" x14ac:dyDescent="0.25">
      <c r="BJ3159" s="146">
        <v>2379</v>
      </c>
      <c r="BK3159" s="146">
        <f t="shared" si="566"/>
        <v>15.219199999999368</v>
      </c>
      <c r="BL3159" s="146">
        <f t="shared" si="567"/>
        <v>3.329001425894712E-2</v>
      </c>
      <c r="BM3159" s="146">
        <f t="shared" si="568"/>
        <v>7.6156069232113932E-5</v>
      </c>
      <c r="BN3159" s="146">
        <f t="shared" si="569"/>
        <v>7.6156069232113932E-5</v>
      </c>
      <c r="BO3159" s="146" t="str">
        <f t="shared" si="565"/>
        <v/>
      </c>
    </row>
    <row r="3160" spans="62:67" ht="20.100000000000001" customHeight="1" x14ac:dyDescent="0.25">
      <c r="BJ3160" s="146">
        <v>2380</v>
      </c>
      <c r="BK3160" s="146">
        <f t="shared" si="566"/>
        <v>15.225599999999368</v>
      </c>
      <c r="BL3160" s="146">
        <f t="shared" si="567"/>
        <v>3.3213858189715006E-2</v>
      </c>
      <c r="BM3160" s="146">
        <f t="shared" si="568"/>
        <v>7.5992575064548484E-5</v>
      </c>
      <c r="BN3160" s="146">
        <f t="shared" si="569"/>
        <v>7.5992575064548484E-5</v>
      </c>
      <c r="BO3160" s="146" t="str">
        <f t="shared" si="565"/>
        <v/>
      </c>
    </row>
    <row r="3161" spans="62:67" ht="20.100000000000001" customHeight="1" x14ac:dyDescent="0.25">
      <c r="BJ3161" s="146">
        <v>2381</v>
      </c>
      <c r="BK3161" s="146">
        <f t="shared" si="566"/>
        <v>15.231999999999367</v>
      </c>
      <c r="BL3161" s="146">
        <f t="shared" si="567"/>
        <v>3.3137865614650458E-2</v>
      </c>
      <c r="BM3161" s="146">
        <f t="shared" si="568"/>
        <v>7.5829398409603399E-5</v>
      </c>
      <c r="BN3161" s="146">
        <f t="shared" si="569"/>
        <v>7.5829398409603399E-5</v>
      </c>
      <c r="BO3161" s="146" t="str">
        <f t="shared" si="565"/>
        <v/>
      </c>
    </row>
    <row r="3162" spans="62:67" ht="20.100000000000001" customHeight="1" x14ac:dyDescent="0.25">
      <c r="BJ3162" s="146">
        <v>2382</v>
      </c>
      <c r="BK3162" s="146">
        <f t="shared" si="566"/>
        <v>15.238399999999366</v>
      </c>
      <c r="BL3162" s="146">
        <f t="shared" si="567"/>
        <v>3.3062036216240855E-2</v>
      </c>
      <c r="BM3162" s="146">
        <f t="shared" si="568"/>
        <v>7.5666538757561408E-5</v>
      </c>
      <c r="BN3162" s="146">
        <f t="shared" si="569"/>
        <v>7.5666538757561408E-5</v>
      </c>
      <c r="BO3162" s="146" t="str">
        <f t="shared" si="565"/>
        <v/>
      </c>
    </row>
    <row r="3163" spans="62:67" ht="20.100000000000001" customHeight="1" x14ac:dyDescent="0.25">
      <c r="BJ3163" s="146">
        <v>2383</v>
      </c>
      <c r="BK3163" s="146">
        <f t="shared" si="566"/>
        <v>15.244799999999366</v>
      </c>
      <c r="BL3163" s="146">
        <f t="shared" si="567"/>
        <v>3.2986369677483293E-2</v>
      </c>
      <c r="BM3163" s="146">
        <f t="shared" si="568"/>
        <v>7.5503995598982798E-5</v>
      </c>
      <c r="BN3163" s="146">
        <f t="shared" si="569"/>
        <v>7.5503995598982798E-5</v>
      </c>
      <c r="BO3163" s="146" t="str">
        <f t="shared" si="565"/>
        <v/>
      </c>
    </row>
    <row r="3164" spans="62:67" ht="20.100000000000001" customHeight="1" x14ac:dyDescent="0.25">
      <c r="BJ3164" s="146">
        <v>2384</v>
      </c>
      <c r="BK3164" s="146">
        <f t="shared" si="566"/>
        <v>15.251199999999365</v>
      </c>
      <c r="BL3164" s="146">
        <f t="shared" si="567"/>
        <v>3.291086568188431E-2</v>
      </c>
      <c r="BM3164" s="146">
        <f t="shared" si="568"/>
        <v>7.5341768425156441E-5</v>
      </c>
      <c r="BN3164" s="146">
        <f t="shared" si="569"/>
        <v>7.5341768425156441E-5</v>
      </c>
      <c r="BO3164" s="146" t="str">
        <f t="shared" si="565"/>
        <v/>
      </c>
    </row>
    <row r="3165" spans="62:67" ht="20.100000000000001" customHeight="1" x14ac:dyDescent="0.25">
      <c r="BJ3165" s="146">
        <v>2385</v>
      </c>
      <c r="BK3165" s="146">
        <f t="shared" si="566"/>
        <v>15.257599999999364</v>
      </c>
      <c r="BL3165" s="146">
        <f t="shared" si="567"/>
        <v>3.2835523913459154E-2</v>
      </c>
      <c r="BM3165" s="146">
        <f t="shared" si="568"/>
        <v>7.5179856727607131E-5</v>
      </c>
      <c r="BN3165" s="146">
        <f t="shared" si="569"/>
        <v>7.5179856727607131E-5</v>
      </c>
      <c r="BO3165" s="146" t="str">
        <f t="shared" si="565"/>
        <v/>
      </c>
    </row>
    <row r="3166" spans="62:67" ht="20.100000000000001" customHeight="1" x14ac:dyDescent="0.25">
      <c r="BJ3166" s="146">
        <v>2386</v>
      </c>
      <c r="BK3166" s="146">
        <f t="shared" si="566"/>
        <v>15.263999999999363</v>
      </c>
      <c r="BL3166" s="146">
        <f t="shared" si="567"/>
        <v>3.2760344056731547E-2</v>
      </c>
      <c r="BM3166" s="146">
        <f t="shared" si="568"/>
        <v>7.5018259998345382E-5</v>
      </c>
      <c r="BN3166" s="146">
        <f t="shared" si="569"/>
        <v>7.5018259998345382E-5</v>
      </c>
      <c r="BO3166" s="146" t="str">
        <f t="shared" si="565"/>
        <v/>
      </c>
    </row>
    <row r="3167" spans="62:67" ht="20.100000000000001" customHeight="1" x14ac:dyDescent="0.25">
      <c r="BJ3167" s="146">
        <v>2387</v>
      </c>
      <c r="BK3167" s="146">
        <f t="shared" si="566"/>
        <v>15.270399999999363</v>
      </c>
      <c r="BL3167" s="146">
        <f t="shared" si="567"/>
        <v>3.2685325796733201E-2</v>
      </c>
      <c r="BM3167" s="146">
        <f t="shared" si="568"/>
        <v>7.485697773002703E-5</v>
      </c>
      <c r="BN3167" s="146">
        <f t="shared" si="569"/>
        <v>7.485697773002703E-5</v>
      </c>
      <c r="BO3167" s="146" t="str">
        <f t="shared" si="565"/>
        <v/>
      </c>
    </row>
    <row r="3168" spans="62:67" ht="20.100000000000001" customHeight="1" x14ac:dyDescent="0.25">
      <c r="BJ3168" s="146">
        <v>2388</v>
      </c>
      <c r="BK3168" s="146">
        <f t="shared" si="566"/>
        <v>15.276799999999362</v>
      </c>
      <c r="BL3168" s="146">
        <f t="shared" si="567"/>
        <v>3.2610468819003174E-2</v>
      </c>
      <c r="BM3168" s="146">
        <f t="shared" si="568"/>
        <v>7.4696009415543829E-5</v>
      </c>
      <c r="BN3168" s="146">
        <f t="shared" si="569"/>
        <v>7.4696009415543829E-5</v>
      </c>
      <c r="BO3168" s="146" t="str">
        <f t="shared" si="565"/>
        <v/>
      </c>
    </row>
    <row r="3169" spans="62:67" ht="20.100000000000001" customHeight="1" x14ac:dyDescent="0.25">
      <c r="BJ3169" s="146">
        <v>2389</v>
      </c>
      <c r="BK3169" s="146">
        <f t="shared" si="566"/>
        <v>15.283199999999361</v>
      </c>
      <c r="BL3169" s="146">
        <f t="shared" si="567"/>
        <v>3.2535772809587631E-2</v>
      </c>
      <c r="BM3169" s="146">
        <f t="shared" si="568"/>
        <v>7.4535354548377342E-5</v>
      </c>
      <c r="BN3169" s="146">
        <f t="shared" si="569"/>
        <v>7.4535354548377342E-5</v>
      </c>
      <c r="BO3169" s="146" t="str">
        <f t="shared" si="565"/>
        <v/>
      </c>
    </row>
    <row r="3170" spans="62:67" ht="20.100000000000001" customHeight="1" x14ac:dyDescent="0.25">
      <c r="BJ3170" s="146">
        <v>2390</v>
      </c>
      <c r="BK3170" s="146">
        <f t="shared" si="566"/>
        <v>15.289599999999361</v>
      </c>
      <c r="BL3170" s="146">
        <f t="shared" si="567"/>
        <v>3.2461237455039253E-2</v>
      </c>
      <c r="BM3170" s="146">
        <f t="shared" si="568"/>
        <v>7.4375012622411585E-5</v>
      </c>
      <c r="BN3170" s="146">
        <f t="shared" si="569"/>
        <v>7.4375012622411585E-5</v>
      </c>
      <c r="BO3170" s="146" t="str">
        <f t="shared" si="565"/>
        <v/>
      </c>
    </row>
    <row r="3171" spans="62:67" ht="20.100000000000001" customHeight="1" x14ac:dyDescent="0.25">
      <c r="BJ3171" s="146">
        <v>2391</v>
      </c>
      <c r="BK3171" s="146">
        <f t="shared" si="566"/>
        <v>15.29599999999936</v>
      </c>
      <c r="BL3171" s="146">
        <f t="shared" si="567"/>
        <v>3.2386862442416842E-2</v>
      </c>
      <c r="BM3171" s="146">
        <f t="shared" si="568"/>
        <v>7.4214983132099566E-5</v>
      </c>
      <c r="BN3171" s="146">
        <f t="shared" si="569"/>
        <v>7.4214983132099566E-5</v>
      </c>
      <c r="BO3171" s="146" t="str">
        <f t="shared" si="565"/>
        <v/>
      </c>
    </row>
    <row r="3172" spans="62:67" ht="20.100000000000001" customHeight="1" x14ac:dyDescent="0.25">
      <c r="BJ3172" s="146">
        <v>2392</v>
      </c>
      <c r="BK3172" s="146">
        <f t="shared" si="566"/>
        <v>15.302399999999359</v>
      </c>
      <c r="BL3172" s="146">
        <f t="shared" si="567"/>
        <v>3.2312647459284742E-2</v>
      </c>
      <c r="BM3172" s="146">
        <f t="shared" si="568"/>
        <v>7.4055265572324502E-5</v>
      </c>
      <c r="BN3172" s="146">
        <f t="shared" si="569"/>
        <v>7.4055265572324502E-5</v>
      </c>
      <c r="BO3172" s="146" t="str">
        <f t="shared" si="565"/>
        <v/>
      </c>
    </row>
    <row r="3173" spans="62:67" ht="20.100000000000001" customHeight="1" x14ac:dyDescent="0.25">
      <c r="BJ3173" s="146">
        <v>2393</v>
      </c>
      <c r="BK3173" s="146">
        <f t="shared" si="566"/>
        <v>15.308799999999358</v>
      </c>
      <c r="BL3173" s="146">
        <f t="shared" si="567"/>
        <v>3.2238592193712418E-2</v>
      </c>
      <c r="BM3173" s="146">
        <f t="shared" si="568"/>
        <v>7.3895859438295741E-5</v>
      </c>
      <c r="BN3173" s="146">
        <f t="shared" si="569"/>
        <v>7.3895859438295741E-5</v>
      </c>
      <c r="BO3173" s="146" t="str">
        <f t="shared" si="565"/>
        <v/>
      </c>
    </row>
    <row r="3174" spans="62:67" ht="20.100000000000001" customHeight="1" x14ac:dyDescent="0.25">
      <c r="BJ3174" s="146">
        <v>2394</v>
      </c>
      <c r="BK3174" s="146">
        <f t="shared" si="566"/>
        <v>15.315199999999358</v>
      </c>
      <c r="BL3174" s="146">
        <f t="shared" si="567"/>
        <v>3.2164696334274122E-2</v>
      </c>
      <c r="BM3174" s="146">
        <f t="shared" si="568"/>
        <v>7.3736764225916518E-5</v>
      </c>
      <c r="BN3174" s="146">
        <f t="shared" si="569"/>
        <v>7.3736764225916518E-5</v>
      </c>
      <c r="BO3174" s="146" t="str">
        <f t="shared" si="565"/>
        <v/>
      </c>
    </row>
    <row r="3175" spans="62:67" ht="20.100000000000001" customHeight="1" x14ac:dyDescent="0.25">
      <c r="BJ3175" s="146">
        <v>2395</v>
      </c>
      <c r="BK3175" s="146">
        <f t="shared" si="566"/>
        <v>15.321599999999357</v>
      </c>
      <c r="BL3175" s="146">
        <f t="shared" si="567"/>
        <v>3.2090959570048205E-2</v>
      </c>
      <c r="BM3175" s="146">
        <f t="shared" si="568"/>
        <v>7.3577979431298235E-5</v>
      </c>
      <c r="BN3175" s="146">
        <f t="shared" si="569"/>
        <v>7.3577979431298235E-5</v>
      </c>
      <c r="BO3175" s="146" t="str">
        <f t="shared" si="565"/>
        <v/>
      </c>
    </row>
    <row r="3176" spans="62:67" ht="20.100000000000001" customHeight="1" x14ac:dyDescent="0.25">
      <c r="BJ3176" s="146">
        <v>2396</v>
      </c>
      <c r="BK3176" s="146">
        <f t="shared" si="566"/>
        <v>15.327999999999356</v>
      </c>
      <c r="BL3176" s="146">
        <f t="shared" si="567"/>
        <v>3.2017381590616907E-2</v>
      </c>
      <c r="BM3176" s="146">
        <f t="shared" si="568"/>
        <v>7.3419504551350268E-5</v>
      </c>
      <c r="BN3176" s="146">
        <f t="shared" si="569"/>
        <v>7.3419504551350268E-5</v>
      </c>
      <c r="BO3176" s="146" t="str">
        <f t="shared" si="565"/>
        <v/>
      </c>
    </row>
    <row r="3177" spans="62:67" ht="20.100000000000001" customHeight="1" x14ac:dyDescent="0.25">
      <c r="BJ3177" s="146">
        <v>2397</v>
      </c>
      <c r="BK3177" s="146">
        <f t="shared" si="566"/>
        <v>15.334399999999356</v>
      </c>
      <c r="BL3177" s="146">
        <f t="shared" si="567"/>
        <v>3.1943962086065557E-2</v>
      </c>
      <c r="BM3177" s="146">
        <f t="shared" si="568"/>
        <v>7.326133908330118E-5</v>
      </c>
      <c r="BN3177" s="146">
        <f t="shared" si="569"/>
        <v>7.326133908330118E-5</v>
      </c>
      <c r="BO3177" s="146" t="str">
        <f t="shared" si="565"/>
        <v/>
      </c>
    </row>
    <row r="3178" spans="62:67" ht="20.100000000000001" customHeight="1" x14ac:dyDescent="0.25">
      <c r="BJ3178" s="146">
        <v>2398</v>
      </c>
      <c r="BK3178" s="146">
        <f t="shared" si="566"/>
        <v>15.340799999999355</v>
      </c>
      <c r="BL3178" s="146">
        <f t="shared" si="567"/>
        <v>3.1870700746982256E-2</v>
      </c>
      <c r="BM3178" s="146">
        <f t="shared" si="568"/>
        <v>7.310348252455301E-5</v>
      </c>
      <c r="BN3178" s="146">
        <f t="shared" si="569"/>
        <v>7.310348252455301E-5</v>
      </c>
      <c r="BO3178" s="146" t="str">
        <f t="shared" si="565"/>
        <v/>
      </c>
    </row>
    <row r="3179" spans="62:67" ht="20.100000000000001" customHeight="1" x14ac:dyDescent="0.25">
      <c r="BJ3179" s="146">
        <v>2399</v>
      </c>
      <c r="BK3179" s="146">
        <f t="shared" si="566"/>
        <v>15.347199999999354</v>
      </c>
      <c r="BL3179" s="146">
        <f t="shared" si="567"/>
        <v>3.1797597264457703E-2</v>
      </c>
      <c r="BM3179" s="146">
        <f t="shared" si="568"/>
        <v>7.294593437359026E-5</v>
      </c>
      <c r="BN3179" s="146">
        <f t="shared" si="569"/>
        <v>7.294593437359026E-5</v>
      </c>
      <c r="BO3179" s="146" t="str">
        <f t="shared" si="565"/>
        <v/>
      </c>
    </row>
    <row r="3180" spans="62:67" ht="20.100000000000001" customHeight="1" x14ac:dyDescent="0.25">
      <c r="BJ3180" s="146">
        <v>2400</v>
      </c>
      <c r="BK3180" s="146">
        <f t="shared" si="566"/>
        <v>15.353599999999354</v>
      </c>
      <c r="BL3180" s="146">
        <f t="shared" si="567"/>
        <v>3.1724651330084112E-2</v>
      </c>
      <c r="BM3180" s="146">
        <f t="shared" si="568"/>
        <v>7.2788694128855802E-5</v>
      </c>
      <c r="BN3180" s="146">
        <f t="shared" si="569"/>
        <v>7.2788694128855802E-5</v>
      </c>
      <c r="BO3180" s="146" t="str">
        <f t="shared" si="565"/>
        <v/>
      </c>
    </row>
    <row r="3181" spans="62:67" ht="20.100000000000001" customHeight="1" x14ac:dyDescent="0.25">
      <c r="BJ3181" s="146">
        <v>2401</v>
      </c>
      <c r="BK3181" s="146">
        <f t="shared" si="566"/>
        <v>15.359999999999353</v>
      </c>
      <c r="BL3181" s="146">
        <f t="shared" si="567"/>
        <v>3.1651862635955257E-2</v>
      </c>
      <c r="BM3181" s="146">
        <f t="shared" si="568"/>
        <v>7.2631761289541907E-5</v>
      </c>
      <c r="BN3181" s="146">
        <f t="shared" si="569"/>
        <v>7.2631761289541907E-5</v>
      </c>
      <c r="BO3181" s="146" t="str">
        <f t="shared" si="565"/>
        <v/>
      </c>
    </row>
    <row r="3182" spans="62:67" ht="20.100000000000001" customHeight="1" x14ac:dyDescent="0.25">
      <c r="BJ3182" s="146">
        <v>2402</v>
      </c>
      <c r="BK3182" s="146">
        <f t="shared" si="566"/>
        <v>15.366399999999352</v>
      </c>
      <c r="BL3182" s="146">
        <f t="shared" si="567"/>
        <v>3.1579230874665715E-2</v>
      </c>
      <c r="BM3182" s="146">
        <f t="shared" si="568"/>
        <v>7.2475135355125342E-5</v>
      </c>
      <c r="BN3182" s="146">
        <f t="shared" si="569"/>
        <v>7.2475135355125342E-5</v>
      </c>
      <c r="BO3182" s="146" t="str">
        <f t="shared" si="565"/>
        <v/>
      </c>
    </row>
    <row r="3183" spans="62:67" ht="20.100000000000001" customHeight="1" x14ac:dyDescent="0.25">
      <c r="BJ3183" s="146">
        <v>2403</v>
      </c>
      <c r="BK3183" s="146">
        <f t="shared" si="566"/>
        <v>15.372799999999351</v>
      </c>
      <c r="BL3183" s="146">
        <f t="shared" si="567"/>
        <v>3.1506755739310589E-2</v>
      </c>
      <c r="BM3183" s="146">
        <f t="shared" si="568"/>
        <v>7.2318815825714311E-5</v>
      </c>
      <c r="BN3183" s="146">
        <f t="shared" si="569"/>
        <v>7.2318815825714311E-5</v>
      </c>
      <c r="BO3183" s="146" t="str">
        <f t="shared" si="565"/>
        <v/>
      </c>
    </row>
    <row r="3184" spans="62:67" ht="20.100000000000001" customHeight="1" x14ac:dyDescent="0.25">
      <c r="BJ3184" s="146">
        <v>2404</v>
      </c>
      <c r="BK3184" s="146">
        <f t="shared" si="566"/>
        <v>15.379199999999351</v>
      </c>
      <c r="BL3184" s="146">
        <f t="shared" si="567"/>
        <v>3.1434436923484875E-2</v>
      </c>
      <c r="BM3184" s="146">
        <f t="shared" si="568"/>
        <v>7.216280220197907E-5</v>
      </c>
      <c r="BN3184" s="146">
        <f t="shared" si="569"/>
        <v>7.216280220197907E-5</v>
      </c>
      <c r="BO3184" s="146" t="str">
        <f t="shared" si="565"/>
        <v/>
      </c>
    </row>
    <row r="3185" spans="62:67" ht="20.100000000000001" customHeight="1" x14ac:dyDescent="0.25">
      <c r="BJ3185" s="146">
        <v>2405</v>
      </c>
      <c r="BK3185" s="146">
        <f t="shared" si="566"/>
        <v>15.38559999999935</v>
      </c>
      <c r="BL3185" s="146">
        <f t="shared" si="567"/>
        <v>3.1362274121282896E-2</v>
      </c>
      <c r="BM3185" s="146">
        <f t="shared" si="568"/>
        <v>7.2007093984714776E-5</v>
      </c>
      <c r="BN3185" s="146">
        <f t="shared" si="569"/>
        <v>7.2007093984714776E-5</v>
      </c>
      <c r="BO3185" s="146" t="str">
        <f t="shared" si="565"/>
        <v/>
      </c>
    </row>
    <row r="3186" spans="62:67" ht="20.100000000000001" customHeight="1" x14ac:dyDescent="0.25">
      <c r="BJ3186" s="146">
        <v>2406</v>
      </c>
      <c r="BK3186" s="146">
        <f t="shared" si="566"/>
        <v>15.391999999999349</v>
      </c>
      <c r="BL3186" s="146">
        <f t="shared" si="567"/>
        <v>3.1290267027298181E-2</v>
      </c>
      <c r="BM3186" s="146">
        <f t="shared" si="568"/>
        <v>7.1851690675545782E-5</v>
      </c>
      <c r="BN3186" s="146">
        <f t="shared" si="569"/>
        <v>7.1851690675545782E-5</v>
      </c>
      <c r="BO3186" s="146" t="str">
        <f t="shared" si="565"/>
        <v/>
      </c>
    </row>
    <row r="3187" spans="62:67" ht="20.100000000000001" customHeight="1" x14ac:dyDescent="0.25">
      <c r="BJ3187" s="146">
        <v>2407</v>
      </c>
      <c r="BK3187" s="146">
        <f t="shared" si="566"/>
        <v>15.398399999999349</v>
      </c>
      <c r="BL3187" s="146">
        <f t="shared" si="567"/>
        <v>3.1218415336622635E-2</v>
      </c>
      <c r="BM3187" s="146">
        <f t="shared" si="568"/>
        <v>7.1696591776453794E-5</v>
      </c>
      <c r="BN3187" s="146">
        <f t="shared" si="569"/>
        <v>7.1696591776453794E-5</v>
      </c>
      <c r="BO3187" s="146" t="str">
        <f t="shared" si="565"/>
        <v/>
      </c>
    </row>
    <row r="3188" spans="62:67" ht="20.100000000000001" customHeight="1" x14ac:dyDescent="0.25">
      <c r="BJ3188" s="146">
        <v>2408</v>
      </c>
      <c r="BK3188" s="146">
        <f t="shared" si="566"/>
        <v>15.404799999999348</v>
      </c>
      <c r="BL3188" s="146">
        <f t="shared" si="567"/>
        <v>3.1146718744846182E-2</v>
      </c>
      <c r="BM3188" s="146">
        <f t="shared" si="568"/>
        <v>7.1541796789864609E-5</v>
      </c>
      <c r="BN3188" s="146">
        <f t="shared" si="569"/>
        <v>7.1541796789864609E-5</v>
      </c>
      <c r="BO3188" s="146" t="str">
        <f t="shared" si="565"/>
        <v/>
      </c>
    </row>
    <row r="3189" spans="62:67" ht="20.100000000000001" customHeight="1" x14ac:dyDescent="0.25">
      <c r="BJ3189" s="146">
        <v>2409</v>
      </c>
      <c r="BK3189" s="146">
        <f t="shared" si="566"/>
        <v>15.411199999999347</v>
      </c>
      <c r="BL3189" s="146">
        <f t="shared" si="567"/>
        <v>3.1075176948056317E-2</v>
      </c>
      <c r="BM3189" s="146">
        <f t="shared" si="568"/>
        <v>7.1387305218661989E-5</v>
      </c>
      <c r="BN3189" s="146">
        <f t="shared" si="569"/>
        <v>7.1387305218661989E-5</v>
      </c>
      <c r="BO3189" s="146" t="str">
        <f t="shared" si="565"/>
        <v/>
      </c>
    </row>
    <row r="3190" spans="62:67" ht="20.100000000000001" customHeight="1" x14ac:dyDescent="0.25">
      <c r="BJ3190" s="146">
        <v>2410</v>
      </c>
      <c r="BK3190" s="146">
        <f t="shared" si="566"/>
        <v>15.417599999999346</v>
      </c>
      <c r="BL3190" s="146">
        <f t="shared" si="567"/>
        <v>3.1003789642837655E-2</v>
      </c>
      <c r="BM3190" s="146">
        <f t="shared" si="568"/>
        <v>7.1233116566454813E-5</v>
      </c>
      <c r="BN3190" s="146">
        <f t="shared" si="569"/>
        <v>7.1233116566454813E-5</v>
      </c>
      <c r="BO3190" s="146" t="str">
        <f t="shared" si="565"/>
        <v/>
      </c>
    </row>
    <row r="3191" spans="62:67" ht="20.100000000000001" customHeight="1" x14ac:dyDescent="0.25">
      <c r="BJ3191" s="146">
        <v>2411</v>
      </c>
      <c r="BK3191" s="146">
        <f t="shared" si="566"/>
        <v>15.423999999999346</v>
      </c>
      <c r="BL3191" s="146">
        <f t="shared" si="567"/>
        <v>3.09325565262712E-2</v>
      </c>
      <c r="BM3191" s="146">
        <f t="shared" si="568"/>
        <v>7.1079230336914406E-5</v>
      </c>
      <c r="BN3191" s="146">
        <f t="shared" si="569"/>
        <v>7.1079230336914406E-5</v>
      </c>
      <c r="BO3191" s="146" t="str">
        <f t="shared" si="565"/>
        <v/>
      </c>
    </row>
    <row r="3192" spans="62:67" ht="20.100000000000001" customHeight="1" x14ac:dyDescent="0.25">
      <c r="BJ3192" s="146">
        <v>2412</v>
      </c>
      <c r="BK3192" s="146">
        <f t="shared" si="566"/>
        <v>15.430399999999345</v>
      </c>
      <c r="BL3192" s="146">
        <f t="shared" si="567"/>
        <v>3.0861477295934286E-2</v>
      </c>
      <c r="BM3192" s="146">
        <f t="shared" si="568"/>
        <v>7.0925646034628032E-5</v>
      </c>
      <c r="BN3192" s="146">
        <f t="shared" si="569"/>
        <v>7.0925646034628032E-5</v>
      </c>
      <c r="BO3192" s="146" t="str">
        <f t="shared" si="565"/>
        <v/>
      </c>
    </row>
    <row r="3193" spans="62:67" ht="20.100000000000001" customHeight="1" x14ac:dyDescent="0.25">
      <c r="BJ3193" s="146">
        <v>2413</v>
      </c>
      <c r="BK3193" s="146">
        <f t="shared" si="566"/>
        <v>15.436799999999344</v>
      </c>
      <c r="BL3193" s="146">
        <f t="shared" si="567"/>
        <v>3.0790551649899658E-2</v>
      </c>
      <c r="BM3193" s="146">
        <f t="shared" si="568"/>
        <v>7.0772363164380708E-5</v>
      </c>
      <c r="BN3193" s="146">
        <f t="shared" si="569"/>
        <v>7.0772363164380708E-5</v>
      </c>
      <c r="BO3193" s="146" t="str">
        <f t="shared" si="565"/>
        <v/>
      </c>
    </row>
    <row r="3194" spans="62:67" ht="20.100000000000001" customHeight="1" x14ac:dyDescent="0.25">
      <c r="BJ3194" s="146">
        <v>2414</v>
      </c>
      <c r="BK3194" s="146">
        <f t="shared" si="566"/>
        <v>15.443199999999344</v>
      </c>
      <c r="BL3194" s="146">
        <f t="shared" si="567"/>
        <v>3.0719779286735277E-2</v>
      </c>
      <c r="BM3194" s="146">
        <f t="shared" si="568"/>
        <v>7.0619381231522976E-5</v>
      </c>
      <c r="BN3194" s="146">
        <f t="shared" si="569"/>
        <v>7.0619381231522976E-5</v>
      </c>
      <c r="BO3194" s="146" t="str">
        <f t="shared" si="565"/>
        <v/>
      </c>
    </row>
    <row r="3195" spans="62:67" ht="20.100000000000001" customHeight="1" x14ac:dyDescent="0.25">
      <c r="BJ3195" s="146">
        <v>2415</v>
      </c>
      <c r="BK3195" s="146">
        <f t="shared" si="566"/>
        <v>15.449599999999343</v>
      </c>
      <c r="BL3195" s="146">
        <f t="shared" si="567"/>
        <v>3.0649159905503754E-2</v>
      </c>
      <c r="BM3195" s="146">
        <f t="shared" si="568"/>
        <v>7.0466699741911915E-5</v>
      </c>
      <c r="BN3195" s="146">
        <f t="shared" si="569"/>
        <v>7.0466699741911915E-5</v>
      </c>
      <c r="BO3195" s="146" t="str">
        <f t="shared" si="565"/>
        <v/>
      </c>
    </row>
    <row r="3196" spans="62:67" ht="20.100000000000001" customHeight="1" x14ac:dyDescent="0.25">
      <c r="BJ3196" s="146">
        <v>2416</v>
      </c>
      <c r="BK3196" s="146">
        <f t="shared" si="566"/>
        <v>15.455999999999342</v>
      </c>
      <c r="BL3196" s="146">
        <f t="shared" si="567"/>
        <v>3.0578693205761842E-2</v>
      </c>
      <c r="BM3196" s="146">
        <f t="shared" si="568"/>
        <v>7.0314318201963183E-5</v>
      </c>
      <c r="BN3196" s="146">
        <f t="shared" si="569"/>
        <v>7.0314318201963183E-5</v>
      </c>
      <c r="BO3196" s="146" t="str">
        <f t="shared" si="565"/>
        <v/>
      </c>
    </row>
    <row r="3197" spans="62:67" ht="20.100000000000001" customHeight="1" x14ac:dyDescent="0.25">
      <c r="BJ3197" s="146">
        <v>2417</v>
      </c>
      <c r="BK3197" s="146">
        <f t="shared" si="566"/>
        <v>15.462399999999342</v>
      </c>
      <c r="BL3197" s="146">
        <f t="shared" si="567"/>
        <v>3.0508378887559879E-2</v>
      </c>
      <c r="BM3197" s="146">
        <f t="shared" si="568"/>
        <v>7.0162236118449794E-5</v>
      </c>
      <c r="BN3197" s="146">
        <f t="shared" si="569"/>
        <v>7.0162236118449794E-5</v>
      </c>
      <c r="BO3197" s="146" t="str">
        <f t="shared" si="565"/>
        <v/>
      </c>
    </row>
    <row r="3198" spans="62:67" ht="20.100000000000001" customHeight="1" x14ac:dyDescent="0.25">
      <c r="BJ3198" s="146">
        <v>2418</v>
      </c>
      <c r="BK3198" s="146">
        <f t="shared" si="566"/>
        <v>15.468799999999341</v>
      </c>
      <c r="BL3198" s="146">
        <f t="shared" si="567"/>
        <v>3.0438216651441429E-2</v>
      </c>
      <c r="BM3198" s="146">
        <f t="shared" si="568"/>
        <v>7.0010452998675587E-5</v>
      </c>
      <c r="BN3198" s="146">
        <f t="shared" si="569"/>
        <v>7.0010452998675587E-5</v>
      </c>
      <c r="BO3198" s="146" t="str">
        <f t="shared" si="565"/>
        <v/>
      </c>
    </row>
    <row r="3199" spans="62:67" ht="20.100000000000001" customHeight="1" x14ac:dyDescent="0.25">
      <c r="BJ3199" s="146">
        <v>2419</v>
      </c>
      <c r="BK3199" s="146">
        <f t="shared" si="566"/>
        <v>15.47519999999934</v>
      </c>
      <c r="BL3199" s="146">
        <f t="shared" si="567"/>
        <v>3.0368206198442754E-2</v>
      </c>
      <c r="BM3199" s="146">
        <f t="shared" si="568"/>
        <v>6.985896835044747E-5</v>
      </c>
      <c r="BN3199" s="146">
        <f t="shared" si="569"/>
        <v>6.985896835044747E-5</v>
      </c>
      <c r="BO3199" s="146" t="str">
        <f t="shared" si="565"/>
        <v/>
      </c>
    </row>
    <row r="3200" spans="62:67" ht="20.100000000000001" customHeight="1" x14ac:dyDescent="0.25">
      <c r="BJ3200" s="146">
        <v>2420</v>
      </c>
      <c r="BK3200" s="146">
        <f t="shared" si="566"/>
        <v>15.481599999999339</v>
      </c>
      <c r="BL3200" s="146">
        <f t="shared" si="567"/>
        <v>3.0298347230092306E-2</v>
      </c>
      <c r="BM3200" s="146">
        <f t="shared" si="568"/>
        <v>6.9707781682148279E-5</v>
      </c>
      <c r="BN3200" s="146">
        <f t="shared" si="569"/>
        <v>6.9707781682148279E-5</v>
      </c>
      <c r="BO3200" s="146" t="str">
        <f t="shared" si="565"/>
        <v/>
      </c>
    </row>
    <row r="3201" spans="62:67" ht="20.100000000000001" customHeight="1" x14ac:dyDescent="0.25">
      <c r="BJ3201" s="146">
        <v>2421</v>
      </c>
      <c r="BK3201" s="146">
        <f t="shared" si="566"/>
        <v>15.487999999999339</v>
      </c>
      <c r="BL3201" s="146">
        <f t="shared" si="567"/>
        <v>3.0228639448410158E-2</v>
      </c>
      <c r="BM3201" s="146">
        <f t="shared" si="568"/>
        <v>6.9556892502400242E-5</v>
      </c>
      <c r="BN3201" s="146">
        <f t="shared" si="569"/>
        <v>6.9556892502400242E-5</v>
      </c>
      <c r="BO3201" s="146" t="str">
        <f t="shared" si="565"/>
        <v/>
      </c>
    </row>
    <row r="3202" spans="62:67" ht="20.100000000000001" customHeight="1" x14ac:dyDescent="0.25">
      <c r="BJ3202" s="146">
        <v>2422</v>
      </c>
      <c r="BK3202" s="146">
        <f t="shared" si="566"/>
        <v>15.494399999999338</v>
      </c>
      <c r="BL3202" s="146">
        <f t="shared" si="567"/>
        <v>3.0159082555907758E-2</v>
      </c>
      <c r="BM3202" s="146">
        <f t="shared" si="568"/>
        <v>6.9406300320616621E-5</v>
      </c>
      <c r="BN3202" s="146">
        <f t="shared" si="569"/>
        <v>6.9406300320616621E-5</v>
      </c>
      <c r="BO3202" s="146" t="str">
        <f t="shared" si="565"/>
        <v/>
      </c>
    </row>
    <row r="3203" spans="62:67" ht="20.100000000000001" customHeight="1" x14ac:dyDescent="0.25">
      <c r="BJ3203" s="146">
        <v>2423</v>
      </c>
      <c r="BK3203" s="146">
        <f t="shared" si="566"/>
        <v>15.500799999999337</v>
      </c>
      <c r="BL3203" s="146">
        <f t="shared" si="567"/>
        <v>3.0089676255587141E-2</v>
      </c>
      <c r="BM3203" s="146">
        <f t="shared" si="568"/>
        <v>6.9256004646585378E-5</v>
      </c>
      <c r="BN3203" s="146">
        <f t="shared" si="569"/>
        <v>6.9256004646585378E-5</v>
      </c>
      <c r="BO3203" s="146" t="str">
        <f t="shared" si="565"/>
        <v/>
      </c>
    </row>
    <row r="3204" spans="62:67" ht="20.100000000000001" customHeight="1" x14ac:dyDescent="0.25">
      <c r="BJ3204" s="146">
        <v>2424</v>
      </c>
      <c r="BK3204" s="146">
        <f t="shared" si="566"/>
        <v>15.507199999999337</v>
      </c>
      <c r="BL3204" s="146">
        <f t="shared" si="567"/>
        <v>3.0020420250940556E-2</v>
      </c>
      <c r="BM3204" s="146">
        <f t="shared" si="568"/>
        <v>6.9106004990458769E-5</v>
      </c>
      <c r="BN3204" s="146">
        <f t="shared" si="569"/>
        <v>6.9106004990458769E-5</v>
      </c>
      <c r="BO3204" s="146" t="str">
        <f t="shared" si="565"/>
        <v/>
      </c>
    </row>
    <row r="3205" spans="62:67" ht="20.100000000000001" customHeight="1" x14ac:dyDescent="0.25">
      <c r="BJ3205" s="146">
        <v>2425</v>
      </c>
      <c r="BK3205" s="146">
        <f t="shared" si="566"/>
        <v>15.513599999999336</v>
      </c>
      <c r="BL3205" s="146">
        <f t="shared" si="567"/>
        <v>2.9951314245950097E-2</v>
      </c>
      <c r="BM3205" s="146">
        <f t="shared" si="568"/>
        <v>6.8956300863096814E-5</v>
      </c>
      <c r="BN3205" s="146">
        <f t="shared" si="569"/>
        <v>6.8956300863096814E-5</v>
      </c>
      <c r="BO3205" s="146" t="str">
        <f t="shared" si="565"/>
        <v/>
      </c>
    </row>
    <row r="3206" spans="62:67" ht="20.100000000000001" customHeight="1" x14ac:dyDescent="0.25">
      <c r="BJ3206" s="146">
        <v>2426</v>
      </c>
      <c r="BK3206" s="146">
        <f t="shared" si="566"/>
        <v>15.519999999999335</v>
      </c>
      <c r="BL3206" s="146">
        <f t="shared" si="567"/>
        <v>2.9882357945087E-2</v>
      </c>
      <c r="BM3206" s="146">
        <f t="shared" si="568"/>
        <v>6.8806891775751583E-5</v>
      </c>
      <c r="BN3206" s="146">
        <f t="shared" si="569"/>
        <v>6.8806891775751583E-5</v>
      </c>
      <c r="BO3206" s="146" t="str">
        <f t="shared" si="565"/>
        <v/>
      </c>
    </row>
    <row r="3207" spans="62:67" ht="20.100000000000001" customHeight="1" x14ac:dyDescent="0.25">
      <c r="BJ3207" s="146">
        <v>2427</v>
      </c>
      <c r="BK3207" s="146">
        <f t="shared" si="566"/>
        <v>15.526399999999335</v>
      </c>
      <c r="BL3207" s="146">
        <f t="shared" si="567"/>
        <v>2.9813551053311248E-2</v>
      </c>
      <c r="BM3207" s="146">
        <f t="shared" si="568"/>
        <v>6.8657777240112294E-5</v>
      </c>
      <c r="BN3207" s="146">
        <f t="shared" si="569"/>
        <v>6.8657777240112294E-5</v>
      </c>
      <c r="BO3207" s="146" t="str">
        <f t="shared" si="565"/>
        <v/>
      </c>
    </row>
    <row r="3208" spans="62:67" ht="20.100000000000001" customHeight="1" x14ac:dyDescent="0.25">
      <c r="BJ3208" s="146">
        <v>2428</v>
      </c>
      <c r="BK3208" s="146">
        <f t="shared" si="566"/>
        <v>15.532799999999334</v>
      </c>
      <c r="BL3208" s="146">
        <f t="shared" si="567"/>
        <v>2.9744893276071136E-2</v>
      </c>
      <c r="BM3208" s="146">
        <f t="shared" si="568"/>
        <v>6.8508956768464913E-5</v>
      </c>
      <c r="BN3208" s="146">
        <f t="shared" si="569"/>
        <v>6.8508956768464913E-5</v>
      </c>
      <c r="BO3208" s="146" t="str">
        <f t="shared" si="565"/>
        <v/>
      </c>
    </row>
    <row r="3209" spans="62:67" ht="20.100000000000001" customHeight="1" x14ac:dyDescent="0.25">
      <c r="BJ3209" s="146">
        <v>2429</v>
      </c>
      <c r="BK3209" s="146">
        <f t="shared" si="566"/>
        <v>15.539199999999333</v>
      </c>
      <c r="BL3209" s="146">
        <f t="shared" si="567"/>
        <v>2.9676384319302671E-2</v>
      </c>
      <c r="BM3209" s="146">
        <f t="shared" si="568"/>
        <v>6.8360429873601941E-5</v>
      </c>
      <c r="BN3209" s="146">
        <f t="shared" si="569"/>
        <v>6.8360429873601941E-5</v>
      </c>
      <c r="BO3209" s="146" t="str">
        <f t="shared" si="565"/>
        <v/>
      </c>
    </row>
    <row r="3210" spans="62:67" ht="20.100000000000001" customHeight="1" x14ac:dyDescent="0.25">
      <c r="BJ3210" s="146">
        <v>2430</v>
      </c>
      <c r="BK3210" s="146">
        <f t="shared" si="566"/>
        <v>15.545599999999332</v>
      </c>
      <c r="BL3210" s="146">
        <f t="shared" si="567"/>
        <v>2.9608023889429069E-2</v>
      </c>
      <c r="BM3210" s="146">
        <f t="shared" si="568"/>
        <v>6.8212196068676706E-5</v>
      </c>
      <c r="BN3210" s="146">
        <f t="shared" si="569"/>
        <v>6.8212196068676706E-5</v>
      </c>
      <c r="BO3210" s="146" t="str">
        <f t="shared" si="565"/>
        <v/>
      </c>
    </row>
    <row r="3211" spans="62:67" ht="20.100000000000001" customHeight="1" x14ac:dyDescent="0.25">
      <c r="BJ3211" s="146">
        <v>2431</v>
      </c>
      <c r="BK3211" s="146">
        <f t="shared" si="566"/>
        <v>15.551999999999332</v>
      </c>
      <c r="BL3211" s="146">
        <f t="shared" si="567"/>
        <v>2.9539811693360393E-2</v>
      </c>
      <c r="BM3211" s="146">
        <f t="shared" si="568"/>
        <v>6.8064254867526014E-5</v>
      </c>
      <c r="BN3211" s="146">
        <f t="shared" si="569"/>
        <v>6.8064254867526014E-5</v>
      </c>
      <c r="BO3211" s="146" t="str">
        <f t="shared" si="565"/>
        <v/>
      </c>
    </row>
    <row r="3212" spans="62:67" ht="20.100000000000001" customHeight="1" x14ac:dyDescent="0.25">
      <c r="BJ3212" s="146">
        <v>2432</v>
      </c>
      <c r="BK3212" s="146">
        <f t="shared" si="566"/>
        <v>15.558399999999331</v>
      </c>
      <c r="BL3212" s="146">
        <f t="shared" si="567"/>
        <v>2.9471747438492867E-2</v>
      </c>
      <c r="BM3212" s="146">
        <f t="shared" si="568"/>
        <v>6.7916605784323208E-5</v>
      </c>
      <c r="BN3212" s="146">
        <f t="shared" si="569"/>
        <v>6.7916605784323208E-5</v>
      </c>
      <c r="BO3212" s="146" t="str">
        <f t="shared" si="565"/>
        <v/>
      </c>
    </row>
    <row r="3213" spans="62:67" ht="20.100000000000001" customHeight="1" x14ac:dyDescent="0.25">
      <c r="BJ3213" s="146">
        <v>2433</v>
      </c>
      <c r="BK3213" s="146">
        <f t="shared" si="566"/>
        <v>15.56479999999933</v>
      </c>
      <c r="BL3213" s="146">
        <f t="shared" si="567"/>
        <v>2.9403830832708543E-2</v>
      </c>
      <c r="BM3213" s="146">
        <f t="shared" si="568"/>
        <v>6.7769248333838378E-5</v>
      </c>
      <c r="BN3213" s="146">
        <f t="shared" si="569"/>
        <v>6.7769248333838378E-5</v>
      </c>
      <c r="BO3213" s="146" t="str">
        <f t="shared" ref="BO3213:BO3276" si="570">IF($BL3213&lt;(1-$BH$793),$BM3213,"")</f>
        <v/>
      </c>
    </row>
    <row r="3214" spans="62:67" ht="20.100000000000001" customHeight="1" x14ac:dyDescent="0.25">
      <c r="BJ3214" s="146">
        <v>2434</v>
      </c>
      <c r="BK3214" s="146">
        <f t="shared" ref="BK3214:BK3277" si="571">BK3213+$BN$778</f>
        <v>15.57119999999933</v>
      </c>
      <c r="BL3214" s="146">
        <f t="shared" ref="BL3214:BL3277" si="572">_xlfn.CHISQ.DIST.RT(BK3214,7)</f>
        <v>2.9336061584374705E-2</v>
      </c>
      <c r="BM3214" s="146">
        <f t="shared" ref="BM3214:BM3277" si="573">BL3214-BL3215</f>
        <v>6.7622182031306516E-5</v>
      </c>
      <c r="BN3214" s="146">
        <f t="shared" ref="BN3214:BN3277" si="574">IF(BL3214&lt;(1-$BH$785),BM3214,"")</f>
        <v>6.7622182031306516E-5</v>
      </c>
      <c r="BO3214" s="146" t="str">
        <f t="shared" si="570"/>
        <v/>
      </c>
    </row>
    <row r="3215" spans="62:67" ht="20.100000000000001" customHeight="1" x14ac:dyDescent="0.25">
      <c r="BJ3215" s="146">
        <v>2435</v>
      </c>
      <c r="BK3215" s="146">
        <f t="shared" si="571"/>
        <v>15.577599999999329</v>
      </c>
      <c r="BL3215" s="146">
        <f t="shared" si="572"/>
        <v>2.9268439402343398E-2</v>
      </c>
      <c r="BM3215" s="146">
        <f t="shared" si="573"/>
        <v>6.7475406392427523E-5</v>
      </c>
      <c r="BN3215" s="146">
        <f t="shared" si="574"/>
        <v>6.7475406392427523E-5</v>
      </c>
      <c r="BO3215" s="146" t="str">
        <f t="shared" si="570"/>
        <v/>
      </c>
    </row>
    <row r="3216" spans="62:67" ht="20.100000000000001" customHeight="1" x14ac:dyDescent="0.25">
      <c r="BJ3216" s="146">
        <v>2436</v>
      </c>
      <c r="BK3216" s="146">
        <f t="shared" si="571"/>
        <v>15.583999999999328</v>
      </c>
      <c r="BL3216" s="146">
        <f t="shared" si="572"/>
        <v>2.9200963995950971E-2</v>
      </c>
      <c r="BM3216" s="146">
        <f t="shared" si="573"/>
        <v>6.7328920933501513E-5</v>
      </c>
      <c r="BN3216" s="146">
        <f t="shared" si="574"/>
        <v>6.7328920933501513E-5</v>
      </c>
      <c r="BO3216" s="146" t="str">
        <f t="shared" si="570"/>
        <v/>
      </c>
    </row>
    <row r="3217" spans="62:67" ht="20.100000000000001" customHeight="1" x14ac:dyDescent="0.25">
      <c r="BJ3217" s="146">
        <v>2437</v>
      </c>
      <c r="BK3217" s="146">
        <f t="shared" si="571"/>
        <v>15.590399999999327</v>
      </c>
      <c r="BL3217" s="146">
        <f t="shared" si="572"/>
        <v>2.9133635075017469E-2</v>
      </c>
      <c r="BM3217" s="146">
        <f t="shared" si="573"/>
        <v>6.7182725171303914E-5</v>
      </c>
      <c r="BN3217" s="146">
        <f t="shared" si="574"/>
        <v>6.7182725171303914E-5</v>
      </c>
      <c r="BO3217" s="146" t="str">
        <f t="shared" si="570"/>
        <v/>
      </c>
    </row>
    <row r="3218" spans="62:67" ht="20.100000000000001" customHeight="1" x14ac:dyDescent="0.25">
      <c r="BJ3218" s="146">
        <v>2438</v>
      </c>
      <c r="BK3218" s="146">
        <f t="shared" si="571"/>
        <v>15.596799999999327</v>
      </c>
      <c r="BL3218" s="146">
        <f t="shared" si="572"/>
        <v>2.9066452349846165E-2</v>
      </c>
      <c r="BM3218" s="146">
        <f t="shared" si="573"/>
        <v>6.7036818623029959E-5</v>
      </c>
      <c r="BN3218" s="146">
        <f t="shared" si="574"/>
        <v>6.7036818623029959E-5</v>
      </c>
      <c r="BO3218" s="146" t="str">
        <f t="shared" si="570"/>
        <v/>
      </c>
    </row>
    <row r="3219" spans="62:67" ht="20.100000000000001" customHeight="1" x14ac:dyDescent="0.25">
      <c r="BJ3219" s="146">
        <v>2439</v>
      </c>
      <c r="BK3219" s="146">
        <f t="shared" si="571"/>
        <v>15.603199999999326</v>
      </c>
      <c r="BL3219" s="146">
        <f t="shared" si="572"/>
        <v>2.8999415531223136E-2</v>
      </c>
      <c r="BM3219" s="146">
        <f t="shared" si="573"/>
        <v>6.6891200806423051E-5</v>
      </c>
      <c r="BN3219" s="146">
        <f t="shared" si="574"/>
        <v>6.6891200806423051E-5</v>
      </c>
      <c r="BO3219" s="146" t="str">
        <f t="shared" si="570"/>
        <v/>
      </c>
    </row>
    <row r="3220" spans="62:67" ht="20.100000000000001" customHeight="1" x14ac:dyDescent="0.25">
      <c r="BJ3220" s="146">
        <v>2440</v>
      </c>
      <c r="BK3220" s="146">
        <f t="shared" si="571"/>
        <v>15.609599999999325</v>
      </c>
      <c r="BL3220" s="146">
        <f t="shared" si="572"/>
        <v>2.8932524330416712E-2</v>
      </c>
      <c r="BM3220" s="146">
        <f t="shared" si="573"/>
        <v>6.674587123976089E-5</v>
      </c>
      <c r="BN3220" s="146">
        <f t="shared" si="574"/>
        <v>6.674587123976089E-5</v>
      </c>
      <c r="BO3220" s="146" t="str">
        <f t="shared" si="570"/>
        <v/>
      </c>
    </row>
    <row r="3221" spans="62:67" ht="20.100000000000001" customHeight="1" x14ac:dyDescent="0.25">
      <c r="BJ3221" s="146">
        <v>2441</v>
      </c>
      <c r="BK3221" s="146">
        <f t="shared" si="571"/>
        <v>15.615999999999325</v>
      </c>
      <c r="BL3221" s="146">
        <f t="shared" si="572"/>
        <v>2.8865778459176952E-2</v>
      </c>
      <c r="BM3221" s="146">
        <f t="shared" si="573"/>
        <v>6.660082944184853E-5</v>
      </c>
      <c r="BN3221" s="146">
        <f t="shared" si="574"/>
        <v>6.660082944184853E-5</v>
      </c>
      <c r="BO3221" s="146" t="str">
        <f t="shared" si="570"/>
        <v/>
      </c>
    </row>
    <row r="3222" spans="62:67" ht="20.100000000000001" customHeight="1" x14ac:dyDescent="0.25">
      <c r="BJ3222" s="146">
        <v>2442</v>
      </c>
      <c r="BK3222" s="146">
        <f t="shared" si="571"/>
        <v>15.622399999999324</v>
      </c>
      <c r="BL3222" s="146">
        <f t="shared" si="572"/>
        <v>2.8799177629735103E-2</v>
      </c>
      <c r="BM3222" s="146">
        <f t="shared" si="573"/>
        <v>6.6456074931855319E-5</v>
      </c>
      <c r="BN3222" s="146">
        <f t="shared" si="574"/>
        <v>6.6456074931855319E-5</v>
      </c>
      <c r="BO3222" s="146" t="str">
        <f t="shared" si="570"/>
        <v/>
      </c>
    </row>
    <row r="3223" spans="62:67" ht="20.100000000000001" customHeight="1" x14ac:dyDescent="0.25">
      <c r="BJ3223" s="146">
        <v>2443</v>
      </c>
      <c r="BK3223" s="146">
        <f t="shared" si="571"/>
        <v>15.628799999999323</v>
      </c>
      <c r="BL3223" s="146">
        <f t="shared" si="572"/>
        <v>2.8732721554803248E-2</v>
      </c>
      <c r="BM3223" s="146">
        <f t="shared" si="573"/>
        <v>6.6311607229606329E-5</v>
      </c>
      <c r="BN3223" s="146">
        <f t="shared" si="574"/>
        <v>6.6311607229606329E-5</v>
      </c>
      <c r="BO3223" s="146" t="str">
        <f t="shared" si="570"/>
        <v/>
      </c>
    </row>
    <row r="3224" spans="62:67" ht="20.100000000000001" customHeight="1" x14ac:dyDescent="0.25">
      <c r="BJ3224" s="146">
        <v>2444</v>
      </c>
      <c r="BK3224" s="146">
        <f t="shared" si="571"/>
        <v>15.635199999999323</v>
      </c>
      <c r="BL3224" s="146">
        <f t="shared" si="572"/>
        <v>2.8666409947573641E-2</v>
      </c>
      <c r="BM3224" s="146">
        <f t="shared" si="573"/>
        <v>6.6167425855401946E-5</v>
      </c>
      <c r="BN3224" s="146">
        <f t="shared" si="574"/>
        <v>6.6167425855401946E-5</v>
      </c>
      <c r="BO3224" s="146" t="str">
        <f t="shared" si="570"/>
        <v/>
      </c>
    </row>
    <row r="3225" spans="62:67" ht="20.100000000000001" customHeight="1" x14ac:dyDescent="0.25">
      <c r="BJ3225" s="146">
        <v>2445</v>
      </c>
      <c r="BK3225" s="146">
        <f t="shared" si="571"/>
        <v>15.641599999999322</v>
      </c>
      <c r="BL3225" s="146">
        <f t="shared" si="572"/>
        <v>2.8600242521718239E-2</v>
      </c>
      <c r="BM3225" s="146">
        <f t="shared" si="573"/>
        <v>6.6023530330028279E-5</v>
      </c>
      <c r="BN3225" s="146">
        <f t="shared" si="574"/>
        <v>6.6023530330028279E-5</v>
      </c>
      <c r="BO3225" s="146" t="str">
        <f t="shared" si="570"/>
        <v/>
      </c>
    </row>
    <row r="3226" spans="62:67" ht="20.100000000000001" customHeight="1" x14ac:dyDescent="0.25">
      <c r="BJ3226" s="146">
        <v>2446</v>
      </c>
      <c r="BK3226" s="146">
        <f t="shared" si="571"/>
        <v>15.647999999999321</v>
      </c>
      <c r="BL3226" s="146">
        <f t="shared" si="572"/>
        <v>2.8534218991388211E-2</v>
      </c>
      <c r="BM3226" s="146">
        <f t="shared" si="573"/>
        <v>6.5879920174743284E-5</v>
      </c>
      <c r="BN3226" s="146">
        <f t="shared" si="574"/>
        <v>6.5879920174743284E-5</v>
      </c>
      <c r="BO3226" s="146" t="str">
        <f t="shared" si="570"/>
        <v/>
      </c>
    </row>
    <row r="3227" spans="62:67" ht="20.100000000000001" customHeight="1" x14ac:dyDescent="0.25">
      <c r="BJ3227" s="146">
        <v>2447</v>
      </c>
      <c r="BK3227" s="146">
        <f t="shared" si="571"/>
        <v>15.65439999999932</v>
      </c>
      <c r="BL3227" s="146">
        <f t="shared" si="572"/>
        <v>2.8468339071213468E-2</v>
      </c>
      <c r="BM3227" s="146">
        <f t="shared" si="573"/>
        <v>6.5736594911363494E-5</v>
      </c>
      <c r="BN3227" s="146">
        <f t="shared" si="574"/>
        <v>6.5736594911363494E-5</v>
      </c>
      <c r="BO3227" s="146" t="str">
        <f t="shared" si="570"/>
        <v/>
      </c>
    </row>
    <row r="3228" spans="62:67" ht="20.100000000000001" customHeight="1" x14ac:dyDescent="0.25">
      <c r="BJ3228" s="146">
        <v>2448</v>
      </c>
      <c r="BK3228" s="146">
        <f t="shared" si="571"/>
        <v>15.66079999999932</v>
      </c>
      <c r="BL3228" s="146">
        <f t="shared" si="572"/>
        <v>2.8402602476302104E-2</v>
      </c>
      <c r="BM3228" s="146">
        <f t="shared" si="573"/>
        <v>6.5593554062225862E-5</v>
      </c>
      <c r="BN3228" s="146">
        <f t="shared" si="574"/>
        <v>6.5593554062225862E-5</v>
      </c>
      <c r="BO3228" s="146" t="str">
        <f t="shared" si="570"/>
        <v/>
      </c>
    </row>
    <row r="3229" spans="62:67" ht="20.100000000000001" customHeight="1" x14ac:dyDescent="0.25">
      <c r="BJ3229" s="146">
        <v>2449</v>
      </c>
      <c r="BK3229" s="146">
        <f t="shared" si="571"/>
        <v>15.667199999999319</v>
      </c>
      <c r="BL3229" s="146">
        <f t="shared" si="572"/>
        <v>2.8337008922239879E-2</v>
      </c>
      <c r="BM3229" s="146">
        <f t="shared" si="573"/>
        <v>6.5450797150069795E-5</v>
      </c>
      <c r="BN3229" s="146">
        <f t="shared" si="574"/>
        <v>6.5450797150069795E-5</v>
      </c>
      <c r="BO3229" s="146" t="str">
        <f t="shared" si="570"/>
        <v/>
      </c>
    </row>
    <row r="3230" spans="62:67" ht="20.100000000000001" customHeight="1" x14ac:dyDescent="0.25">
      <c r="BJ3230" s="146">
        <v>2450</v>
      </c>
      <c r="BK3230" s="146">
        <f t="shared" si="571"/>
        <v>15.673599999999318</v>
      </c>
      <c r="BL3230" s="146">
        <f t="shared" si="572"/>
        <v>2.8271558125089809E-2</v>
      </c>
      <c r="BM3230" s="146">
        <f t="shared" si="573"/>
        <v>6.5308323698345938E-5</v>
      </c>
      <c r="BN3230" s="146">
        <f t="shared" si="574"/>
        <v>6.5308323698345938E-5</v>
      </c>
      <c r="BO3230" s="146" t="str">
        <f t="shared" si="570"/>
        <v/>
      </c>
    </row>
    <row r="3231" spans="62:67" ht="20.100000000000001" customHeight="1" x14ac:dyDescent="0.25">
      <c r="BJ3231" s="146">
        <v>2451</v>
      </c>
      <c r="BK3231" s="146">
        <f t="shared" si="571"/>
        <v>15.679999999999318</v>
      </c>
      <c r="BL3231" s="146">
        <f t="shared" si="572"/>
        <v>2.8206249801391463E-2</v>
      </c>
      <c r="BM3231" s="146">
        <f t="shared" si="573"/>
        <v>6.5166133230827594E-5</v>
      </c>
      <c r="BN3231" s="146">
        <f t="shared" si="574"/>
        <v>6.5166133230827594E-5</v>
      </c>
      <c r="BO3231" s="146" t="str">
        <f t="shared" si="570"/>
        <v/>
      </c>
    </row>
    <row r="3232" spans="62:67" ht="20.100000000000001" customHeight="1" x14ac:dyDescent="0.25">
      <c r="BJ3232" s="146">
        <v>2452</v>
      </c>
      <c r="BK3232" s="146">
        <f t="shared" si="571"/>
        <v>15.686399999999317</v>
      </c>
      <c r="BL3232" s="146">
        <f t="shared" si="572"/>
        <v>2.8141083668160635E-2</v>
      </c>
      <c r="BM3232" s="146">
        <f t="shared" si="573"/>
        <v>6.5024225271843178E-5</v>
      </c>
      <c r="BN3232" s="146">
        <f t="shared" si="574"/>
        <v>6.5024225271843178E-5</v>
      </c>
      <c r="BO3232" s="146" t="str">
        <f t="shared" si="570"/>
        <v/>
      </c>
    </row>
    <row r="3233" spans="62:67" ht="20.100000000000001" customHeight="1" x14ac:dyDescent="0.25">
      <c r="BJ3233" s="146">
        <v>2453</v>
      </c>
      <c r="BK3233" s="146">
        <f t="shared" si="571"/>
        <v>15.692799999999316</v>
      </c>
      <c r="BL3233" s="146">
        <f t="shared" si="572"/>
        <v>2.8076059442888792E-2</v>
      </c>
      <c r="BM3233" s="146">
        <f t="shared" si="573"/>
        <v>6.4882599346241521E-5</v>
      </c>
      <c r="BN3233" s="146">
        <f t="shared" si="574"/>
        <v>6.4882599346241521E-5</v>
      </c>
      <c r="BO3233" s="146" t="str">
        <f t="shared" si="570"/>
        <v/>
      </c>
    </row>
    <row r="3234" spans="62:67" ht="20.100000000000001" customHeight="1" x14ac:dyDescent="0.25">
      <c r="BJ3234" s="146">
        <v>2454</v>
      </c>
      <c r="BK3234" s="146">
        <f t="shared" si="571"/>
        <v>15.699199999999315</v>
      </c>
      <c r="BL3234" s="146">
        <f t="shared" si="572"/>
        <v>2.8011176843542551E-2</v>
      </c>
      <c r="BM3234" s="146">
        <f t="shared" si="573"/>
        <v>6.4741254979534119E-5</v>
      </c>
      <c r="BN3234" s="146">
        <f t="shared" si="574"/>
        <v>6.4741254979534119E-5</v>
      </c>
      <c r="BO3234" s="146" t="str">
        <f t="shared" si="570"/>
        <v/>
      </c>
    </row>
    <row r="3235" spans="62:67" ht="20.100000000000001" customHeight="1" x14ac:dyDescent="0.25">
      <c r="BJ3235" s="146">
        <v>2455</v>
      </c>
      <c r="BK3235" s="146">
        <f t="shared" si="571"/>
        <v>15.705599999999315</v>
      </c>
      <c r="BL3235" s="146">
        <f t="shared" si="572"/>
        <v>2.7946435588563016E-2</v>
      </c>
      <c r="BM3235" s="146">
        <f t="shared" si="573"/>
        <v>6.4600191697447573E-5</v>
      </c>
      <c r="BN3235" s="146">
        <f t="shared" si="574"/>
        <v>6.4600191697447573E-5</v>
      </c>
      <c r="BO3235" s="146" t="str">
        <f t="shared" si="570"/>
        <v/>
      </c>
    </row>
    <row r="3236" spans="62:67" ht="20.100000000000001" customHeight="1" x14ac:dyDescent="0.25">
      <c r="BJ3236" s="146">
        <v>2456</v>
      </c>
      <c r="BK3236" s="146">
        <f t="shared" si="571"/>
        <v>15.711999999999314</v>
      </c>
      <c r="BL3236" s="146">
        <f t="shared" si="572"/>
        <v>2.7881835396865569E-2</v>
      </c>
      <c r="BM3236" s="146">
        <f t="shared" si="573"/>
        <v>6.4459409026516867E-5</v>
      </c>
      <c r="BN3236" s="146">
        <f t="shared" si="574"/>
        <v>6.4459409026516867E-5</v>
      </c>
      <c r="BO3236" s="146" t="str">
        <f t="shared" si="570"/>
        <v/>
      </c>
    </row>
    <row r="3237" spans="62:67" ht="20.100000000000001" customHeight="1" x14ac:dyDescent="0.25">
      <c r="BJ3237" s="146">
        <v>2457</v>
      </c>
      <c r="BK3237" s="146">
        <f t="shared" si="571"/>
        <v>15.718399999999313</v>
      </c>
      <c r="BL3237" s="146">
        <f t="shared" si="572"/>
        <v>2.7817375987839052E-2</v>
      </c>
      <c r="BM3237" s="146">
        <f t="shared" si="573"/>
        <v>6.4318906493516376E-5</v>
      </c>
      <c r="BN3237" s="146">
        <f t="shared" si="574"/>
        <v>6.4318906493516376E-5</v>
      </c>
      <c r="BO3237" s="146" t="str">
        <f t="shared" si="570"/>
        <v/>
      </c>
    </row>
    <row r="3238" spans="62:67" ht="20.100000000000001" customHeight="1" x14ac:dyDescent="0.25">
      <c r="BJ3238" s="146">
        <v>2458</v>
      </c>
      <c r="BK3238" s="146">
        <f t="shared" si="571"/>
        <v>15.724799999999313</v>
      </c>
      <c r="BL3238" s="146">
        <f t="shared" si="572"/>
        <v>2.7753057081345536E-2</v>
      </c>
      <c r="BM3238" s="146">
        <f t="shared" si="573"/>
        <v>6.4178683625945587E-5</v>
      </c>
      <c r="BN3238" s="146">
        <f t="shared" si="574"/>
        <v>6.4178683625945587E-5</v>
      </c>
      <c r="BO3238" s="146" t="str">
        <f t="shared" si="570"/>
        <v/>
      </c>
    </row>
    <row r="3239" spans="62:67" ht="20.100000000000001" customHeight="1" x14ac:dyDescent="0.25">
      <c r="BJ3239" s="146">
        <v>2459</v>
      </c>
      <c r="BK3239" s="146">
        <f t="shared" si="571"/>
        <v>15.731199999999312</v>
      </c>
      <c r="BL3239" s="146">
        <f t="shared" si="572"/>
        <v>2.768887839771959E-2</v>
      </c>
      <c r="BM3239" s="146">
        <f t="shared" si="573"/>
        <v>6.4038739951834817E-5</v>
      </c>
      <c r="BN3239" s="146">
        <f t="shared" si="574"/>
        <v>6.4038739951834817E-5</v>
      </c>
      <c r="BO3239" s="146" t="str">
        <f t="shared" si="570"/>
        <v/>
      </c>
    </row>
    <row r="3240" spans="62:67" ht="20.100000000000001" customHeight="1" x14ac:dyDescent="0.25">
      <c r="BJ3240" s="146">
        <v>2460</v>
      </c>
      <c r="BK3240" s="146">
        <f t="shared" si="571"/>
        <v>15.737599999999311</v>
      </c>
      <c r="BL3240" s="146">
        <f t="shared" si="572"/>
        <v>2.7624839657767755E-2</v>
      </c>
      <c r="BM3240" s="146">
        <f t="shared" si="573"/>
        <v>6.3899074999481525E-5</v>
      </c>
      <c r="BN3240" s="146">
        <f t="shared" si="574"/>
        <v>6.3899074999481525E-5</v>
      </c>
      <c r="BO3240" s="146" t="str">
        <f t="shared" si="570"/>
        <v/>
      </c>
    </row>
    <row r="3241" spans="62:67" ht="20.100000000000001" customHeight="1" x14ac:dyDescent="0.25">
      <c r="BJ3241" s="146">
        <v>2461</v>
      </c>
      <c r="BK3241" s="146">
        <f t="shared" si="571"/>
        <v>15.743999999999311</v>
      </c>
      <c r="BL3241" s="146">
        <f t="shared" si="572"/>
        <v>2.7560940582768274E-2</v>
      </c>
      <c r="BM3241" s="146">
        <f t="shared" si="573"/>
        <v>6.3759688297932576E-5</v>
      </c>
      <c r="BN3241" s="146">
        <f t="shared" si="574"/>
        <v>6.3759688297932576E-5</v>
      </c>
      <c r="BO3241" s="146" t="str">
        <f t="shared" si="570"/>
        <v/>
      </c>
    </row>
    <row r="3242" spans="62:67" ht="20.100000000000001" customHeight="1" x14ac:dyDescent="0.25">
      <c r="BJ3242" s="146">
        <v>2462</v>
      </c>
      <c r="BK3242" s="146">
        <f t="shared" si="571"/>
        <v>15.75039999999931</v>
      </c>
      <c r="BL3242" s="146">
        <f t="shared" si="572"/>
        <v>2.7497180894470341E-2</v>
      </c>
      <c r="BM3242" s="146">
        <f t="shared" si="573"/>
        <v>6.3620579376734432E-5</v>
      </c>
      <c r="BN3242" s="146">
        <f t="shared" si="574"/>
        <v>6.3620579376734432E-5</v>
      </c>
      <c r="BO3242" s="146" t="str">
        <f t="shared" si="570"/>
        <v/>
      </c>
    </row>
    <row r="3243" spans="62:67" ht="20.100000000000001" customHeight="1" x14ac:dyDescent="0.25">
      <c r="BJ3243" s="146">
        <v>2463</v>
      </c>
      <c r="BK3243" s="146">
        <f t="shared" si="571"/>
        <v>15.756799999999309</v>
      </c>
      <c r="BL3243" s="146">
        <f t="shared" si="572"/>
        <v>2.7433560315093607E-2</v>
      </c>
      <c r="BM3243" s="146">
        <f t="shared" si="573"/>
        <v>6.3481747765787438E-5</v>
      </c>
      <c r="BN3243" s="146">
        <f t="shared" si="574"/>
        <v>6.3481747765787438E-5</v>
      </c>
      <c r="BO3243" s="146" t="str">
        <f t="shared" si="570"/>
        <v/>
      </c>
    </row>
    <row r="3244" spans="62:67" ht="20.100000000000001" customHeight="1" x14ac:dyDescent="0.25">
      <c r="BJ3244" s="146">
        <v>2464</v>
      </c>
      <c r="BK3244" s="146">
        <f t="shared" si="571"/>
        <v>15.763199999999308</v>
      </c>
      <c r="BL3244" s="146">
        <f t="shared" si="572"/>
        <v>2.7370078567327819E-2</v>
      </c>
      <c r="BM3244" s="146">
        <f t="shared" si="573"/>
        <v>6.3343192995720526E-5</v>
      </c>
      <c r="BN3244" s="146">
        <f t="shared" si="574"/>
        <v>6.3343192995720526E-5</v>
      </c>
      <c r="BO3244" s="146" t="str">
        <f t="shared" si="570"/>
        <v/>
      </c>
    </row>
    <row r="3245" spans="62:67" ht="20.100000000000001" customHeight="1" x14ac:dyDescent="0.25">
      <c r="BJ3245" s="146">
        <v>2465</v>
      </c>
      <c r="BK3245" s="146">
        <f t="shared" si="571"/>
        <v>15.769599999999308</v>
      </c>
      <c r="BL3245" s="146">
        <f t="shared" si="572"/>
        <v>2.7306735374332099E-2</v>
      </c>
      <c r="BM3245" s="146">
        <f t="shared" si="573"/>
        <v>6.3204914597405487E-5</v>
      </c>
      <c r="BN3245" s="146">
        <f t="shared" si="574"/>
        <v>6.3204914597405487E-5</v>
      </c>
      <c r="BO3245" s="146" t="str">
        <f t="shared" si="570"/>
        <v/>
      </c>
    </row>
    <row r="3246" spans="62:67" ht="20.100000000000001" customHeight="1" x14ac:dyDescent="0.25">
      <c r="BJ3246" s="146">
        <v>2466</v>
      </c>
      <c r="BK3246" s="146">
        <f t="shared" si="571"/>
        <v>15.775999999999307</v>
      </c>
      <c r="BL3246" s="146">
        <f t="shared" si="572"/>
        <v>2.7243530459734693E-2</v>
      </c>
      <c r="BM3246" s="146">
        <f t="shared" si="573"/>
        <v>6.3066912102671679E-5</v>
      </c>
      <c r="BN3246" s="146">
        <f t="shared" si="574"/>
        <v>6.3066912102671679E-5</v>
      </c>
      <c r="BO3246" s="146" t="str">
        <f t="shared" si="570"/>
        <v/>
      </c>
    </row>
    <row r="3247" spans="62:67" ht="20.100000000000001" customHeight="1" x14ac:dyDescent="0.25">
      <c r="BJ3247" s="146">
        <v>2467</v>
      </c>
      <c r="BK3247" s="146">
        <f t="shared" si="571"/>
        <v>15.782399999999306</v>
      </c>
      <c r="BL3247" s="146">
        <f t="shared" si="572"/>
        <v>2.7180463547632022E-2</v>
      </c>
      <c r="BM3247" s="146">
        <f t="shared" si="573"/>
        <v>6.2929185043355401E-5</v>
      </c>
      <c r="BN3247" s="146">
        <f t="shared" si="574"/>
        <v>6.2929185043355401E-5</v>
      </c>
      <c r="BO3247" s="146" t="str">
        <f t="shared" si="570"/>
        <v/>
      </c>
    </row>
    <row r="3248" spans="62:67" ht="20.100000000000001" customHeight="1" x14ac:dyDescent="0.25">
      <c r="BJ3248" s="146">
        <v>2468</v>
      </c>
      <c r="BK3248" s="146">
        <f t="shared" si="571"/>
        <v>15.788799999999306</v>
      </c>
      <c r="BL3248" s="146">
        <f t="shared" si="572"/>
        <v>2.7117534362588666E-2</v>
      </c>
      <c r="BM3248" s="146">
        <f t="shared" si="573"/>
        <v>6.2791732952142965E-5</v>
      </c>
      <c r="BN3248" s="146">
        <f t="shared" si="574"/>
        <v>6.2791732952142965E-5</v>
      </c>
      <c r="BO3248" s="146" t="str">
        <f t="shared" si="570"/>
        <v/>
      </c>
    </row>
    <row r="3249" spans="62:67" ht="20.100000000000001" customHeight="1" x14ac:dyDescent="0.25">
      <c r="BJ3249" s="146">
        <v>2469</v>
      </c>
      <c r="BK3249" s="146">
        <f t="shared" si="571"/>
        <v>15.795199999999305</v>
      </c>
      <c r="BL3249" s="146">
        <f t="shared" si="572"/>
        <v>2.7054742629636523E-2</v>
      </c>
      <c r="BM3249" s="146">
        <f t="shared" si="573"/>
        <v>6.2654555362182118E-5</v>
      </c>
      <c r="BN3249" s="146">
        <f t="shared" si="574"/>
        <v>6.2654555362182118E-5</v>
      </c>
      <c r="BO3249" s="146" t="str">
        <f t="shared" si="570"/>
        <v/>
      </c>
    </row>
    <row r="3250" spans="62:67" ht="20.100000000000001" customHeight="1" x14ac:dyDescent="0.25">
      <c r="BJ3250" s="146">
        <v>2470</v>
      </c>
      <c r="BK3250" s="146">
        <f t="shared" si="571"/>
        <v>15.801599999999304</v>
      </c>
      <c r="BL3250" s="146">
        <f t="shared" si="572"/>
        <v>2.6992088074274341E-2</v>
      </c>
      <c r="BM3250" s="146">
        <f t="shared" si="573"/>
        <v>6.2517651807043884E-5</v>
      </c>
      <c r="BN3250" s="146">
        <f t="shared" si="574"/>
        <v>6.2517651807043884E-5</v>
      </c>
      <c r="BO3250" s="146" t="str">
        <f t="shared" si="570"/>
        <v/>
      </c>
    </row>
    <row r="3251" spans="62:67" ht="20.100000000000001" customHeight="1" x14ac:dyDescent="0.25">
      <c r="BJ3251" s="146">
        <v>2471</v>
      </c>
      <c r="BK3251" s="146">
        <f t="shared" si="571"/>
        <v>15.807999999999303</v>
      </c>
      <c r="BL3251" s="146">
        <f t="shared" si="572"/>
        <v>2.6929570422467297E-2</v>
      </c>
      <c r="BM3251" s="146">
        <f t="shared" si="573"/>
        <v>6.2381021820892557E-5</v>
      </c>
      <c r="BN3251" s="146">
        <f t="shared" si="574"/>
        <v>6.2381021820892557E-5</v>
      </c>
      <c r="BO3251" s="146" t="str">
        <f t="shared" si="570"/>
        <v/>
      </c>
    </row>
    <row r="3252" spans="62:67" ht="20.100000000000001" customHeight="1" x14ac:dyDescent="0.25">
      <c r="BJ3252" s="146">
        <v>2472</v>
      </c>
      <c r="BK3252" s="146">
        <f t="shared" si="571"/>
        <v>15.814399999999303</v>
      </c>
      <c r="BL3252" s="146">
        <f t="shared" si="572"/>
        <v>2.6867189400646405E-2</v>
      </c>
      <c r="BM3252" s="146">
        <f t="shared" si="573"/>
        <v>6.2244664938423261E-5</v>
      </c>
      <c r="BN3252" s="146">
        <f t="shared" si="574"/>
        <v>6.2244664938423261E-5</v>
      </c>
      <c r="BO3252" s="146" t="str">
        <f t="shared" si="570"/>
        <v/>
      </c>
    </row>
    <row r="3253" spans="62:67" ht="20.100000000000001" customHeight="1" x14ac:dyDescent="0.25">
      <c r="BJ3253" s="146">
        <v>2473</v>
      </c>
      <c r="BK3253" s="146">
        <f t="shared" si="571"/>
        <v>15.820799999999302</v>
      </c>
      <c r="BL3253" s="146">
        <f t="shared" si="572"/>
        <v>2.6804944735707981E-2</v>
      </c>
      <c r="BM3253" s="146">
        <f t="shared" si="573"/>
        <v>6.2108580694913984E-5</v>
      </c>
      <c r="BN3253" s="146">
        <f t="shared" si="574"/>
        <v>6.2108580694913984E-5</v>
      </c>
      <c r="BO3253" s="146" t="str">
        <f t="shared" si="570"/>
        <v/>
      </c>
    </row>
    <row r="3254" spans="62:67" ht="20.100000000000001" customHeight="1" x14ac:dyDescent="0.25">
      <c r="BJ3254" s="146">
        <v>2474</v>
      </c>
      <c r="BK3254" s="146">
        <f t="shared" si="571"/>
        <v>15.827199999999301</v>
      </c>
      <c r="BL3254" s="146">
        <f t="shared" si="572"/>
        <v>2.6742836155013067E-2</v>
      </c>
      <c r="BM3254" s="146">
        <f t="shared" si="573"/>
        <v>6.1972768625923741E-5</v>
      </c>
      <c r="BN3254" s="146">
        <f t="shared" si="574"/>
        <v>6.1972768625923741E-5</v>
      </c>
      <c r="BO3254" s="146" t="str">
        <f t="shared" si="570"/>
        <v/>
      </c>
    </row>
    <row r="3255" spans="62:67" ht="20.100000000000001" customHeight="1" x14ac:dyDescent="0.25">
      <c r="BJ3255" s="146">
        <v>2475</v>
      </c>
      <c r="BK3255" s="146">
        <f t="shared" si="571"/>
        <v>15.833599999999301</v>
      </c>
      <c r="BL3255" s="146">
        <f t="shared" si="572"/>
        <v>2.6680863386387144E-2</v>
      </c>
      <c r="BM3255" s="146">
        <f t="shared" si="573"/>
        <v>6.1837228267771355E-5</v>
      </c>
      <c r="BN3255" s="146">
        <f t="shared" si="574"/>
        <v>6.1837228267771355E-5</v>
      </c>
      <c r="BO3255" s="146" t="str">
        <f t="shared" si="570"/>
        <v/>
      </c>
    </row>
    <row r="3256" spans="62:67" ht="20.100000000000001" customHeight="1" x14ac:dyDescent="0.25">
      <c r="BJ3256" s="146">
        <v>2476</v>
      </c>
      <c r="BK3256" s="146">
        <f t="shared" si="571"/>
        <v>15.8399999999993</v>
      </c>
      <c r="BL3256" s="146">
        <f t="shared" si="572"/>
        <v>2.6619026158119372E-2</v>
      </c>
      <c r="BM3256" s="146">
        <f t="shared" si="573"/>
        <v>6.1701959157306474E-5</v>
      </c>
      <c r="BN3256" s="146">
        <f t="shared" si="574"/>
        <v>6.1701959157306474E-5</v>
      </c>
      <c r="BO3256" s="146" t="str">
        <f t="shared" si="570"/>
        <v/>
      </c>
    </row>
    <row r="3257" spans="62:67" ht="20.100000000000001" customHeight="1" x14ac:dyDescent="0.25">
      <c r="BJ3257" s="146">
        <v>2477</v>
      </c>
      <c r="BK3257" s="146">
        <f t="shared" si="571"/>
        <v>15.846399999999299</v>
      </c>
      <c r="BL3257" s="146">
        <f t="shared" si="572"/>
        <v>2.6557324198962066E-2</v>
      </c>
      <c r="BM3257" s="146">
        <f t="shared" si="573"/>
        <v>6.1566960831628548E-5</v>
      </c>
      <c r="BN3257" s="146">
        <f t="shared" si="574"/>
        <v>6.1566960831628548E-5</v>
      </c>
      <c r="BO3257" s="146" t="str">
        <f t="shared" si="570"/>
        <v/>
      </c>
    </row>
    <row r="3258" spans="62:67" ht="20.100000000000001" customHeight="1" x14ac:dyDescent="0.25">
      <c r="BJ3258" s="146">
        <v>2478</v>
      </c>
      <c r="BK3258" s="146">
        <f t="shared" si="571"/>
        <v>15.852799999999299</v>
      </c>
      <c r="BL3258" s="146">
        <f t="shared" si="572"/>
        <v>2.6495757238130437E-2</v>
      </c>
      <c r="BM3258" s="146">
        <f t="shared" si="573"/>
        <v>6.1432232828739081E-5</v>
      </c>
      <c r="BN3258" s="146">
        <f t="shared" si="574"/>
        <v>6.1432232828739081E-5</v>
      </c>
      <c r="BO3258" s="146" t="str">
        <f t="shared" si="570"/>
        <v/>
      </c>
    </row>
    <row r="3259" spans="62:67" ht="20.100000000000001" customHeight="1" x14ac:dyDescent="0.25">
      <c r="BJ3259" s="146">
        <v>2479</v>
      </c>
      <c r="BK3259" s="146">
        <f t="shared" si="571"/>
        <v>15.859199999999298</v>
      </c>
      <c r="BL3259" s="146">
        <f t="shared" si="572"/>
        <v>2.6434325005301698E-2</v>
      </c>
      <c r="BM3259" s="146">
        <f t="shared" si="573"/>
        <v>6.1297774686795703E-5</v>
      </c>
      <c r="BN3259" s="146">
        <f t="shared" si="574"/>
        <v>6.1297774686795703E-5</v>
      </c>
      <c r="BO3259" s="146" t="str">
        <f t="shared" si="570"/>
        <v/>
      </c>
    </row>
    <row r="3260" spans="62:67" ht="20.100000000000001" customHeight="1" x14ac:dyDescent="0.25">
      <c r="BJ3260" s="146">
        <v>2480</v>
      </c>
      <c r="BK3260" s="146">
        <f t="shared" si="571"/>
        <v>15.865599999999297</v>
      </c>
      <c r="BL3260" s="146">
        <f t="shared" si="572"/>
        <v>2.6373027230614902E-2</v>
      </c>
      <c r="BM3260" s="146">
        <f t="shared" si="573"/>
        <v>6.1163585944781773E-5</v>
      </c>
      <c r="BN3260" s="146">
        <f t="shared" si="574"/>
        <v>6.1163585944781773E-5</v>
      </c>
      <c r="BO3260" s="146" t="str">
        <f t="shared" si="570"/>
        <v/>
      </c>
    </row>
    <row r="3261" spans="62:67" ht="20.100000000000001" customHeight="1" x14ac:dyDescent="0.25">
      <c r="BJ3261" s="146">
        <v>2481</v>
      </c>
      <c r="BK3261" s="146">
        <f t="shared" si="571"/>
        <v>15.871999999999296</v>
      </c>
      <c r="BL3261" s="146">
        <f t="shared" si="572"/>
        <v>2.6311863644670121E-2</v>
      </c>
      <c r="BM3261" s="146">
        <f t="shared" si="573"/>
        <v>6.1029666142086575E-5</v>
      </c>
      <c r="BN3261" s="146">
        <f t="shared" si="574"/>
        <v>6.1029666142086575E-5</v>
      </c>
      <c r="BO3261" s="146" t="str">
        <f t="shared" si="570"/>
        <v/>
      </c>
    </row>
    <row r="3262" spans="62:67" ht="20.100000000000001" customHeight="1" x14ac:dyDescent="0.25">
      <c r="BJ3262" s="146">
        <v>2482</v>
      </c>
      <c r="BK3262" s="146">
        <f t="shared" si="571"/>
        <v>15.878399999999296</v>
      </c>
      <c r="BL3262" s="146">
        <f t="shared" si="572"/>
        <v>2.6250833978528034E-2</v>
      </c>
      <c r="BM3262" s="146">
        <f t="shared" si="573"/>
        <v>6.0896014818460215E-5</v>
      </c>
      <c r="BN3262" s="146">
        <f t="shared" si="574"/>
        <v>6.0896014818460215E-5</v>
      </c>
      <c r="BO3262" s="146" t="str">
        <f t="shared" si="570"/>
        <v/>
      </c>
    </row>
    <row r="3263" spans="62:67" ht="20.100000000000001" customHeight="1" x14ac:dyDescent="0.25">
      <c r="BJ3263" s="146">
        <v>2483</v>
      </c>
      <c r="BK3263" s="146">
        <f t="shared" si="571"/>
        <v>15.884799999999295</v>
      </c>
      <c r="BL3263" s="146">
        <f t="shared" si="572"/>
        <v>2.6189937963709574E-2</v>
      </c>
      <c r="BM3263" s="146">
        <f t="shared" si="573"/>
        <v>6.0762631514547916E-5</v>
      </c>
      <c r="BN3263" s="146">
        <f t="shared" si="574"/>
        <v>6.0762631514547916E-5</v>
      </c>
      <c r="BO3263" s="146" t="str">
        <f t="shared" si="570"/>
        <v/>
      </c>
    </row>
    <row r="3264" spans="62:67" ht="20.100000000000001" customHeight="1" x14ac:dyDescent="0.25">
      <c r="BJ3264" s="146">
        <v>2484</v>
      </c>
      <c r="BK3264" s="146">
        <f t="shared" si="571"/>
        <v>15.891199999999294</v>
      </c>
      <c r="BL3264" s="146">
        <f t="shared" si="572"/>
        <v>2.6129175332195026E-2</v>
      </c>
      <c r="BM3264" s="146">
        <f t="shared" si="573"/>
        <v>6.0629515771109393E-5</v>
      </c>
      <c r="BN3264" s="146">
        <f t="shared" si="574"/>
        <v>6.0629515771109393E-5</v>
      </c>
      <c r="BO3264" s="146" t="str">
        <f t="shared" si="570"/>
        <v/>
      </c>
    </row>
    <row r="3265" spans="62:67" ht="20.100000000000001" customHeight="1" x14ac:dyDescent="0.25">
      <c r="BJ3265" s="146">
        <v>2485</v>
      </c>
      <c r="BK3265" s="146">
        <f t="shared" si="571"/>
        <v>15.897599999999294</v>
      </c>
      <c r="BL3265" s="146">
        <f t="shared" si="572"/>
        <v>2.6068545816423917E-2</v>
      </c>
      <c r="BM3265" s="146">
        <f t="shared" si="573"/>
        <v>6.049666712974397E-5</v>
      </c>
      <c r="BN3265" s="146">
        <f t="shared" si="574"/>
        <v>6.049666712974397E-5</v>
      </c>
      <c r="BO3265" s="146" t="str">
        <f t="shared" si="570"/>
        <v/>
      </c>
    </row>
    <row r="3266" spans="62:67" ht="20.100000000000001" customHeight="1" x14ac:dyDescent="0.25">
      <c r="BJ3266" s="146">
        <v>2486</v>
      </c>
      <c r="BK3266" s="146">
        <f t="shared" si="571"/>
        <v>15.903999999999293</v>
      </c>
      <c r="BL3266" s="146">
        <f t="shared" si="572"/>
        <v>2.6008049149294173E-2</v>
      </c>
      <c r="BM3266" s="146">
        <f t="shared" si="573"/>
        <v>6.0364085132449952E-5</v>
      </c>
      <c r="BN3266" s="146">
        <f t="shared" si="574"/>
        <v>6.0364085132449952E-5</v>
      </c>
      <c r="BO3266" s="146" t="str">
        <f t="shared" si="570"/>
        <v/>
      </c>
    </row>
    <row r="3267" spans="62:67" ht="20.100000000000001" customHeight="1" x14ac:dyDescent="0.25">
      <c r="BJ3267" s="146">
        <v>2487</v>
      </c>
      <c r="BK3267" s="146">
        <f t="shared" si="571"/>
        <v>15.910399999999292</v>
      </c>
      <c r="BL3267" s="146">
        <f t="shared" si="572"/>
        <v>2.5947685064161723E-2</v>
      </c>
      <c r="BM3267" s="146">
        <f t="shared" si="573"/>
        <v>6.023176932171484E-5</v>
      </c>
      <c r="BN3267" s="146">
        <f t="shared" si="574"/>
        <v>6.023176932171484E-5</v>
      </c>
      <c r="BO3267" s="146" t="str">
        <f t="shared" si="570"/>
        <v/>
      </c>
    </row>
    <row r="3268" spans="62:67" ht="20.100000000000001" customHeight="1" x14ac:dyDescent="0.25">
      <c r="BJ3268" s="146">
        <v>2488</v>
      </c>
      <c r="BK3268" s="146">
        <f t="shared" si="571"/>
        <v>15.916799999999292</v>
      </c>
      <c r="BL3268" s="146">
        <f t="shared" si="572"/>
        <v>2.5887453294840008E-2</v>
      </c>
      <c r="BM3268" s="146">
        <f t="shared" si="573"/>
        <v>6.0099719240647165E-5</v>
      </c>
      <c r="BN3268" s="146">
        <f t="shared" si="574"/>
        <v>6.0099719240647165E-5</v>
      </c>
      <c r="BO3268" s="146" t="str">
        <f t="shared" si="570"/>
        <v/>
      </c>
    </row>
    <row r="3269" spans="62:67" ht="20.100000000000001" customHeight="1" x14ac:dyDescent="0.25">
      <c r="BJ3269" s="146">
        <v>2489</v>
      </c>
      <c r="BK3269" s="146">
        <f t="shared" si="571"/>
        <v>15.923199999999291</v>
      </c>
      <c r="BL3269" s="146">
        <f t="shared" si="572"/>
        <v>2.5827353575599361E-2</v>
      </c>
      <c r="BM3269" s="146">
        <f t="shared" si="573"/>
        <v>5.9967934432775261E-5</v>
      </c>
      <c r="BN3269" s="146">
        <f t="shared" si="574"/>
        <v>5.9967934432775261E-5</v>
      </c>
      <c r="BO3269" s="146" t="str">
        <f t="shared" si="570"/>
        <v/>
      </c>
    </row>
    <row r="3270" spans="62:67" ht="20.100000000000001" customHeight="1" x14ac:dyDescent="0.25">
      <c r="BJ3270" s="146">
        <v>2490</v>
      </c>
      <c r="BK3270" s="146">
        <f t="shared" si="571"/>
        <v>15.92959999999929</v>
      </c>
      <c r="BL3270" s="146">
        <f t="shared" si="572"/>
        <v>2.5767385641166585E-2</v>
      </c>
      <c r="BM3270" s="146">
        <f t="shared" si="573"/>
        <v>5.9836414442321351E-5</v>
      </c>
      <c r="BN3270" s="146">
        <f t="shared" si="574"/>
        <v>5.9836414442321351E-5</v>
      </c>
      <c r="BO3270" s="146" t="str">
        <f t="shared" si="570"/>
        <v/>
      </c>
    </row>
    <row r="3271" spans="62:67" ht="20.100000000000001" customHeight="1" x14ac:dyDescent="0.25">
      <c r="BJ3271" s="146">
        <v>2491</v>
      </c>
      <c r="BK3271" s="146">
        <f t="shared" si="571"/>
        <v>15.935999999999289</v>
      </c>
      <c r="BL3271" s="146">
        <f t="shared" si="572"/>
        <v>2.5707549226724264E-2</v>
      </c>
      <c r="BM3271" s="146">
        <f t="shared" si="573"/>
        <v>5.9705158813799092E-5</v>
      </c>
      <c r="BN3271" s="146">
        <f t="shared" si="574"/>
        <v>5.9705158813799092E-5</v>
      </c>
      <c r="BO3271" s="146" t="str">
        <f t="shared" si="570"/>
        <v/>
      </c>
    </row>
    <row r="3272" spans="62:67" ht="20.100000000000001" customHeight="1" x14ac:dyDescent="0.25">
      <c r="BJ3272" s="146">
        <v>2492</v>
      </c>
      <c r="BK3272" s="146">
        <f t="shared" si="571"/>
        <v>15.942399999999289</v>
      </c>
      <c r="BL3272" s="146">
        <f t="shared" si="572"/>
        <v>2.5647844067910465E-2</v>
      </c>
      <c r="BM3272" s="146">
        <f t="shared" si="573"/>
        <v>5.9574167092506236E-5</v>
      </c>
      <c r="BN3272" s="146">
        <f t="shared" si="574"/>
        <v>5.9574167092506236E-5</v>
      </c>
      <c r="BO3272" s="146" t="str">
        <f t="shared" si="570"/>
        <v/>
      </c>
    </row>
    <row r="3273" spans="62:67" ht="20.100000000000001" customHeight="1" x14ac:dyDescent="0.25">
      <c r="BJ3273" s="146">
        <v>2493</v>
      </c>
      <c r="BK3273" s="146">
        <f t="shared" si="571"/>
        <v>15.948799999999288</v>
      </c>
      <c r="BL3273" s="146">
        <f t="shared" si="572"/>
        <v>2.5588269900817959E-2</v>
      </c>
      <c r="BM3273" s="146">
        <f t="shared" si="573"/>
        <v>5.9443438824038908E-5</v>
      </c>
      <c r="BN3273" s="146">
        <f t="shared" si="574"/>
        <v>5.9443438824038908E-5</v>
      </c>
      <c r="BO3273" s="146" t="str">
        <f t="shared" si="570"/>
        <v/>
      </c>
    </row>
    <row r="3274" spans="62:67" ht="20.100000000000001" customHeight="1" x14ac:dyDescent="0.25">
      <c r="BJ3274" s="146">
        <v>2494</v>
      </c>
      <c r="BK3274" s="146">
        <f t="shared" si="571"/>
        <v>15.955199999999287</v>
      </c>
      <c r="BL3274" s="146">
        <f t="shared" si="572"/>
        <v>2.552882646199392E-2</v>
      </c>
      <c r="BM3274" s="146">
        <f t="shared" si="573"/>
        <v>5.9312973554721815E-5</v>
      </c>
      <c r="BN3274" s="146">
        <f t="shared" si="574"/>
        <v>5.9312973554721815E-5</v>
      </c>
      <c r="BO3274" s="146" t="str">
        <f t="shared" si="570"/>
        <v/>
      </c>
    </row>
    <row r="3275" spans="62:67" ht="20.100000000000001" customHeight="1" x14ac:dyDescent="0.25">
      <c r="BJ3275" s="146">
        <v>2495</v>
      </c>
      <c r="BK3275" s="146">
        <f t="shared" si="571"/>
        <v>15.961599999999287</v>
      </c>
      <c r="BL3275" s="146">
        <f t="shared" si="572"/>
        <v>2.5469513488439198E-2</v>
      </c>
      <c r="BM3275" s="146">
        <f t="shared" si="573"/>
        <v>5.9182770831198855E-5</v>
      </c>
      <c r="BN3275" s="146">
        <f t="shared" si="574"/>
        <v>5.9182770831198855E-5</v>
      </c>
      <c r="BO3275" s="146" t="str">
        <f t="shared" si="570"/>
        <v/>
      </c>
    </row>
    <row r="3276" spans="62:67" ht="20.100000000000001" customHeight="1" x14ac:dyDescent="0.25">
      <c r="BJ3276" s="146">
        <v>2496</v>
      </c>
      <c r="BK3276" s="146">
        <f t="shared" si="571"/>
        <v>15.967999999999286</v>
      </c>
      <c r="BL3276" s="146">
        <f t="shared" si="572"/>
        <v>2.5410330717607999E-2</v>
      </c>
      <c r="BM3276" s="146">
        <f t="shared" si="573"/>
        <v>5.9052830200852918E-5</v>
      </c>
      <c r="BN3276" s="146">
        <f t="shared" si="574"/>
        <v>5.9052830200852918E-5</v>
      </c>
      <c r="BO3276" s="146" t="str">
        <f t="shared" si="570"/>
        <v/>
      </c>
    </row>
    <row r="3277" spans="62:67" ht="20.100000000000001" customHeight="1" x14ac:dyDescent="0.25">
      <c r="BJ3277" s="146">
        <v>2497</v>
      </c>
      <c r="BK3277" s="146">
        <f t="shared" si="571"/>
        <v>15.974399999999285</v>
      </c>
      <c r="BL3277" s="146">
        <f t="shared" si="572"/>
        <v>2.5351277887407146E-2</v>
      </c>
      <c r="BM3277" s="146">
        <f t="shared" si="573"/>
        <v>5.8923151211472818E-5</v>
      </c>
      <c r="BN3277" s="146">
        <f t="shared" si="574"/>
        <v>5.8923151211472818E-5</v>
      </c>
      <c r="BO3277" s="146" t="str">
        <f t="shared" ref="BO3277:BO3340" si="575">IF($BL3277&lt;(1-$BH$793),$BM3277,"")</f>
        <v/>
      </c>
    </row>
    <row r="3278" spans="62:67" ht="20.100000000000001" customHeight="1" x14ac:dyDescent="0.25">
      <c r="BJ3278" s="146">
        <v>2498</v>
      </c>
      <c r="BK3278" s="146">
        <f t="shared" ref="BK3278:BK3341" si="576">BK3277+$BN$778</f>
        <v>15.980799999999284</v>
      </c>
      <c r="BL3278" s="146">
        <f t="shared" ref="BL3278:BL3341" si="577">_xlfn.CHISQ.DIST.RT(BK3278,7)</f>
        <v>2.5292354736195673E-2</v>
      </c>
      <c r="BM3278" s="146">
        <f t="shared" ref="BM3278:BM3341" si="578">BL3278-BL3279</f>
        <v>5.8793733411468402E-5</v>
      </c>
      <c r="BN3278" s="146">
        <f t="shared" ref="BN3278:BN3341" si="579">IF(BL3278&lt;(1-$BH$785),BM3278,"")</f>
        <v>5.8793733411468402E-5</v>
      </c>
      <c r="BO3278" s="146" t="str">
        <f t="shared" si="575"/>
        <v/>
      </c>
    </row>
    <row r="3279" spans="62:67" ht="20.100000000000001" customHeight="1" x14ac:dyDescent="0.25">
      <c r="BJ3279" s="146">
        <v>2499</v>
      </c>
      <c r="BK3279" s="146">
        <f t="shared" si="576"/>
        <v>15.987199999999284</v>
      </c>
      <c r="BL3279" s="146">
        <f t="shared" si="577"/>
        <v>2.5233561002784205E-2</v>
      </c>
      <c r="BM3279" s="146">
        <f t="shared" si="578"/>
        <v>5.8664576349558295E-5</v>
      </c>
      <c r="BN3279" s="146">
        <f t="shared" si="579"/>
        <v>5.8664576349558295E-5</v>
      </c>
      <c r="BO3279" s="146" t="str">
        <f t="shared" si="575"/>
        <v/>
      </c>
    </row>
    <row r="3280" spans="62:67" ht="20.100000000000001" customHeight="1" x14ac:dyDescent="0.25">
      <c r="BJ3280" s="146">
        <v>2500</v>
      </c>
      <c r="BK3280" s="146">
        <f t="shared" si="576"/>
        <v>15.993599999999283</v>
      </c>
      <c r="BL3280" s="146">
        <f t="shared" si="577"/>
        <v>2.5174896426434647E-2</v>
      </c>
      <c r="BM3280" s="146">
        <f t="shared" si="578"/>
        <v>5.8535679575321548E-5</v>
      </c>
      <c r="BN3280" s="146">
        <f t="shared" si="579"/>
        <v>5.8535679575321548E-5</v>
      </c>
      <c r="BO3280" s="146" t="str">
        <f t="shared" si="575"/>
        <v/>
      </c>
    </row>
    <row r="3281" spans="62:67" ht="20.100000000000001" customHeight="1" x14ac:dyDescent="0.25">
      <c r="BJ3281" s="146">
        <v>2501</v>
      </c>
      <c r="BK3281" s="146">
        <f t="shared" si="576"/>
        <v>15.999999999999282</v>
      </c>
      <c r="BL3281" s="146">
        <f t="shared" si="577"/>
        <v>2.5116360746859325E-2</v>
      </c>
      <c r="BM3281" s="146">
        <f t="shared" si="578"/>
        <v>5.8407042638614765E-5</v>
      </c>
      <c r="BN3281" s="146">
        <f t="shared" si="579"/>
        <v>5.8407042638614765E-5</v>
      </c>
      <c r="BO3281" s="146" t="str">
        <f t="shared" si="575"/>
        <v/>
      </c>
    </row>
    <row r="3282" spans="62:67" ht="20.100000000000001" customHeight="1" x14ac:dyDescent="0.25">
      <c r="BJ3282" s="146">
        <v>2502</v>
      </c>
      <c r="BK3282" s="146">
        <f t="shared" si="576"/>
        <v>16.006399999999282</v>
      </c>
      <c r="BL3282" s="146">
        <f t="shared" si="577"/>
        <v>2.505795370422071E-2</v>
      </c>
      <c r="BM3282" s="146">
        <f t="shared" si="578"/>
        <v>5.8278665089915582E-5</v>
      </c>
      <c r="BN3282" s="146">
        <f t="shared" si="579"/>
        <v>5.8278665089915582E-5</v>
      </c>
      <c r="BO3282" s="146" t="str">
        <f t="shared" si="575"/>
        <v/>
      </c>
    </row>
    <row r="3283" spans="62:67" ht="20.100000000000001" customHeight="1" x14ac:dyDescent="0.25">
      <c r="BJ3283" s="146">
        <v>2503</v>
      </c>
      <c r="BK3283" s="146">
        <f t="shared" si="576"/>
        <v>16.012799999999281</v>
      </c>
      <c r="BL3283" s="146">
        <f t="shared" si="577"/>
        <v>2.4999675039130795E-2</v>
      </c>
      <c r="BM3283" s="146">
        <f t="shared" si="578"/>
        <v>5.8150546480284504E-5</v>
      </c>
      <c r="BN3283" s="146">
        <f t="shared" si="579"/>
        <v>5.8150546480284504E-5</v>
      </c>
      <c r="BO3283" s="146" t="str">
        <f t="shared" si="575"/>
        <v/>
      </c>
    </row>
    <row r="3284" spans="62:67" ht="20.100000000000001" customHeight="1" x14ac:dyDescent="0.25">
      <c r="BJ3284" s="146">
        <v>2504</v>
      </c>
      <c r="BK3284" s="146">
        <f t="shared" si="576"/>
        <v>16.01919999999928</v>
      </c>
      <c r="BL3284" s="146">
        <f t="shared" si="577"/>
        <v>2.494152449265051E-2</v>
      </c>
      <c r="BM3284" s="146">
        <f t="shared" si="578"/>
        <v>5.8022686361170611E-5</v>
      </c>
      <c r="BN3284" s="146">
        <f t="shared" si="579"/>
        <v>5.8022686361170611E-5</v>
      </c>
      <c r="BO3284" s="146" t="str">
        <f t="shared" si="575"/>
        <v/>
      </c>
    </row>
    <row r="3285" spans="62:67" ht="20.100000000000001" customHeight="1" x14ac:dyDescent="0.25">
      <c r="BJ3285" s="146">
        <v>2505</v>
      </c>
      <c r="BK3285" s="146">
        <f t="shared" si="576"/>
        <v>16.02559999999928</v>
      </c>
      <c r="BL3285" s="146">
        <f t="shared" si="577"/>
        <v>2.488350180628934E-2</v>
      </c>
      <c r="BM3285" s="146">
        <f t="shared" si="578"/>
        <v>5.7895084284741161E-5</v>
      </c>
      <c r="BN3285" s="146">
        <f t="shared" si="579"/>
        <v>5.7895084284741161E-5</v>
      </c>
      <c r="BO3285" s="146" t="str">
        <f t="shared" si="575"/>
        <v/>
      </c>
    </row>
    <row r="3286" spans="62:67" ht="20.100000000000001" customHeight="1" x14ac:dyDescent="0.25">
      <c r="BJ3286" s="146">
        <v>2506</v>
      </c>
      <c r="BK3286" s="146">
        <f t="shared" si="576"/>
        <v>16.031999999999279</v>
      </c>
      <c r="BL3286" s="146">
        <f t="shared" si="577"/>
        <v>2.4825606722004599E-2</v>
      </c>
      <c r="BM3286" s="146">
        <f t="shared" si="578"/>
        <v>5.7767739803444434E-5</v>
      </c>
      <c r="BN3286" s="146">
        <f t="shared" si="579"/>
        <v>5.7767739803444434E-5</v>
      </c>
      <c r="BO3286" s="146" t="str">
        <f t="shared" si="575"/>
        <v/>
      </c>
    </row>
    <row r="3287" spans="62:67" ht="20.100000000000001" customHeight="1" x14ac:dyDescent="0.25">
      <c r="BJ3287" s="146">
        <v>2507</v>
      </c>
      <c r="BK3287" s="146">
        <f t="shared" si="576"/>
        <v>16.038399999999278</v>
      </c>
      <c r="BL3287" s="146">
        <f t="shared" si="577"/>
        <v>2.4767838982201154E-2</v>
      </c>
      <c r="BM3287" s="146">
        <f t="shared" si="578"/>
        <v>5.7640652470603015E-5</v>
      </c>
      <c r="BN3287" s="146">
        <f t="shared" si="579"/>
        <v>5.7640652470603015E-5</v>
      </c>
      <c r="BO3287" s="146" t="str">
        <f t="shared" si="575"/>
        <v/>
      </c>
    </row>
    <row r="3288" spans="62:67" ht="20.100000000000001" customHeight="1" x14ac:dyDescent="0.25">
      <c r="BJ3288" s="146">
        <v>2508</v>
      </c>
      <c r="BK3288" s="146">
        <f t="shared" si="576"/>
        <v>16.044799999999277</v>
      </c>
      <c r="BL3288" s="146">
        <f t="shared" si="577"/>
        <v>2.4710198329730551E-2</v>
      </c>
      <c r="BM3288" s="146">
        <f t="shared" si="578"/>
        <v>5.7513821839740714E-5</v>
      </c>
      <c r="BN3288" s="146">
        <f t="shared" si="579"/>
        <v>5.7513821839740714E-5</v>
      </c>
      <c r="BO3288" s="146" t="str">
        <f t="shared" si="575"/>
        <v/>
      </c>
    </row>
    <row r="3289" spans="62:67" ht="20.100000000000001" customHeight="1" x14ac:dyDescent="0.25">
      <c r="BJ3289" s="146">
        <v>2509</v>
      </c>
      <c r="BK3289" s="146">
        <f t="shared" si="576"/>
        <v>16.051199999999277</v>
      </c>
      <c r="BL3289" s="146">
        <f t="shared" si="577"/>
        <v>2.465268450789081E-2</v>
      </c>
      <c r="BM3289" s="146">
        <f t="shared" si="578"/>
        <v>5.73872474650787E-5</v>
      </c>
      <c r="BN3289" s="146">
        <f t="shared" si="579"/>
        <v>5.73872474650787E-5</v>
      </c>
      <c r="BO3289" s="146" t="str">
        <f t="shared" si="575"/>
        <v/>
      </c>
    </row>
    <row r="3290" spans="62:67" ht="20.100000000000001" customHeight="1" x14ac:dyDescent="0.25">
      <c r="BJ3290" s="146">
        <v>2510</v>
      </c>
      <c r="BK3290" s="146">
        <f t="shared" si="576"/>
        <v>16.057599999999276</v>
      </c>
      <c r="BL3290" s="146">
        <f t="shared" si="577"/>
        <v>2.4595297260425732E-2</v>
      </c>
      <c r="BM3290" s="146">
        <f t="shared" si="578"/>
        <v>5.7260928901466113E-5</v>
      </c>
      <c r="BN3290" s="146">
        <f t="shared" si="579"/>
        <v>5.7260928901466113E-5</v>
      </c>
      <c r="BO3290" s="146" t="str">
        <f t="shared" si="575"/>
        <v/>
      </c>
    </row>
    <row r="3291" spans="62:67" ht="20.100000000000001" customHeight="1" x14ac:dyDescent="0.25">
      <c r="BJ3291" s="146">
        <v>2511</v>
      </c>
      <c r="BK3291" s="146">
        <f t="shared" si="576"/>
        <v>16.063999999999275</v>
      </c>
      <c r="BL3291" s="146">
        <f t="shared" si="577"/>
        <v>2.4538036331524266E-2</v>
      </c>
      <c r="BM3291" s="146">
        <f t="shared" si="578"/>
        <v>5.7134865704050464E-5</v>
      </c>
      <c r="BN3291" s="146">
        <f t="shared" si="579"/>
        <v>5.7134865704050464E-5</v>
      </c>
      <c r="BO3291" s="146" t="str">
        <f t="shared" si="575"/>
        <v/>
      </c>
    </row>
    <row r="3292" spans="62:67" ht="20.100000000000001" customHeight="1" x14ac:dyDescent="0.25">
      <c r="BJ3292" s="146">
        <v>2512</v>
      </c>
      <c r="BK3292" s="146">
        <f t="shared" si="576"/>
        <v>16.070399999999275</v>
      </c>
      <c r="BL3292" s="146">
        <f t="shared" si="577"/>
        <v>2.4480901465820215E-2</v>
      </c>
      <c r="BM3292" s="146">
        <f t="shared" si="578"/>
        <v>5.7009057428621113E-5</v>
      </c>
      <c r="BN3292" s="146">
        <f t="shared" si="579"/>
        <v>5.7009057428621113E-5</v>
      </c>
      <c r="BO3292" s="146" t="str">
        <f t="shared" si="575"/>
        <v/>
      </c>
    </row>
    <row r="3293" spans="62:67" ht="20.100000000000001" customHeight="1" x14ac:dyDescent="0.25">
      <c r="BJ3293" s="146">
        <v>2513</v>
      </c>
      <c r="BK3293" s="146">
        <f t="shared" si="576"/>
        <v>16.076799999999274</v>
      </c>
      <c r="BL3293" s="146">
        <f t="shared" si="577"/>
        <v>2.4423892408391594E-2</v>
      </c>
      <c r="BM3293" s="146">
        <f t="shared" si="578"/>
        <v>5.6883503631605797E-5</v>
      </c>
      <c r="BN3293" s="146">
        <f t="shared" si="579"/>
        <v>5.6883503631605797E-5</v>
      </c>
      <c r="BO3293" s="146" t="str">
        <f t="shared" si="575"/>
        <v/>
      </c>
    </row>
    <row r="3294" spans="62:67" ht="20.100000000000001" customHeight="1" x14ac:dyDescent="0.25">
      <c r="BJ3294" s="146">
        <v>2514</v>
      </c>
      <c r="BK3294" s="146">
        <f t="shared" si="576"/>
        <v>16.083199999999273</v>
      </c>
      <c r="BL3294" s="146">
        <f t="shared" si="577"/>
        <v>2.4367008904759988E-2</v>
      </c>
      <c r="BM3294" s="146">
        <f t="shared" si="578"/>
        <v>5.6758203869789609E-5</v>
      </c>
      <c r="BN3294" s="146">
        <f t="shared" si="579"/>
        <v>5.6758203869789609E-5</v>
      </c>
      <c r="BO3294" s="146" t="str">
        <f t="shared" si="575"/>
        <v/>
      </c>
    </row>
    <row r="3295" spans="62:67" ht="20.100000000000001" customHeight="1" x14ac:dyDescent="0.25">
      <c r="BJ3295" s="146">
        <v>2515</v>
      </c>
      <c r="BK3295" s="146">
        <f t="shared" si="576"/>
        <v>16.089599999999272</v>
      </c>
      <c r="BL3295" s="146">
        <f t="shared" si="577"/>
        <v>2.4310250700890199E-2</v>
      </c>
      <c r="BM3295" s="146">
        <f t="shared" si="578"/>
        <v>5.6633157700620301E-5</v>
      </c>
      <c r="BN3295" s="146">
        <f t="shared" si="579"/>
        <v>5.6633157700620301E-5</v>
      </c>
      <c r="BO3295" s="146" t="str">
        <f t="shared" si="575"/>
        <v/>
      </c>
    </row>
    <row r="3296" spans="62:67" ht="20.100000000000001" customHeight="1" x14ac:dyDescent="0.25">
      <c r="BJ3296" s="146">
        <v>2516</v>
      </c>
      <c r="BK3296" s="146">
        <f t="shared" si="576"/>
        <v>16.095999999999272</v>
      </c>
      <c r="BL3296" s="146">
        <f t="shared" si="577"/>
        <v>2.4253617543189578E-2</v>
      </c>
      <c r="BM3296" s="146">
        <f t="shared" si="578"/>
        <v>5.650836468205217E-5</v>
      </c>
      <c r="BN3296" s="146">
        <f t="shared" si="579"/>
        <v>5.650836468205217E-5</v>
      </c>
      <c r="BO3296" s="146" t="str">
        <f t="shared" si="575"/>
        <v/>
      </c>
    </row>
    <row r="3297" spans="62:67" ht="20.100000000000001" customHeight="1" x14ac:dyDescent="0.25">
      <c r="BJ3297" s="146">
        <v>2517</v>
      </c>
      <c r="BK3297" s="146">
        <f t="shared" si="576"/>
        <v>16.102399999999271</v>
      </c>
      <c r="BL3297" s="146">
        <f t="shared" si="577"/>
        <v>2.4197109178507526E-2</v>
      </c>
      <c r="BM3297" s="146">
        <f t="shared" si="578"/>
        <v>5.6383824372469721E-5</v>
      </c>
      <c r="BN3297" s="146">
        <f t="shared" si="579"/>
        <v>5.6383824372469721E-5</v>
      </c>
      <c r="BO3297" s="146" t="str">
        <f t="shared" si="575"/>
        <v/>
      </c>
    </row>
    <row r="3298" spans="62:67" ht="20.100000000000001" customHeight="1" x14ac:dyDescent="0.25">
      <c r="BJ3298" s="146">
        <v>2518</v>
      </c>
      <c r="BK3298" s="146">
        <f t="shared" si="576"/>
        <v>16.10879999999927</v>
      </c>
      <c r="BL3298" s="146">
        <f t="shared" si="577"/>
        <v>2.4140725354135056E-2</v>
      </c>
      <c r="BM3298" s="146">
        <f t="shared" si="578"/>
        <v>5.6259536331055432E-5</v>
      </c>
      <c r="BN3298" s="146">
        <f t="shared" si="579"/>
        <v>5.6259536331055432E-5</v>
      </c>
      <c r="BO3298" s="146" t="str">
        <f t="shared" si="575"/>
        <v/>
      </c>
    </row>
    <row r="3299" spans="62:67" ht="20.100000000000001" customHeight="1" x14ac:dyDescent="0.25">
      <c r="BJ3299" s="146">
        <v>2519</v>
      </c>
      <c r="BK3299" s="146">
        <f t="shared" si="576"/>
        <v>16.11519999999927</v>
      </c>
      <c r="BL3299" s="146">
        <f t="shared" si="577"/>
        <v>2.4084465817804001E-2</v>
      </c>
      <c r="BM3299" s="146">
        <f t="shared" si="578"/>
        <v>5.613550011713056E-5</v>
      </c>
      <c r="BN3299" s="146">
        <f t="shared" si="579"/>
        <v>5.613550011713056E-5</v>
      </c>
      <c r="BO3299" s="146" t="str">
        <f t="shared" si="575"/>
        <v/>
      </c>
    </row>
    <row r="3300" spans="62:67" ht="20.100000000000001" customHeight="1" x14ac:dyDescent="0.25">
      <c r="BJ3300" s="146">
        <v>2520</v>
      </c>
      <c r="BK3300" s="146">
        <f t="shared" si="576"/>
        <v>16.121599999999269</v>
      </c>
      <c r="BL3300" s="146">
        <f t="shared" si="577"/>
        <v>2.402833031768687E-2</v>
      </c>
      <c r="BM3300" s="146">
        <f t="shared" si="578"/>
        <v>5.6011715290946174E-5</v>
      </c>
      <c r="BN3300" s="146">
        <f t="shared" si="579"/>
        <v>5.6011715290946174E-5</v>
      </c>
      <c r="BO3300" s="146" t="str">
        <f t="shared" si="575"/>
        <v/>
      </c>
    </row>
    <row r="3301" spans="62:67" ht="20.100000000000001" customHeight="1" x14ac:dyDescent="0.25">
      <c r="BJ3301" s="146">
        <v>2521</v>
      </c>
      <c r="BK3301" s="146">
        <f t="shared" si="576"/>
        <v>16.127999999999268</v>
      </c>
      <c r="BL3301" s="146">
        <f t="shared" si="577"/>
        <v>2.3972318602395924E-2</v>
      </c>
      <c r="BM3301" s="146">
        <f t="shared" si="578"/>
        <v>5.5888181413075999E-5</v>
      </c>
      <c r="BN3301" s="146">
        <f t="shared" si="579"/>
        <v>5.5888181413075999E-5</v>
      </c>
      <c r="BO3301" s="146" t="str">
        <f t="shared" si="575"/>
        <v/>
      </c>
    </row>
    <row r="3302" spans="62:67" ht="20.100000000000001" customHeight="1" x14ac:dyDescent="0.25">
      <c r="BJ3302" s="146">
        <v>2522</v>
      </c>
      <c r="BK3302" s="146">
        <f t="shared" si="576"/>
        <v>16.134399999999268</v>
      </c>
      <c r="BL3302" s="146">
        <f t="shared" si="577"/>
        <v>2.3916430420982848E-2</v>
      </c>
      <c r="BM3302" s="146">
        <f t="shared" si="578"/>
        <v>5.576489804461765E-5</v>
      </c>
      <c r="BN3302" s="146">
        <f t="shared" si="579"/>
        <v>5.576489804461765E-5</v>
      </c>
      <c r="BO3302" s="146" t="str">
        <f t="shared" si="575"/>
        <v/>
      </c>
    </row>
    <row r="3303" spans="62:67" ht="20.100000000000001" customHeight="1" x14ac:dyDescent="0.25">
      <c r="BJ3303" s="146">
        <v>2523</v>
      </c>
      <c r="BK3303" s="146">
        <f t="shared" si="576"/>
        <v>16.140799999999267</v>
      </c>
      <c r="BL3303" s="146">
        <f t="shared" si="577"/>
        <v>2.3860665522938231E-2</v>
      </c>
      <c r="BM3303" s="146">
        <f t="shared" si="578"/>
        <v>5.564186474735569E-5</v>
      </c>
      <c r="BN3303" s="146">
        <f t="shared" si="579"/>
        <v>5.564186474735569E-5</v>
      </c>
      <c r="BO3303" s="146" t="str">
        <f t="shared" si="575"/>
        <v/>
      </c>
    </row>
    <row r="3304" spans="62:67" ht="20.100000000000001" customHeight="1" x14ac:dyDescent="0.25">
      <c r="BJ3304" s="146">
        <v>2524</v>
      </c>
      <c r="BK3304" s="146">
        <f t="shared" si="576"/>
        <v>16.147199999999266</v>
      </c>
      <c r="BL3304" s="146">
        <f t="shared" si="577"/>
        <v>2.3805023658190875E-2</v>
      </c>
      <c r="BM3304" s="146">
        <f t="shared" si="578"/>
        <v>5.5519081083445915E-5</v>
      </c>
      <c r="BN3304" s="146">
        <f t="shared" si="579"/>
        <v>5.5519081083445915E-5</v>
      </c>
      <c r="BO3304" s="146" t="str">
        <f t="shared" si="575"/>
        <v/>
      </c>
    </row>
    <row r="3305" spans="62:67" ht="20.100000000000001" customHeight="1" x14ac:dyDescent="0.25">
      <c r="BJ3305" s="146">
        <v>2525</v>
      </c>
      <c r="BK3305" s="146">
        <f t="shared" si="576"/>
        <v>16.153599999999265</v>
      </c>
      <c r="BL3305" s="146">
        <f t="shared" si="577"/>
        <v>2.3749504577107429E-2</v>
      </c>
      <c r="BM3305" s="146">
        <f t="shared" si="578"/>
        <v>5.5396546615581882E-5</v>
      </c>
      <c r="BN3305" s="146">
        <f t="shared" si="579"/>
        <v>5.5396546615581882E-5</v>
      </c>
      <c r="BO3305" s="146" t="str">
        <f t="shared" si="575"/>
        <v/>
      </c>
    </row>
    <row r="3306" spans="62:67" ht="20.100000000000001" customHeight="1" x14ac:dyDescent="0.25">
      <c r="BJ3306" s="146">
        <v>2526</v>
      </c>
      <c r="BK3306" s="146">
        <f t="shared" si="576"/>
        <v>16.159999999999265</v>
      </c>
      <c r="BL3306" s="146">
        <f t="shared" si="577"/>
        <v>2.3694108030491847E-2</v>
      </c>
      <c r="BM3306" s="146">
        <f t="shared" si="578"/>
        <v>5.5274260907300227E-5</v>
      </c>
      <c r="BN3306" s="146">
        <f t="shared" si="579"/>
        <v>5.5274260907300227E-5</v>
      </c>
      <c r="BO3306" s="146" t="str">
        <f t="shared" si="575"/>
        <v/>
      </c>
    </row>
    <row r="3307" spans="62:67" ht="20.100000000000001" customHeight="1" x14ac:dyDescent="0.25">
      <c r="BJ3307" s="146">
        <v>2527</v>
      </c>
      <c r="BK3307" s="146">
        <f t="shared" si="576"/>
        <v>16.166399999999264</v>
      </c>
      <c r="BL3307" s="146">
        <f t="shared" si="577"/>
        <v>2.3638833769584547E-2</v>
      </c>
      <c r="BM3307" s="146">
        <f t="shared" si="578"/>
        <v>5.5152223522120236E-5</v>
      </c>
      <c r="BN3307" s="146">
        <f t="shared" si="579"/>
        <v>5.5152223522120236E-5</v>
      </c>
      <c r="BO3307" s="146" t="str">
        <f t="shared" si="575"/>
        <v/>
      </c>
    </row>
    <row r="3308" spans="62:67" ht="20.100000000000001" customHeight="1" x14ac:dyDescent="0.25">
      <c r="BJ3308" s="146">
        <v>2528</v>
      </c>
      <c r="BK3308" s="146">
        <f t="shared" si="576"/>
        <v>16.172799999999263</v>
      </c>
      <c r="BL3308" s="146">
        <f t="shared" si="577"/>
        <v>2.3583681546062427E-2</v>
      </c>
      <c r="BM3308" s="146">
        <f t="shared" si="578"/>
        <v>5.5030434024719993E-5</v>
      </c>
      <c r="BN3308" s="146">
        <f t="shared" si="579"/>
        <v>5.5030434024719993E-5</v>
      </c>
      <c r="BO3308" s="146" t="str">
        <f t="shared" si="575"/>
        <v/>
      </c>
    </row>
    <row r="3309" spans="62:67" ht="20.100000000000001" customHeight="1" x14ac:dyDescent="0.25">
      <c r="BJ3309" s="146">
        <v>2529</v>
      </c>
      <c r="BK3309" s="146">
        <f t="shared" si="576"/>
        <v>16.179199999999263</v>
      </c>
      <c r="BL3309" s="146">
        <f t="shared" si="577"/>
        <v>2.3528651112037707E-2</v>
      </c>
      <c r="BM3309" s="146">
        <f t="shared" si="578"/>
        <v>5.4908891979791458E-5</v>
      </c>
      <c r="BN3309" s="146">
        <f t="shared" si="579"/>
        <v>5.4908891979791458E-5</v>
      </c>
      <c r="BO3309" s="146" t="str">
        <f t="shared" si="575"/>
        <v/>
      </c>
    </row>
    <row r="3310" spans="62:67" ht="20.100000000000001" customHeight="1" x14ac:dyDescent="0.25">
      <c r="BJ3310" s="146">
        <v>2530</v>
      </c>
      <c r="BK3310" s="146">
        <f t="shared" si="576"/>
        <v>16.185599999999262</v>
      </c>
      <c r="BL3310" s="146">
        <f t="shared" si="577"/>
        <v>2.3473742220057915E-2</v>
      </c>
      <c r="BM3310" s="146">
        <f t="shared" si="578"/>
        <v>5.4787596952859258E-5</v>
      </c>
      <c r="BN3310" s="146">
        <f t="shared" si="579"/>
        <v>5.4787596952859258E-5</v>
      </c>
      <c r="BO3310" s="146" t="str">
        <f t="shared" si="575"/>
        <v/>
      </c>
    </row>
    <row r="3311" spans="62:67" ht="20.100000000000001" customHeight="1" x14ac:dyDescent="0.25">
      <c r="BJ3311" s="146">
        <v>2531</v>
      </c>
      <c r="BK3311" s="146">
        <f t="shared" si="576"/>
        <v>16.191999999999261</v>
      </c>
      <c r="BL3311" s="146">
        <f t="shared" si="577"/>
        <v>2.3418954623105056E-2</v>
      </c>
      <c r="BM3311" s="146">
        <f t="shared" si="578"/>
        <v>5.466654850995456E-5</v>
      </c>
      <c r="BN3311" s="146">
        <f t="shared" si="579"/>
        <v>5.466654850995456E-5</v>
      </c>
      <c r="BO3311" s="146" t="str">
        <f t="shared" si="575"/>
        <v/>
      </c>
    </row>
    <row r="3312" spans="62:67" ht="20.100000000000001" customHeight="1" x14ac:dyDescent="0.25">
      <c r="BJ3312" s="146">
        <v>2532</v>
      </c>
      <c r="BK3312" s="146">
        <f t="shared" si="576"/>
        <v>16.198399999999261</v>
      </c>
      <c r="BL3312" s="146">
        <f t="shared" si="577"/>
        <v>2.3364288074595101E-2</v>
      </c>
      <c r="BM3312" s="146">
        <f t="shared" si="578"/>
        <v>5.4545746217490171E-5</v>
      </c>
      <c r="BN3312" s="146">
        <f t="shared" si="579"/>
        <v>5.4545746217490171E-5</v>
      </c>
      <c r="BO3312" s="146" t="str">
        <f t="shared" si="575"/>
        <v/>
      </c>
    </row>
    <row r="3313" spans="62:67" ht="20.100000000000001" customHeight="1" x14ac:dyDescent="0.25">
      <c r="BJ3313" s="146">
        <v>2533</v>
      </c>
      <c r="BK3313" s="146">
        <f t="shared" si="576"/>
        <v>16.20479999999926</v>
      </c>
      <c r="BL3313" s="146">
        <f t="shared" si="577"/>
        <v>2.3309742328377611E-2</v>
      </c>
      <c r="BM3313" s="146">
        <f t="shared" si="578"/>
        <v>5.4425189642656052E-5</v>
      </c>
      <c r="BN3313" s="146">
        <f t="shared" si="579"/>
        <v>5.4425189642656052E-5</v>
      </c>
      <c r="BO3313" s="146" t="str">
        <f t="shared" si="575"/>
        <v/>
      </c>
    </row>
    <row r="3314" spans="62:67" ht="20.100000000000001" customHeight="1" x14ac:dyDescent="0.25">
      <c r="BJ3314" s="146">
        <v>2534</v>
      </c>
      <c r="BK3314" s="146">
        <f t="shared" si="576"/>
        <v>16.211199999999259</v>
      </c>
      <c r="BL3314" s="146">
        <f t="shared" si="577"/>
        <v>2.3255317138734955E-2</v>
      </c>
      <c r="BM3314" s="146">
        <f t="shared" si="578"/>
        <v>5.4304878352961355E-5</v>
      </c>
      <c r="BN3314" s="146">
        <f t="shared" si="579"/>
        <v>5.4304878352961355E-5</v>
      </c>
      <c r="BO3314" s="146" t="str">
        <f t="shared" si="575"/>
        <v/>
      </c>
    </row>
    <row r="3315" spans="62:67" ht="20.100000000000001" customHeight="1" x14ac:dyDescent="0.25">
      <c r="BJ3315" s="146">
        <v>2535</v>
      </c>
      <c r="BK3315" s="146">
        <f t="shared" si="576"/>
        <v>16.217599999999258</v>
      </c>
      <c r="BL3315" s="146">
        <f t="shared" si="577"/>
        <v>2.3201012260381994E-2</v>
      </c>
      <c r="BM3315" s="146">
        <f t="shared" si="578"/>
        <v>5.4184811916605652E-5</v>
      </c>
      <c r="BN3315" s="146">
        <f t="shared" si="579"/>
        <v>5.4184811916605652E-5</v>
      </c>
      <c r="BO3315" s="146" t="str">
        <f t="shared" si="575"/>
        <v/>
      </c>
    </row>
    <row r="3316" spans="62:67" ht="20.100000000000001" customHeight="1" x14ac:dyDescent="0.25">
      <c r="BJ3316" s="146">
        <v>2536</v>
      </c>
      <c r="BK3316" s="146">
        <f t="shared" si="576"/>
        <v>16.223999999999258</v>
      </c>
      <c r="BL3316" s="146">
        <f t="shared" si="577"/>
        <v>2.3146827448465388E-2</v>
      </c>
      <c r="BM3316" s="146">
        <f t="shared" si="578"/>
        <v>5.406498990218056E-5</v>
      </c>
      <c r="BN3316" s="146">
        <f t="shared" si="579"/>
        <v>5.406498990218056E-5</v>
      </c>
      <c r="BO3316" s="146" t="str">
        <f t="shared" si="575"/>
        <v/>
      </c>
    </row>
    <row r="3317" spans="62:67" ht="20.100000000000001" customHeight="1" x14ac:dyDescent="0.25">
      <c r="BJ3317" s="146">
        <v>2537</v>
      </c>
      <c r="BK3317" s="146">
        <f t="shared" si="576"/>
        <v>16.230399999999257</v>
      </c>
      <c r="BL3317" s="146">
        <f t="shared" si="577"/>
        <v>2.3092762458563208E-2</v>
      </c>
      <c r="BM3317" s="146">
        <f t="shared" si="578"/>
        <v>5.3945411879013222E-5</v>
      </c>
      <c r="BN3317" s="146">
        <f t="shared" si="579"/>
        <v>5.3945411879013222E-5</v>
      </c>
      <c r="BO3317" s="146" t="str">
        <f t="shared" si="575"/>
        <v/>
      </c>
    </row>
    <row r="3318" spans="62:67" ht="20.100000000000001" customHeight="1" x14ac:dyDescent="0.25">
      <c r="BJ3318" s="146">
        <v>2538</v>
      </c>
      <c r="BK3318" s="146">
        <f t="shared" si="576"/>
        <v>16.236799999999256</v>
      </c>
      <c r="BL3318" s="146">
        <f t="shared" si="577"/>
        <v>2.3038817046684194E-2</v>
      </c>
      <c r="BM3318" s="146">
        <f t="shared" si="578"/>
        <v>5.3826077416756907E-5</v>
      </c>
      <c r="BN3318" s="146">
        <f t="shared" si="579"/>
        <v>5.3826077416756907E-5</v>
      </c>
      <c r="BO3318" s="146" t="str">
        <f t="shared" si="575"/>
        <v/>
      </c>
    </row>
    <row r="3319" spans="62:67" ht="20.100000000000001" customHeight="1" x14ac:dyDescent="0.25">
      <c r="BJ3319" s="146">
        <v>2539</v>
      </c>
      <c r="BK3319" s="146">
        <f t="shared" si="576"/>
        <v>16.243199999999256</v>
      </c>
      <c r="BL3319" s="146">
        <f t="shared" si="577"/>
        <v>2.2984990969267437E-2</v>
      </c>
      <c r="BM3319" s="146">
        <f t="shared" si="578"/>
        <v>5.3706986085765712E-5</v>
      </c>
      <c r="BN3319" s="146">
        <f t="shared" si="579"/>
        <v>5.3706986085765712E-5</v>
      </c>
      <c r="BO3319" s="146" t="str">
        <f t="shared" si="575"/>
        <v/>
      </c>
    </row>
    <row r="3320" spans="62:67" ht="20.100000000000001" customHeight="1" x14ac:dyDescent="0.25">
      <c r="BJ3320" s="146">
        <v>2540</v>
      </c>
      <c r="BK3320" s="146">
        <f t="shared" si="576"/>
        <v>16.249599999999255</v>
      </c>
      <c r="BL3320" s="146">
        <f t="shared" si="577"/>
        <v>2.2931283983181672E-2</v>
      </c>
      <c r="BM3320" s="146">
        <f t="shared" si="578"/>
        <v>5.3588137456827417E-5</v>
      </c>
      <c r="BN3320" s="146">
        <f t="shared" si="579"/>
        <v>5.3588137456827417E-5</v>
      </c>
      <c r="BO3320" s="146" t="str">
        <f t="shared" si="575"/>
        <v/>
      </c>
    </row>
    <row r="3321" spans="62:67" ht="20.100000000000001" customHeight="1" x14ac:dyDescent="0.25">
      <c r="BJ3321" s="146">
        <v>2541</v>
      </c>
      <c r="BK3321" s="146">
        <f t="shared" si="576"/>
        <v>16.255999999999254</v>
      </c>
      <c r="BL3321" s="146">
        <f t="shared" si="577"/>
        <v>2.2877695845724844E-2</v>
      </c>
      <c r="BM3321" s="146">
        <f t="shared" si="578"/>
        <v>5.3469531101406342E-5</v>
      </c>
      <c r="BN3321" s="146">
        <f t="shared" si="579"/>
        <v>5.3469531101406342E-5</v>
      </c>
      <c r="BO3321" s="146" t="str">
        <f t="shared" si="575"/>
        <v/>
      </c>
    </row>
    <row r="3322" spans="62:67" ht="20.100000000000001" customHeight="1" x14ac:dyDescent="0.25">
      <c r="BJ3322" s="146">
        <v>2542</v>
      </c>
      <c r="BK3322" s="146">
        <f t="shared" si="576"/>
        <v>16.262399999999253</v>
      </c>
      <c r="BL3322" s="146">
        <f t="shared" si="577"/>
        <v>2.2824226314623438E-2</v>
      </c>
      <c r="BM3322" s="146">
        <f t="shared" si="578"/>
        <v>5.3351166591261712E-5</v>
      </c>
      <c r="BN3322" s="146">
        <f t="shared" si="579"/>
        <v>5.3351166591261712E-5</v>
      </c>
      <c r="BO3322" s="146" t="str">
        <f t="shared" si="575"/>
        <v/>
      </c>
    </row>
    <row r="3323" spans="62:67" ht="20.100000000000001" customHeight="1" x14ac:dyDescent="0.25">
      <c r="BJ3323" s="146">
        <v>2543</v>
      </c>
      <c r="BK3323" s="146">
        <f t="shared" si="576"/>
        <v>16.268799999999253</v>
      </c>
      <c r="BL3323" s="146">
        <f t="shared" si="577"/>
        <v>2.2770875148032176E-2</v>
      </c>
      <c r="BM3323" s="146">
        <f t="shared" si="578"/>
        <v>5.3233043498981947E-5</v>
      </c>
      <c r="BN3323" s="146">
        <f t="shared" si="579"/>
        <v>5.3233043498981947E-5</v>
      </c>
      <c r="BO3323" s="146" t="str">
        <f t="shared" si="575"/>
        <v/>
      </c>
    </row>
    <row r="3324" spans="62:67" ht="20.100000000000001" customHeight="1" x14ac:dyDescent="0.25">
      <c r="BJ3324" s="146">
        <v>2544</v>
      </c>
      <c r="BK3324" s="146">
        <f t="shared" si="576"/>
        <v>16.275199999999252</v>
      </c>
      <c r="BL3324" s="146">
        <f t="shared" si="577"/>
        <v>2.2717642104533194E-2</v>
      </c>
      <c r="BM3324" s="146">
        <f t="shared" si="578"/>
        <v>5.3115161397502414E-5</v>
      </c>
      <c r="BN3324" s="146">
        <f t="shared" si="579"/>
        <v>5.3115161397502414E-5</v>
      </c>
      <c r="BO3324" s="146" t="str">
        <f t="shared" si="575"/>
        <v/>
      </c>
    </row>
    <row r="3325" spans="62:67" ht="20.100000000000001" customHeight="1" x14ac:dyDescent="0.25">
      <c r="BJ3325" s="146">
        <v>2545</v>
      </c>
      <c r="BK3325" s="146">
        <f t="shared" si="576"/>
        <v>16.281599999999251</v>
      </c>
      <c r="BL3325" s="146">
        <f t="shared" si="577"/>
        <v>2.2664526943135692E-2</v>
      </c>
      <c r="BM3325" s="146">
        <f t="shared" si="578"/>
        <v>5.299751986032053E-5</v>
      </c>
      <c r="BN3325" s="146">
        <f t="shared" si="579"/>
        <v>5.299751986032053E-5</v>
      </c>
      <c r="BO3325" s="146" t="str">
        <f t="shared" si="575"/>
        <v/>
      </c>
    </row>
    <row r="3326" spans="62:67" ht="20.100000000000001" customHeight="1" x14ac:dyDescent="0.25">
      <c r="BJ3326" s="146">
        <v>2546</v>
      </c>
      <c r="BK3326" s="146">
        <f t="shared" si="576"/>
        <v>16.287999999999251</v>
      </c>
      <c r="BL3326" s="146">
        <f t="shared" si="577"/>
        <v>2.2611529423275371E-2</v>
      </c>
      <c r="BM3326" s="146">
        <f t="shared" si="578"/>
        <v>5.2880118461516579E-5</v>
      </c>
      <c r="BN3326" s="146">
        <f t="shared" si="579"/>
        <v>5.2880118461516579E-5</v>
      </c>
      <c r="BO3326" s="146" t="str">
        <f t="shared" si="575"/>
        <v/>
      </c>
    </row>
    <row r="3327" spans="62:67" ht="20.100000000000001" customHeight="1" x14ac:dyDescent="0.25">
      <c r="BJ3327" s="146">
        <v>2547</v>
      </c>
      <c r="BK3327" s="146">
        <f t="shared" si="576"/>
        <v>16.29439999999925</v>
      </c>
      <c r="BL3327" s="146">
        <f t="shared" si="577"/>
        <v>2.2558649304813855E-2</v>
      </c>
      <c r="BM3327" s="146">
        <f t="shared" si="578"/>
        <v>5.2762956775764119E-5</v>
      </c>
      <c r="BN3327" s="146">
        <f t="shared" si="579"/>
        <v>5.2762956775764119E-5</v>
      </c>
      <c r="BO3327" s="146" t="str">
        <f t="shared" si="575"/>
        <v/>
      </c>
    </row>
    <row r="3328" spans="62:67" ht="20.100000000000001" customHeight="1" x14ac:dyDescent="0.25">
      <c r="BJ3328" s="146">
        <v>2548</v>
      </c>
      <c r="BK3328" s="146">
        <f t="shared" si="576"/>
        <v>16.300799999999249</v>
      </c>
      <c r="BL3328" s="146">
        <f t="shared" si="577"/>
        <v>2.2505886348038091E-2</v>
      </c>
      <c r="BM3328" s="146">
        <f t="shared" si="578"/>
        <v>5.2646034378198148E-5</v>
      </c>
      <c r="BN3328" s="146">
        <f t="shared" si="579"/>
        <v>5.2646034378198148E-5</v>
      </c>
      <c r="BO3328" s="146" t="str">
        <f t="shared" si="575"/>
        <v/>
      </c>
    </row>
    <row r="3329" spans="62:67" ht="20.100000000000001" customHeight="1" x14ac:dyDescent="0.25">
      <c r="BJ3329" s="146">
        <v>2549</v>
      </c>
      <c r="BK3329" s="146">
        <f t="shared" si="576"/>
        <v>16.307199999999249</v>
      </c>
      <c r="BL3329" s="146">
        <f t="shared" si="577"/>
        <v>2.2453240313659893E-2</v>
      </c>
      <c r="BM3329" s="146">
        <f t="shared" si="578"/>
        <v>5.2529350844363054E-5</v>
      </c>
      <c r="BN3329" s="146">
        <f t="shared" si="579"/>
        <v>5.2529350844363054E-5</v>
      </c>
      <c r="BO3329" s="146" t="str">
        <f t="shared" si="575"/>
        <v/>
      </c>
    </row>
    <row r="3330" spans="62:67" ht="20.100000000000001" customHeight="1" x14ac:dyDescent="0.25">
      <c r="BJ3330" s="146">
        <v>2550</v>
      </c>
      <c r="BK3330" s="146">
        <f t="shared" si="576"/>
        <v>16.313599999999248</v>
      </c>
      <c r="BL3330" s="146">
        <f t="shared" si="577"/>
        <v>2.2400710962815529E-2</v>
      </c>
      <c r="BM3330" s="146">
        <f t="shared" si="578"/>
        <v>5.2412905750680999E-5</v>
      </c>
      <c r="BN3330" s="146">
        <f t="shared" si="579"/>
        <v>5.2412905750680999E-5</v>
      </c>
      <c r="BO3330" s="146" t="str">
        <f t="shared" si="575"/>
        <v/>
      </c>
    </row>
    <row r="3331" spans="62:67" ht="20.100000000000001" customHeight="1" x14ac:dyDescent="0.25">
      <c r="BJ3331" s="146">
        <v>2551</v>
      </c>
      <c r="BK3331" s="146">
        <f t="shared" si="576"/>
        <v>16.319999999999247</v>
      </c>
      <c r="BL3331" s="146">
        <f t="shared" si="577"/>
        <v>2.2348298057064848E-2</v>
      </c>
      <c r="BM3331" s="146">
        <f t="shared" si="578"/>
        <v>5.2296698673858638E-5</v>
      </c>
      <c r="BN3331" s="146">
        <f t="shared" si="579"/>
        <v>5.2296698673858638E-5</v>
      </c>
      <c r="BO3331" s="146" t="str">
        <f t="shared" si="575"/>
        <v/>
      </c>
    </row>
    <row r="3332" spans="62:67" ht="20.100000000000001" customHeight="1" x14ac:dyDescent="0.25">
      <c r="BJ3332" s="146">
        <v>2552</v>
      </c>
      <c r="BK3332" s="146">
        <f t="shared" si="576"/>
        <v>16.326399999999246</v>
      </c>
      <c r="BL3332" s="146">
        <f t="shared" si="577"/>
        <v>2.229600135839099E-2</v>
      </c>
      <c r="BM3332" s="146">
        <f t="shared" si="578"/>
        <v>5.2180729191060593E-5</v>
      </c>
      <c r="BN3332" s="146">
        <f t="shared" si="579"/>
        <v>5.2180729191060593E-5</v>
      </c>
      <c r="BO3332" s="146" t="str">
        <f t="shared" si="575"/>
        <v/>
      </c>
    </row>
    <row r="3333" spans="62:67" ht="20.100000000000001" customHeight="1" x14ac:dyDescent="0.25">
      <c r="BJ3333" s="146">
        <v>2553</v>
      </c>
      <c r="BK3333" s="146">
        <f t="shared" si="576"/>
        <v>16.332799999999246</v>
      </c>
      <c r="BL3333" s="146">
        <f t="shared" si="577"/>
        <v>2.2243820629199929E-2</v>
      </c>
      <c r="BM3333" s="146">
        <f t="shared" si="578"/>
        <v>5.2064996880381298E-5</v>
      </c>
      <c r="BN3333" s="146">
        <f t="shared" si="579"/>
        <v>5.2064996880381298E-5</v>
      </c>
      <c r="BO3333" s="146" t="str">
        <f t="shared" si="575"/>
        <v/>
      </c>
    </row>
    <row r="3334" spans="62:67" ht="20.100000000000001" customHeight="1" x14ac:dyDescent="0.25">
      <c r="BJ3334" s="146">
        <v>2554</v>
      </c>
      <c r="BK3334" s="146">
        <f t="shared" si="576"/>
        <v>16.339199999999245</v>
      </c>
      <c r="BL3334" s="146">
        <f t="shared" si="577"/>
        <v>2.2191755632319548E-2</v>
      </c>
      <c r="BM3334" s="146">
        <f t="shared" si="578"/>
        <v>5.1949501320005392E-5</v>
      </c>
      <c r="BN3334" s="146">
        <f t="shared" si="579"/>
        <v>5.1949501320005392E-5</v>
      </c>
      <c r="BO3334" s="146" t="str">
        <f t="shared" si="575"/>
        <v/>
      </c>
    </row>
    <row r="3335" spans="62:67" ht="20.100000000000001" customHeight="1" x14ac:dyDescent="0.25">
      <c r="BJ3335" s="146">
        <v>2555</v>
      </c>
      <c r="BK3335" s="146">
        <f t="shared" si="576"/>
        <v>16.345599999999244</v>
      </c>
      <c r="BL3335" s="146">
        <f t="shared" si="577"/>
        <v>2.2139806130999543E-2</v>
      </c>
      <c r="BM3335" s="146">
        <f t="shared" si="578"/>
        <v>5.1834242088998755E-5</v>
      </c>
      <c r="BN3335" s="146">
        <f t="shared" si="579"/>
        <v>5.1834242088998755E-5</v>
      </c>
      <c r="BO3335" s="146" t="str">
        <f t="shared" si="575"/>
        <v/>
      </c>
    </row>
    <row r="3336" spans="62:67" ht="20.100000000000001" customHeight="1" x14ac:dyDescent="0.25">
      <c r="BJ3336" s="146">
        <v>2556</v>
      </c>
      <c r="BK3336" s="146">
        <f t="shared" si="576"/>
        <v>16.351999999999244</v>
      </c>
      <c r="BL3336" s="146">
        <f t="shared" si="577"/>
        <v>2.2087971888910544E-2</v>
      </c>
      <c r="BM3336" s="146">
        <f t="shared" si="578"/>
        <v>5.17192187667187E-5</v>
      </c>
      <c r="BN3336" s="146">
        <f t="shared" si="579"/>
        <v>5.17192187667187E-5</v>
      </c>
      <c r="BO3336" s="146" t="str">
        <f t="shared" si="575"/>
        <v/>
      </c>
    </row>
    <row r="3337" spans="62:67" ht="20.100000000000001" customHeight="1" x14ac:dyDescent="0.25">
      <c r="BJ3337" s="146">
        <v>2557</v>
      </c>
      <c r="BK3337" s="146">
        <f t="shared" si="576"/>
        <v>16.358399999999243</v>
      </c>
      <c r="BL3337" s="146">
        <f t="shared" si="577"/>
        <v>2.2036252670143825E-2</v>
      </c>
      <c r="BM3337" s="146">
        <f t="shared" si="578"/>
        <v>5.160443093326153E-5</v>
      </c>
      <c r="BN3337" s="146">
        <f t="shared" si="579"/>
        <v>5.160443093326153E-5</v>
      </c>
      <c r="BO3337" s="146" t="str">
        <f t="shared" si="575"/>
        <v/>
      </c>
    </row>
    <row r="3338" spans="62:67" ht="20.100000000000001" customHeight="1" x14ac:dyDescent="0.25">
      <c r="BJ3338" s="146">
        <v>2558</v>
      </c>
      <c r="BK3338" s="146">
        <f t="shared" si="576"/>
        <v>16.364799999999242</v>
      </c>
      <c r="BL3338" s="146">
        <f t="shared" si="577"/>
        <v>2.1984648239210564E-2</v>
      </c>
      <c r="BM3338" s="146">
        <f t="shared" si="578"/>
        <v>5.148987816917111E-5</v>
      </c>
      <c r="BN3338" s="146">
        <f t="shared" si="579"/>
        <v>5.148987816917111E-5</v>
      </c>
      <c r="BO3338" s="146" t="str">
        <f t="shared" si="575"/>
        <v/>
      </c>
    </row>
    <row r="3339" spans="62:67" ht="20.100000000000001" customHeight="1" x14ac:dyDescent="0.25">
      <c r="BJ3339" s="146">
        <v>2559</v>
      </c>
      <c r="BK3339" s="146">
        <f t="shared" si="576"/>
        <v>16.371199999999241</v>
      </c>
      <c r="BL3339" s="146">
        <f t="shared" si="577"/>
        <v>2.1933158361041392E-2</v>
      </c>
      <c r="BM3339" s="146">
        <f t="shared" si="578"/>
        <v>5.1375560055442332E-5</v>
      </c>
      <c r="BN3339" s="146">
        <f t="shared" si="579"/>
        <v>5.1375560055442332E-5</v>
      </c>
      <c r="BO3339" s="146" t="str">
        <f t="shared" si="575"/>
        <v/>
      </c>
    </row>
    <row r="3340" spans="62:67" ht="20.100000000000001" customHeight="1" x14ac:dyDescent="0.25">
      <c r="BJ3340" s="146">
        <v>2560</v>
      </c>
      <c r="BK3340" s="146">
        <f t="shared" si="576"/>
        <v>16.377599999999241</v>
      </c>
      <c r="BL3340" s="146">
        <f t="shared" si="577"/>
        <v>2.188178280098595E-2</v>
      </c>
      <c r="BM3340" s="146">
        <f t="shared" si="578"/>
        <v>5.1261476173826426E-5</v>
      </c>
      <c r="BN3340" s="146">
        <f t="shared" si="579"/>
        <v>5.1261476173826426E-5</v>
      </c>
      <c r="BO3340" s="146" t="str">
        <f t="shared" si="575"/>
        <v/>
      </c>
    </row>
    <row r="3341" spans="62:67" ht="20.100000000000001" customHeight="1" x14ac:dyDescent="0.25">
      <c r="BJ3341" s="146">
        <v>2561</v>
      </c>
      <c r="BK3341" s="146">
        <f t="shared" si="576"/>
        <v>16.38399999999924</v>
      </c>
      <c r="BL3341" s="146">
        <f t="shared" si="577"/>
        <v>2.1830521324812124E-2</v>
      </c>
      <c r="BM3341" s="146">
        <f t="shared" si="578"/>
        <v>5.1147626106463201E-5</v>
      </c>
      <c r="BN3341" s="146">
        <f t="shared" si="579"/>
        <v>5.1147626106463201E-5</v>
      </c>
      <c r="BO3341" s="146" t="str">
        <f t="shared" ref="BO3341:BO3404" si="580">IF($BL3341&lt;(1-$BH$793),$BM3341,"")</f>
        <v/>
      </c>
    </row>
    <row r="3342" spans="62:67" ht="20.100000000000001" customHeight="1" x14ac:dyDescent="0.25">
      <c r="BJ3342" s="146">
        <v>2562</v>
      </c>
      <c r="BK3342" s="146">
        <f t="shared" ref="BK3342:BK3405" si="581">BK3341+$BN$778</f>
        <v>16.390399999999239</v>
      </c>
      <c r="BL3342" s="146">
        <f t="shared" ref="BL3342:BL3405" si="582">_xlfn.CHISQ.DIST.RT(BK3342,7)</f>
        <v>2.177937369870566E-2</v>
      </c>
      <c r="BM3342" s="146">
        <f t="shared" ref="BM3342:BM3405" si="583">BL3342-BL3343</f>
        <v>5.1034009436012884E-5</v>
      </c>
      <c r="BN3342" s="146">
        <f t="shared" ref="BN3342:BN3405" si="584">IF(BL3342&lt;(1-$BH$785),BM3342,"")</f>
        <v>5.1034009436012884E-5</v>
      </c>
      <c r="BO3342" s="146" t="str">
        <f t="shared" si="580"/>
        <v/>
      </c>
    </row>
    <row r="3343" spans="62:67" ht="20.100000000000001" customHeight="1" x14ac:dyDescent="0.25">
      <c r="BJ3343" s="146">
        <v>2563</v>
      </c>
      <c r="BK3343" s="146">
        <f t="shared" si="581"/>
        <v>16.396799999999239</v>
      </c>
      <c r="BL3343" s="146">
        <f t="shared" si="582"/>
        <v>2.1728339689269648E-2</v>
      </c>
      <c r="BM3343" s="146">
        <f t="shared" si="583"/>
        <v>5.0920625745819181E-5</v>
      </c>
      <c r="BN3343" s="146">
        <f t="shared" si="584"/>
        <v>5.0920625745819181E-5</v>
      </c>
      <c r="BO3343" s="146" t="str">
        <f t="shared" si="580"/>
        <v/>
      </c>
    </row>
    <row r="3344" spans="62:67" ht="20.100000000000001" customHeight="1" x14ac:dyDescent="0.25">
      <c r="BJ3344" s="146">
        <v>2564</v>
      </c>
      <c r="BK3344" s="146">
        <f t="shared" si="581"/>
        <v>16.403199999999238</v>
      </c>
      <c r="BL3344" s="146">
        <f t="shared" si="582"/>
        <v>2.1677419063523828E-2</v>
      </c>
      <c r="BM3344" s="146">
        <f t="shared" si="583"/>
        <v>5.0807474619590093E-5</v>
      </c>
      <c r="BN3344" s="146">
        <f t="shared" si="584"/>
        <v>5.0807474619590093E-5</v>
      </c>
      <c r="BO3344" s="146" t="str">
        <f t="shared" si="580"/>
        <v/>
      </c>
    </row>
    <row r="3345" spans="62:67" ht="20.100000000000001" customHeight="1" x14ac:dyDescent="0.25">
      <c r="BJ3345" s="146">
        <v>2565</v>
      </c>
      <c r="BK3345" s="146">
        <f t="shared" si="581"/>
        <v>16.409599999999237</v>
      </c>
      <c r="BL3345" s="146">
        <f t="shared" si="582"/>
        <v>2.1626611588904238E-2</v>
      </c>
      <c r="BM3345" s="146">
        <f t="shared" si="583"/>
        <v>5.0694555641682404E-5</v>
      </c>
      <c r="BN3345" s="146">
        <f t="shared" si="584"/>
        <v>5.0694555641682404E-5</v>
      </c>
      <c r="BO3345" s="146" t="str">
        <f t="shared" si="580"/>
        <v/>
      </c>
    </row>
    <row r="3346" spans="62:67" ht="20.100000000000001" customHeight="1" x14ac:dyDescent="0.25">
      <c r="BJ3346" s="146">
        <v>2566</v>
      </c>
      <c r="BK3346" s="146">
        <f t="shared" si="581"/>
        <v>16.415999999999237</v>
      </c>
      <c r="BL3346" s="146">
        <f t="shared" si="582"/>
        <v>2.1575917033262556E-2</v>
      </c>
      <c r="BM3346" s="146">
        <f t="shared" si="583"/>
        <v>5.0581868397028829E-5</v>
      </c>
      <c r="BN3346" s="146">
        <f t="shared" si="584"/>
        <v>5.0581868397028829E-5</v>
      </c>
      <c r="BO3346" s="146" t="str">
        <f t="shared" si="580"/>
        <v/>
      </c>
    </row>
    <row r="3347" spans="62:67" ht="20.100000000000001" customHeight="1" x14ac:dyDescent="0.25">
      <c r="BJ3347" s="146">
        <v>2567</v>
      </c>
      <c r="BK3347" s="146">
        <f t="shared" si="581"/>
        <v>16.422399999999236</v>
      </c>
      <c r="BL3347" s="146">
        <f t="shared" si="582"/>
        <v>2.1525335164865527E-2</v>
      </c>
      <c r="BM3347" s="146">
        <f t="shared" si="583"/>
        <v>5.0469412471054742E-5</v>
      </c>
      <c r="BN3347" s="146">
        <f t="shared" si="584"/>
        <v>5.0469412471054742E-5</v>
      </c>
      <c r="BO3347" s="146" t="str">
        <f t="shared" si="580"/>
        <v/>
      </c>
    </row>
    <row r="3348" spans="62:67" ht="20.100000000000001" customHeight="1" x14ac:dyDescent="0.25">
      <c r="BJ3348" s="146">
        <v>2568</v>
      </c>
      <c r="BK3348" s="146">
        <f t="shared" si="581"/>
        <v>16.428799999999235</v>
      </c>
      <c r="BL3348" s="146">
        <f t="shared" si="582"/>
        <v>2.1474865752394472E-2</v>
      </c>
      <c r="BM3348" s="146">
        <f t="shared" si="583"/>
        <v>5.0357187449570628E-5</v>
      </c>
      <c r="BN3348" s="146">
        <f t="shared" si="584"/>
        <v>5.0357187449570628E-5</v>
      </c>
      <c r="BO3348" s="146" t="str">
        <f t="shared" si="580"/>
        <v/>
      </c>
    </row>
    <row r="3349" spans="62:67" ht="20.100000000000001" customHeight="1" x14ac:dyDescent="0.25">
      <c r="BJ3349" s="146">
        <v>2569</v>
      </c>
      <c r="BK3349" s="146">
        <f t="shared" si="581"/>
        <v>16.435199999999234</v>
      </c>
      <c r="BL3349" s="146">
        <f t="shared" si="582"/>
        <v>2.1424508564944902E-2</v>
      </c>
      <c r="BM3349" s="146">
        <f t="shared" si="583"/>
        <v>5.0245192919223108E-5</v>
      </c>
      <c r="BN3349" s="146">
        <f t="shared" si="584"/>
        <v>5.0245192919223108E-5</v>
      </c>
      <c r="BO3349" s="146" t="str">
        <f t="shared" si="580"/>
        <v/>
      </c>
    </row>
    <row r="3350" spans="62:67" ht="20.100000000000001" customHeight="1" x14ac:dyDescent="0.25">
      <c r="BJ3350" s="146">
        <v>2570</v>
      </c>
      <c r="BK3350" s="146">
        <f t="shared" si="581"/>
        <v>16.441599999999234</v>
      </c>
      <c r="BL3350" s="146">
        <f t="shared" si="582"/>
        <v>2.1374263372025679E-2</v>
      </c>
      <c r="BM3350" s="146">
        <f t="shared" si="583"/>
        <v>5.0133428466977992E-5</v>
      </c>
      <c r="BN3350" s="146">
        <f t="shared" si="584"/>
        <v>5.0133428466977992E-5</v>
      </c>
      <c r="BO3350" s="146" t="str">
        <f t="shared" si="580"/>
        <v/>
      </c>
    </row>
    <row r="3351" spans="62:67" ht="20.100000000000001" customHeight="1" x14ac:dyDescent="0.25">
      <c r="BJ3351" s="146">
        <v>2571</v>
      </c>
      <c r="BK3351" s="146">
        <f t="shared" si="581"/>
        <v>16.447999999999233</v>
      </c>
      <c r="BL3351" s="146">
        <f t="shared" si="582"/>
        <v>2.1324129943558701E-2</v>
      </c>
      <c r="BM3351" s="146">
        <f t="shared" si="583"/>
        <v>5.0021893680526203E-5</v>
      </c>
      <c r="BN3351" s="146">
        <f t="shared" si="584"/>
        <v>5.0021893680526203E-5</v>
      </c>
      <c r="BO3351" s="146" t="str">
        <f t="shared" si="580"/>
        <v/>
      </c>
    </row>
    <row r="3352" spans="62:67" ht="20.100000000000001" customHeight="1" x14ac:dyDescent="0.25">
      <c r="BJ3352" s="146">
        <v>2572</v>
      </c>
      <c r="BK3352" s="146">
        <f t="shared" si="581"/>
        <v>16.454399999999232</v>
      </c>
      <c r="BL3352" s="146">
        <f t="shared" si="582"/>
        <v>2.1274108049878174E-2</v>
      </c>
      <c r="BM3352" s="146">
        <f t="shared" si="583"/>
        <v>4.9910588147895202E-5</v>
      </c>
      <c r="BN3352" s="146">
        <f t="shared" si="584"/>
        <v>4.9910588147895202E-5</v>
      </c>
      <c r="BO3352" s="146" t="str">
        <f t="shared" si="580"/>
        <v/>
      </c>
    </row>
    <row r="3353" spans="62:67" ht="20.100000000000001" customHeight="1" x14ac:dyDescent="0.25">
      <c r="BJ3353" s="146">
        <v>2573</v>
      </c>
      <c r="BK3353" s="146">
        <f t="shared" si="581"/>
        <v>16.460799999999232</v>
      </c>
      <c r="BL3353" s="146">
        <f t="shared" si="582"/>
        <v>2.1224197461730279E-2</v>
      </c>
      <c r="BM3353" s="146">
        <f t="shared" si="583"/>
        <v>4.9799511457688378E-5</v>
      </c>
      <c r="BN3353" s="146">
        <f t="shared" si="584"/>
        <v>4.9799511457688378E-5</v>
      </c>
      <c r="BO3353" s="146" t="str">
        <f t="shared" si="580"/>
        <v/>
      </c>
    </row>
    <row r="3354" spans="62:67" ht="20.100000000000001" customHeight="1" x14ac:dyDescent="0.25">
      <c r="BJ3354" s="146">
        <v>2574</v>
      </c>
      <c r="BK3354" s="146">
        <f t="shared" si="581"/>
        <v>16.467199999999231</v>
      </c>
      <c r="BL3354" s="146">
        <f t="shared" si="582"/>
        <v>2.1174397950272591E-2</v>
      </c>
      <c r="BM3354" s="146">
        <f t="shared" si="583"/>
        <v>4.9688663199275868E-5</v>
      </c>
      <c r="BN3354" s="146">
        <f t="shared" si="584"/>
        <v>4.9688663199275868E-5</v>
      </c>
      <c r="BO3354" s="146" t="str">
        <f t="shared" si="580"/>
        <v/>
      </c>
    </row>
    <row r="3355" spans="62:67" ht="20.100000000000001" customHeight="1" x14ac:dyDescent="0.25">
      <c r="BJ3355" s="146">
        <v>2575</v>
      </c>
      <c r="BK3355" s="146">
        <f t="shared" si="581"/>
        <v>16.47359999999923</v>
      </c>
      <c r="BL3355" s="146">
        <f t="shared" si="582"/>
        <v>2.1124709287073315E-2</v>
      </c>
      <c r="BM3355" s="146">
        <f t="shared" si="583"/>
        <v>4.9578042962274138E-5</v>
      </c>
      <c r="BN3355" s="146">
        <f t="shared" si="584"/>
        <v>4.9578042962274138E-5</v>
      </c>
      <c r="BO3355" s="146" t="str">
        <f t="shared" si="580"/>
        <v/>
      </c>
    </row>
    <row r="3356" spans="62:67" ht="20.100000000000001" customHeight="1" x14ac:dyDescent="0.25">
      <c r="BJ3356" s="146">
        <v>2576</v>
      </c>
      <c r="BK3356" s="146">
        <f t="shared" si="581"/>
        <v>16.479999999999229</v>
      </c>
      <c r="BL3356" s="146">
        <f t="shared" si="582"/>
        <v>2.1075131244111041E-2</v>
      </c>
      <c r="BM3356" s="146">
        <f t="shared" si="583"/>
        <v>4.946765033703171E-5</v>
      </c>
      <c r="BN3356" s="146">
        <f t="shared" si="584"/>
        <v>4.946765033703171E-5</v>
      </c>
      <c r="BO3356" s="146" t="str">
        <f t="shared" si="580"/>
        <v/>
      </c>
    </row>
    <row r="3357" spans="62:67" ht="20.100000000000001" customHeight="1" x14ac:dyDescent="0.25">
      <c r="BJ3357" s="146">
        <v>2577</v>
      </c>
      <c r="BK3357" s="146">
        <f t="shared" si="581"/>
        <v>16.486399999999229</v>
      </c>
      <c r="BL3357" s="146">
        <f t="shared" si="582"/>
        <v>2.1025663593774009E-2</v>
      </c>
      <c r="BM3357" s="146">
        <f t="shared" si="583"/>
        <v>4.9357484914337724E-5</v>
      </c>
      <c r="BN3357" s="146">
        <f t="shared" si="584"/>
        <v>4.9357484914337724E-5</v>
      </c>
      <c r="BO3357" s="146" t="str">
        <f t="shared" si="580"/>
        <v/>
      </c>
    </row>
    <row r="3358" spans="62:67" ht="20.100000000000001" customHeight="1" x14ac:dyDescent="0.25">
      <c r="BJ3358" s="146">
        <v>2578</v>
      </c>
      <c r="BK3358" s="146">
        <f t="shared" si="581"/>
        <v>16.492799999999228</v>
      </c>
      <c r="BL3358" s="146">
        <f t="shared" si="582"/>
        <v>2.0976306108859671E-2</v>
      </c>
      <c r="BM3358" s="146">
        <f t="shared" si="583"/>
        <v>4.9247546285591942E-5</v>
      </c>
      <c r="BN3358" s="146">
        <f t="shared" si="584"/>
        <v>4.9247546285591942E-5</v>
      </c>
      <c r="BO3358" s="146" t="str">
        <f t="shared" si="580"/>
        <v/>
      </c>
    </row>
    <row r="3359" spans="62:67" ht="20.100000000000001" customHeight="1" x14ac:dyDescent="0.25">
      <c r="BJ3359" s="146">
        <v>2579</v>
      </c>
      <c r="BK3359" s="146">
        <f t="shared" si="581"/>
        <v>16.499199999999227</v>
      </c>
      <c r="BL3359" s="146">
        <f t="shared" si="582"/>
        <v>2.0927058562574079E-2</v>
      </c>
      <c r="BM3359" s="146">
        <f t="shared" si="583"/>
        <v>4.9137834042711076E-5</v>
      </c>
      <c r="BN3359" s="146">
        <f t="shared" si="584"/>
        <v>4.9137834042711076E-5</v>
      </c>
      <c r="BO3359" s="146" t="str">
        <f t="shared" si="580"/>
        <v/>
      </c>
    </row>
    <row r="3360" spans="62:67" ht="20.100000000000001" customHeight="1" x14ac:dyDescent="0.25">
      <c r="BJ3360" s="146">
        <v>2580</v>
      </c>
      <c r="BK3360" s="146">
        <f t="shared" si="581"/>
        <v>16.505599999999227</v>
      </c>
      <c r="BL3360" s="146">
        <f t="shared" si="582"/>
        <v>2.0877920728531368E-2</v>
      </c>
      <c r="BM3360" s="146">
        <f t="shared" si="583"/>
        <v>4.9028347778104497E-5</v>
      </c>
      <c r="BN3360" s="146">
        <f t="shared" si="584"/>
        <v>4.9028347778104497E-5</v>
      </c>
      <c r="BO3360" s="146" t="str">
        <f t="shared" si="580"/>
        <v/>
      </c>
    </row>
    <row r="3361" spans="62:67" ht="20.100000000000001" customHeight="1" x14ac:dyDescent="0.25">
      <c r="BJ3361" s="146">
        <v>2581</v>
      </c>
      <c r="BK3361" s="146">
        <f t="shared" si="581"/>
        <v>16.511999999999226</v>
      </c>
      <c r="BL3361" s="146">
        <f t="shared" si="582"/>
        <v>2.0828892380753264E-2</v>
      </c>
      <c r="BM3361" s="146">
        <f t="shared" si="583"/>
        <v>4.8919087084837304E-5</v>
      </c>
      <c r="BN3361" s="146">
        <f t="shared" si="584"/>
        <v>4.8919087084837304E-5</v>
      </c>
      <c r="BO3361" s="146" t="str">
        <f t="shared" si="580"/>
        <v/>
      </c>
    </row>
    <row r="3362" spans="62:67" ht="20.100000000000001" customHeight="1" x14ac:dyDescent="0.25">
      <c r="BJ3362" s="146">
        <v>2582</v>
      </c>
      <c r="BK3362" s="146">
        <f t="shared" si="581"/>
        <v>16.518399999999225</v>
      </c>
      <c r="BL3362" s="146">
        <f t="shared" si="582"/>
        <v>2.0779973293668427E-2</v>
      </c>
      <c r="BM3362" s="146">
        <f t="shared" si="583"/>
        <v>4.8810051556338885E-5</v>
      </c>
      <c r="BN3362" s="146">
        <f t="shared" si="584"/>
        <v>4.8810051556338885E-5</v>
      </c>
      <c r="BO3362" s="146" t="str">
        <f t="shared" si="580"/>
        <v/>
      </c>
    </row>
    <row r="3363" spans="62:67" ht="20.100000000000001" customHeight="1" x14ac:dyDescent="0.25">
      <c r="BJ3363" s="146">
        <v>2583</v>
      </c>
      <c r="BK3363" s="146">
        <f t="shared" si="581"/>
        <v>16.524799999999225</v>
      </c>
      <c r="BL3363" s="146">
        <f t="shared" si="582"/>
        <v>2.0731163242112088E-2</v>
      </c>
      <c r="BM3363" s="146">
        <f t="shared" si="583"/>
        <v>4.8701240786746397E-5</v>
      </c>
      <c r="BN3363" s="146">
        <f t="shared" si="584"/>
        <v>4.8701240786746397E-5</v>
      </c>
      <c r="BO3363" s="146" t="str">
        <f t="shared" si="580"/>
        <v/>
      </c>
    </row>
    <row r="3364" spans="62:67" ht="20.100000000000001" customHeight="1" x14ac:dyDescent="0.25">
      <c r="BJ3364" s="146">
        <v>2584</v>
      </c>
      <c r="BK3364" s="146">
        <f t="shared" si="581"/>
        <v>16.531199999999224</v>
      </c>
      <c r="BL3364" s="146">
        <f t="shared" si="582"/>
        <v>2.0682462001325341E-2</v>
      </c>
      <c r="BM3364" s="146">
        <f t="shared" si="583"/>
        <v>4.8592654370689659E-5</v>
      </c>
      <c r="BN3364" s="146">
        <f t="shared" si="584"/>
        <v>4.8592654370689659E-5</v>
      </c>
      <c r="BO3364" s="146" t="str">
        <f t="shared" si="580"/>
        <v/>
      </c>
    </row>
    <row r="3365" spans="62:67" ht="20.100000000000001" customHeight="1" x14ac:dyDescent="0.25">
      <c r="BJ3365" s="146">
        <v>2585</v>
      </c>
      <c r="BK3365" s="146">
        <f t="shared" si="581"/>
        <v>16.537599999999223</v>
      </c>
      <c r="BL3365" s="146">
        <f t="shared" si="582"/>
        <v>2.0633869346954652E-2</v>
      </c>
      <c r="BM3365" s="146">
        <f t="shared" si="583"/>
        <v>4.8484291903263393E-5</v>
      </c>
      <c r="BN3365" s="146">
        <f t="shared" si="584"/>
        <v>4.8484291903263393E-5</v>
      </c>
      <c r="BO3365" s="146" t="str">
        <f t="shared" si="580"/>
        <v/>
      </c>
    </row>
    <row r="3366" spans="62:67" ht="20.100000000000001" customHeight="1" x14ac:dyDescent="0.25">
      <c r="BJ3366" s="146">
        <v>2586</v>
      </c>
      <c r="BK3366" s="146">
        <f t="shared" si="581"/>
        <v>16.543999999999222</v>
      </c>
      <c r="BL3366" s="146">
        <f t="shared" si="582"/>
        <v>2.0585385055051388E-2</v>
      </c>
      <c r="BM3366" s="146">
        <f t="shared" si="583"/>
        <v>4.8376152980242337E-5</v>
      </c>
      <c r="BN3366" s="146">
        <f t="shared" si="584"/>
        <v>4.8376152980242337E-5</v>
      </c>
      <c r="BO3366" s="146" t="str">
        <f t="shared" si="580"/>
        <v/>
      </c>
    </row>
    <row r="3367" spans="62:67" ht="20.100000000000001" customHeight="1" x14ac:dyDescent="0.25">
      <c r="BJ3367" s="146">
        <v>2587</v>
      </c>
      <c r="BK3367" s="146">
        <f t="shared" si="581"/>
        <v>16.550399999999222</v>
      </c>
      <c r="BL3367" s="146">
        <f t="shared" si="582"/>
        <v>2.0537008902071146E-2</v>
      </c>
      <c r="BM3367" s="146">
        <f t="shared" si="583"/>
        <v>4.8268237197793273E-5</v>
      </c>
      <c r="BN3367" s="146">
        <f t="shared" si="584"/>
        <v>4.8268237197793273E-5</v>
      </c>
      <c r="BO3367" s="146" t="str">
        <f t="shared" si="580"/>
        <v/>
      </c>
    </row>
    <row r="3368" spans="62:67" ht="20.100000000000001" customHeight="1" x14ac:dyDescent="0.25">
      <c r="BJ3368" s="146">
        <v>2588</v>
      </c>
      <c r="BK3368" s="146">
        <f t="shared" si="581"/>
        <v>16.556799999999221</v>
      </c>
      <c r="BL3368" s="146">
        <f t="shared" si="582"/>
        <v>2.0488740664873353E-2</v>
      </c>
      <c r="BM3368" s="146">
        <f t="shared" si="583"/>
        <v>4.816054415274218E-5</v>
      </c>
      <c r="BN3368" s="146">
        <f t="shared" si="584"/>
        <v>4.816054415274218E-5</v>
      </c>
      <c r="BO3368" s="146" t="str">
        <f t="shared" si="580"/>
        <v/>
      </c>
    </row>
    <row r="3369" spans="62:67" ht="20.100000000000001" customHeight="1" x14ac:dyDescent="0.25">
      <c r="BJ3369" s="146">
        <v>2589</v>
      </c>
      <c r="BK3369" s="146">
        <f t="shared" si="581"/>
        <v>16.56319999999922</v>
      </c>
      <c r="BL3369" s="146">
        <f t="shared" si="582"/>
        <v>2.044058012072061E-2</v>
      </c>
      <c r="BM3369" s="146">
        <f t="shared" si="583"/>
        <v>4.8053073442390348E-5</v>
      </c>
      <c r="BN3369" s="146">
        <f t="shared" si="584"/>
        <v>4.8053073442390348E-5</v>
      </c>
      <c r="BO3369" s="146" t="str">
        <f t="shared" si="580"/>
        <v/>
      </c>
    </row>
    <row r="3370" spans="62:67" ht="20.100000000000001" customHeight="1" x14ac:dyDescent="0.25">
      <c r="BJ3370" s="146">
        <v>2590</v>
      </c>
      <c r="BK3370" s="146">
        <f t="shared" si="581"/>
        <v>16.56959999999922</v>
      </c>
      <c r="BL3370" s="146">
        <f t="shared" si="582"/>
        <v>2.039252704727822E-2</v>
      </c>
      <c r="BM3370" s="146">
        <f t="shared" si="583"/>
        <v>4.7945824664538672E-5</v>
      </c>
      <c r="BN3370" s="146">
        <f t="shared" si="584"/>
        <v>4.7945824664538672E-5</v>
      </c>
      <c r="BO3370" s="146" t="str">
        <f t="shared" si="580"/>
        <v/>
      </c>
    </row>
    <row r="3371" spans="62:67" ht="20.100000000000001" customHeight="1" x14ac:dyDescent="0.25">
      <c r="BJ3371" s="146">
        <v>2591</v>
      </c>
      <c r="BK3371" s="146">
        <f t="shared" si="581"/>
        <v>16.575999999999219</v>
      </c>
      <c r="BL3371" s="146">
        <f t="shared" si="582"/>
        <v>2.0344581222613681E-2</v>
      </c>
      <c r="BM3371" s="146">
        <f t="shared" si="583"/>
        <v>4.783879741769928E-5</v>
      </c>
      <c r="BN3371" s="146">
        <f t="shared" si="584"/>
        <v>4.783879741769928E-5</v>
      </c>
      <c r="BO3371" s="146" t="str">
        <f t="shared" si="580"/>
        <v/>
      </c>
    </row>
    <row r="3372" spans="62:67" ht="20.100000000000001" customHeight="1" x14ac:dyDescent="0.25">
      <c r="BJ3372" s="146">
        <v>2592</v>
      </c>
      <c r="BK3372" s="146">
        <f t="shared" si="581"/>
        <v>16.582399999999218</v>
      </c>
      <c r="BL3372" s="146">
        <f t="shared" si="582"/>
        <v>2.0296742425195982E-2</v>
      </c>
      <c r="BM3372" s="146">
        <f t="shared" si="583"/>
        <v>4.7731991300745125E-5</v>
      </c>
      <c r="BN3372" s="146">
        <f t="shared" si="584"/>
        <v>4.7731991300745125E-5</v>
      </c>
      <c r="BO3372" s="146" t="str">
        <f t="shared" si="580"/>
        <v/>
      </c>
    </row>
    <row r="3373" spans="62:67" ht="20.100000000000001" customHeight="1" x14ac:dyDescent="0.25">
      <c r="BJ3373" s="146">
        <v>2593</v>
      </c>
      <c r="BK3373" s="146">
        <f t="shared" si="581"/>
        <v>16.588799999999218</v>
      </c>
      <c r="BL3373" s="146">
        <f t="shared" si="582"/>
        <v>2.0249010433895237E-2</v>
      </c>
      <c r="BM3373" s="146">
        <f t="shared" si="583"/>
        <v>4.7625405913177127E-5</v>
      </c>
      <c r="BN3373" s="146">
        <f t="shared" si="584"/>
        <v>4.7625405913177127E-5</v>
      </c>
      <c r="BO3373" s="146" t="str">
        <f t="shared" si="580"/>
        <v/>
      </c>
    </row>
    <row r="3374" spans="62:67" ht="20.100000000000001" customHeight="1" x14ac:dyDescent="0.25">
      <c r="BJ3374" s="146">
        <v>2594</v>
      </c>
      <c r="BK3374" s="146">
        <f t="shared" si="581"/>
        <v>16.595199999999217</v>
      </c>
      <c r="BL3374" s="146">
        <f t="shared" si="582"/>
        <v>2.020138502798206E-2</v>
      </c>
      <c r="BM3374" s="146">
        <f t="shared" si="583"/>
        <v>4.7519040854957645E-5</v>
      </c>
      <c r="BN3374" s="146">
        <f t="shared" si="584"/>
        <v>4.7519040854957645E-5</v>
      </c>
      <c r="BO3374" s="146" t="str">
        <f t="shared" si="580"/>
        <v/>
      </c>
    </row>
    <row r="3375" spans="62:67" ht="20.100000000000001" customHeight="1" x14ac:dyDescent="0.25">
      <c r="BJ3375" s="146">
        <v>2595</v>
      </c>
      <c r="BK3375" s="146">
        <f t="shared" si="581"/>
        <v>16.601599999999216</v>
      </c>
      <c r="BL3375" s="146">
        <f t="shared" si="582"/>
        <v>2.0153865987127102E-2</v>
      </c>
      <c r="BM3375" s="146">
        <f t="shared" si="583"/>
        <v>4.741289572672211E-5</v>
      </c>
      <c r="BN3375" s="146">
        <f t="shared" si="584"/>
        <v>4.741289572672211E-5</v>
      </c>
      <c r="BO3375" s="146" t="str">
        <f t="shared" si="580"/>
        <v/>
      </c>
    </row>
    <row r="3376" spans="62:67" ht="20.100000000000001" customHeight="1" x14ac:dyDescent="0.25">
      <c r="BJ3376" s="146">
        <v>2596</v>
      </c>
      <c r="BK3376" s="146">
        <f t="shared" si="581"/>
        <v>16.607999999999215</v>
      </c>
      <c r="BL3376" s="146">
        <f t="shared" si="582"/>
        <v>2.010645309140038E-2</v>
      </c>
      <c r="BM3376" s="146">
        <f t="shared" si="583"/>
        <v>4.7306970129536163E-5</v>
      </c>
      <c r="BN3376" s="146">
        <f t="shared" si="584"/>
        <v>4.7306970129536163E-5</v>
      </c>
      <c r="BO3376" s="146" t="str">
        <f t="shared" si="580"/>
        <v/>
      </c>
    </row>
    <row r="3377" spans="62:67" ht="20.100000000000001" customHeight="1" x14ac:dyDescent="0.25">
      <c r="BJ3377" s="146">
        <v>2597</v>
      </c>
      <c r="BK3377" s="146">
        <f t="shared" si="581"/>
        <v>16.614399999999215</v>
      </c>
      <c r="BL3377" s="146">
        <f t="shared" si="582"/>
        <v>2.0059146121270844E-2</v>
      </c>
      <c r="BM3377" s="146">
        <f t="shared" si="583"/>
        <v>4.7201263665058724E-5</v>
      </c>
      <c r="BN3377" s="146">
        <f t="shared" si="584"/>
        <v>4.7201263665058724E-5</v>
      </c>
      <c r="BO3377" s="146" t="str">
        <f t="shared" si="580"/>
        <v/>
      </c>
    </row>
    <row r="3378" spans="62:67" ht="20.100000000000001" customHeight="1" x14ac:dyDescent="0.25">
      <c r="BJ3378" s="146">
        <v>2598</v>
      </c>
      <c r="BK3378" s="146">
        <f t="shared" si="581"/>
        <v>16.620799999999214</v>
      </c>
      <c r="BL3378" s="146">
        <f t="shared" si="582"/>
        <v>2.0011944857605785E-2</v>
      </c>
      <c r="BM3378" s="146">
        <f t="shared" si="583"/>
        <v>4.7095775935420553E-5</v>
      </c>
      <c r="BN3378" s="146">
        <f t="shared" si="584"/>
        <v>4.7095775935420553E-5</v>
      </c>
      <c r="BO3378" s="146" t="str">
        <f t="shared" si="580"/>
        <v/>
      </c>
    </row>
    <row r="3379" spans="62:67" ht="20.100000000000001" customHeight="1" x14ac:dyDescent="0.25">
      <c r="BJ3379" s="146">
        <v>2599</v>
      </c>
      <c r="BK3379" s="146">
        <f t="shared" si="581"/>
        <v>16.627199999999213</v>
      </c>
      <c r="BL3379" s="146">
        <f t="shared" si="582"/>
        <v>1.9964849081670365E-2</v>
      </c>
      <c r="BM3379" s="146">
        <f t="shared" si="583"/>
        <v>4.6990506543425486E-5</v>
      </c>
      <c r="BN3379" s="146">
        <f t="shared" si="584"/>
        <v>4.6990506543425486E-5</v>
      </c>
      <c r="BO3379" s="146" t="str">
        <f t="shared" si="580"/>
        <v/>
      </c>
    </row>
    <row r="3380" spans="62:67" ht="20.100000000000001" customHeight="1" x14ac:dyDescent="0.25">
      <c r="BJ3380" s="146">
        <v>2600</v>
      </c>
      <c r="BK3380" s="146">
        <f t="shared" si="581"/>
        <v>16.633599999999213</v>
      </c>
      <c r="BL3380" s="146">
        <f t="shared" si="582"/>
        <v>1.9917858575126939E-2</v>
      </c>
      <c r="BM3380" s="146">
        <f t="shared" si="583"/>
        <v>4.6885455092279815E-5</v>
      </c>
      <c r="BN3380" s="146">
        <f t="shared" si="584"/>
        <v>4.6885455092279815E-5</v>
      </c>
      <c r="BO3380" s="146" t="str">
        <f t="shared" si="580"/>
        <v/>
      </c>
    </row>
    <row r="3381" spans="62:67" ht="20.100000000000001" customHeight="1" x14ac:dyDescent="0.25">
      <c r="BJ3381" s="146">
        <v>2601</v>
      </c>
      <c r="BK3381" s="146">
        <f t="shared" si="581"/>
        <v>16.639999999999212</v>
      </c>
      <c r="BL3381" s="146">
        <f t="shared" si="582"/>
        <v>1.9870973120034659E-2</v>
      </c>
      <c r="BM3381" s="146">
        <f t="shared" si="583"/>
        <v>4.6780621185800453E-5</v>
      </c>
      <c r="BN3381" s="146">
        <f t="shared" si="584"/>
        <v>4.6780621185800453E-5</v>
      </c>
      <c r="BO3381" s="146" t="str">
        <f t="shared" si="580"/>
        <v/>
      </c>
    </row>
    <row r="3382" spans="62:67" ht="20.100000000000001" customHeight="1" x14ac:dyDescent="0.25">
      <c r="BJ3382" s="146">
        <v>2602</v>
      </c>
      <c r="BK3382" s="146">
        <f t="shared" si="581"/>
        <v>16.646399999999211</v>
      </c>
      <c r="BL3382" s="146">
        <f t="shared" si="582"/>
        <v>1.9824192498848859E-2</v>
      </c>
      <c r="BM3382" s="146">
        <f t="shared" si="583"/>
        <v>4.667600442832473E-5</v>
      </c>
      <c r="BN3382" s="146">
        <f t="shared" si="584"/>
        <v>4.667600442832473E-5</v>
      </c>
      <c r="BO3382" s="146" t="str">
        <f t="shared" si="580"/>
        <v/>
      </c>
    </row>
    <row r="3383" spans="62:67" ht="20.100000000000001" customHeight="1" x14ac:dyDescent="0.25">
      <c r="BJ3383" s="146">
        <v>2603</v>
      </c>
      <c r="BK3383" s="146">
        <f t="shared" si="581"/>
        <v>16.65279999999921</v>
      </c>
      <c r="BL3383" s="146">
        <f t="shared" si="582"/>
        <v>1.9777516494420534E-2</v>
      </c>
      <c r="BM3383" s="146">
        <f t="shared" si="583"/>
        <v>4.6571604424686108E-5</v>
      </c>
      <c r="BN3383" s="146">
        <f t="shared" si="584"/>
        <v>4.6571604424686108E-5</v>
      </c>
      <c r="BO3383" s="146" t="str">
        <f t="shared" si="580"/>
        <v/>
      </c>
    </row>
    <row r="3384" spans="62:67" ht="20.100000000000001" customHeight="1" x14ac:dyDescent="0.25">
      <c r="BJ3384" s="146">
        <v>2604</v>
      </c>
      <c r="BK3384" s="146">
        <f t="shared" si="581"/>
        <v>16.65919999999921</v>
      </c>
      <c r="BL3384" s="146">
        <f t="shared" si="582"/>
        <v>1.9730944889995848E-2</v>
      </c>
      <c r="BM3384" s="146">
        <f t="shared" si="583"/>
        <v>4.6467420780415408E-5</v>
      </c>
      <c r="BN3384" s="146">
        <f t="shared" si="584"/>
        <v>4.6467420780415408E-5</v>
      </c>
      <c r="BO3384" s="146" t="str">
        <f t="shared" si="580"/>
        <v/>
      </c>
    </row>
    <row r="3385" spans="62:67" ht="20.100000000000001" customHeight="1" x14ac:dyDescent="0.25">
      <c r="BJ3385" s="146">
        <v>2605</v>
      </c>
      <c r="BK3385" s="146">
        <f t="shared" si="581"/>
        <v>16.665599999999209</v>
      </c>
      <c r="BL3385" s="146">
        <f t="shared" si="582"/>
        <v>1.9684477469215433E-2</v>
      </c>
      <c r="BM3385" s="146">
        <f t="shared" si="583"/>
        <v>4.6363453101348762E-5</v>
      </c>
      <c r="BN3385" s="146">
        <f t="shared" si="584"/>
        <v>4.6363453101348762E-5</v>
      </c>
      <c r="BO3385" s="146" t="str">
        <f t="shared" si="580"/>
        <v/>
      </c>
    </row>
    <row r="3386" spans="62:67" ht="20.100000000000001" customHeight="1" x14ac:dyDescent="0.25">
      <c r="BJ3386" s="146">
        <v>2606</v>
      </c>
      <c r="BK3386" s="146">
        <f t="shared" si="581"/>
        <v>16.671999999999208</v>
      </c>
      <c r="BL3386" s="146">
        <f t="shared" si="582"/>
        <v>1.9638114016114084E-2</v>
      </c>
      <c r="BM3386" s="146">
        <f t="shared" si="583"/>
        <v>4.6259700994064762E-5</v>
      </c>
      <c r="BN3386" s="146">
        <f t="shared" si="584"/>
        <v>4.6259700994064762E-5</v>
      </c>
      <c r="BO3386" s="146" t="str">
        <f t="shared" si="580"/>
        <v/>
      </c>
    </row>
    <row r="3387" spans="62:67" ht="20.100000000000001" customHeight="1" x14ac:dyDescent="0.25">
      <c r="BJ3387" s="146">
        <v>2607</v>
      </c>
      <c r="BK3387" s="146">
        <f t="shared" si="581"/>
        <v>16.678399999999208</v>
      </c>
      <c r="BL3387" s="146">
        <f t="shared" si="582"/>
        <v>1.9591854315120019E-2</v>
      </c>
      <c r="BM3387" s="146">
        <f t="shared" si="583"/>
        <v>4.61561640655965E-5</v>
      </c>
      <c r="BN3387" s="146">
        <f t="shared" si="584"/>
        <v>4.61561640655965E-5</v>
      </c>
      <c r="BO3387" s="146" t="str">
        <f t="shared" si="580"/>
        <v/>
      </c>
    </row>
    <row r="3388" spans="62:67" ht="20.100000000000001" customHeight="1" x14ac:dyDescent="0.25">
      <c r="BJ3388" s="146">
        <v>2608</v>
      </c>
      <c r="BK3388" s="146">
        <f t="shared" si="581"/>
        <v>16.684799999999207</v>
      </c>
      <c r="BL3388" s="146">
        <f t="shared" si="582"/>
        <v>1.9545698151054423E-2</v>
      </c>
      <c r="BM3388" s="146">
        <f t="shared" si="583"/>
        <v>4.6052841923494015E-5</v>
      </c>
      <c r="BN3388" s="146">
        <f t="shared" si="584"/>
        <v>4.6052841923494015E-5</v>
      </c>
      <c r="BO3388" s="146" t="str">
        <f t="shared" si="580"/>
        <v/>
      </c>
    </row>
    <row r="3389" spans="62:67" ht="20.100000000000001" customHeight="1" x14ac:dyDescent="0.25">
      <c r="BJ3389" s="146">
        <v>2609</v>
      </c>
      <c r="BK3389" s="146">
        <f t="shared" si="581"/>
        <v>16.691199999999206</v>
      </c>
      <c r="BL3389" s="146">
        <f t="shared" si="582"/>
        <v>1.9499645309130929E-2</v>
      </c>
      <c r="BM3389" s="146">
        <f t="shared" si="583"/>
        <v>4.5949734175852047E-5</v>
      </c>
      <c r="BN3389" s="146">
        <f t="shared" si="584"/>
        <v>4.5949734175852047E-5</v>
      </c>
      <c r="BO3389" s="146" t="str">
        <f t="shared" si="580"/>
        <v/>
      </c>
    </row>
    <row r="3390" spans="62:67" ht="20.100000000000001" customHeight="1" x14ac:dyDescent="0.25">
      <c r="BJ3390" s="146">
        <v>2610</v>
      </c>
      <c r="BK3390" s="146">
        <f t="shared" si="581"/>
        <v>16.697599999999206</v>
      </c>
      <c r="BL3390" s="146">
        <f t="shared" si="582"/>
        <v>1.9453695574955077E-2</v>
      </c>
      <c r="BM3390" s="146">
        <f t="shared" si="583"/>
        <v>4.5846840431407188E-5</v>
      </c>
      <c r="BN3390" s="146">
        <f t="shared" si="584"/>
        <v>4.5846840431407188E-5</v>
      </c>
      <c r="BO3390" s="146" t="str">
        <f t="shared" si="580"/>
        <v/>
      </c>
    </row>
    <row r="3391" spans="62:67" ht="20.100000000000001" customHeight="1" x14ac:dyDescent="0.25">
      <c r="BJ3391" s="146">
        <v>2611</v>
      </c>
      <c r="BK3391" s="146">
        <f t="shared" si="581"/>
        <v>16.703999999999205</v>
      </c>
      <c r="BL3391" s="146">
        <f t="shared" si="582"/>
        <v>1.9407848734523669E-2</v>
      </c>
      <c r="BM3391" s="146">
        <f t="shared" si="583"/>
        <v>4.5744160299263786E-5</v>
      </c>
      <c r="BN3391" s="146">
        <f t="shared" si="584"/>
        <v>4.5744160299263786E-5</v>
      </c>
      <c r="BO3391" s="146" t="str">
        <f t="shared" si="580"/>
        <v/>
      </c>
    </row>
    <row r="3392" spans="62:67" ht="20.100000000000001" customHeight="1" x14ac:dyDescent="0.25">
      <c r="BJ3392" s="146">
        <v>2612</v>
      </c>
      <c r="BK3392" s="146">
        <f t="shared" si="581"/>
        <v>16.710399999999204</v>
      </c>
      <c r="BL3392" s="146">
        <f t="shared" si="582"/>
        <v>1.9362104574224406E-2</v>
      </c>
      <c r="BM3392" s="146">
        <f t="shared" si="583"/>
        <v>4.5641693389188859E-5</v>
      </c>
      <c r="BN3392" s="146">
        <f t="shared" si="584"/>
        <v>4.5641693389188859E-5</v>
      </c>
      <c r="BO3392" s="146" t="str">
        <f t="shared" si="580"/>
        <v/>
      </c>
    </row>
    <row r="3393" spans="62:67" ht="20.100000000000001" customHeight="1" x14ac:dyDescent="0.25">
      <c r="BJ3393" s="146">
        <v>2613</v>
      </c>
      <c r="BK3393" s="146">
        <f t="shared" si="581"/>
        <v>16.716799999999203</v>
      </c>
      <c r="BL3393" s="146">
        <f t="shared" si="582"/>
        <v>1.9316462880835217E-2</v>
      </c>
      <c r="BM3393" s="146">
        <f t="shared" si="583"/>
        <v>4.5539439311473306E-5</v>
      </c>
      <c r="BN3393" s="146">
        <f t="shared" si="584"/>
        <v>4.5539439311473306E-5</v>
      </c>
      <c r="BO3393" s="146" t="str">
        <f t="shared" si="580"/>
        <v/>
      </c>
    </row>
    <row r="3394" spans="62:67" ht="20.100000000000001" customHeight="1" x14ac:dyDescent="0.25">
      <c r="BJ3394" s="146">
        <v>2614</v>
      </c>
      <c r="BK3394" s="146">
        <f t="shared" si="581"/>
        <v>16.723199999999203</v>
      </c>
      <c r="BL3394" s="146">
        <f t="shared" si="582"/>
        <v>1.9270923441523743E-2</v>
      </c>
      <c r="BM3394" s="146">
        <f t="shared" si="583"/>
        <v>4.543739767691804E-5</v>
      </c>
      <c r="BN3394" s="146">
        <f t="shared" si="584"/>
        <v>4.543739767691804E-5</v>
      </c>
      <c r="BO3394" s="146" t="str">
        <f t="shared" si="580"/>
        <v/>
      </c>
    </row>
    <row r="3395" spans="62:67" ht="20.100000000000001" customHeight="1" x14ac:dyDescent="0.25">
      <c r="BJ3395" s="146">
        <v>2615</v>
      </c>
      <c r="BK3395" s="146">
        <f t="shared" si="581"/>
        <v>16.729599999999202</v>
      </c>
      <c r="BL3395" s="146">
        <f t="shared" si="582"/>
        <v>1.9225486043846825E-2</v>
      </c>
      <c r="BM3395" s="146">
        <f t="shared" si="583"/>
        <v>4.5335568096833978E-5</v>
      </c>
      <c r="BN3395" s="146">
        <f t="shared" si="584"/>
        <v>4.5335568096833978E-5</v>
      </c>
      <c r="BO3395" s="146" t="str">
        <f t="shared" si="580"/>
        <v/>
      </c>
    </row>
    <row r="3396" spans="62:67" ht="20.100000000000001" customHeight="1" x14ac:dyDescent="0.25">
      <c r="BJ3396" s="146">
        <v>2616</v>
      </c>
      <c r="BK3396" s="146">
        <f t="shared" si="581"/>
        <v>16.735999999999201</v>
      </c>
      <c r="BL3396" s="146">
        <f t="shared" si="582"/>
        <v>1.9180150475749991E-2</v>
      </c>
      <c r="BM3396" s="146">
        <f t="shared" si="583"/>
        <v>4.5233950183194704E-5</v>
      </c>
      <c r="BN3396" s="146">
        <f t="shared" si="584"/>
        <v>4.5233950183194704E-5</v>
      </c>
      <c r="BO3396" s="146" t="str">
        <f t="shared" si="580"/>
        <v/>
      </c>
    </row>
    <row r="3397" spans="62:67" ht="20.100000000000001" customHeight="1" x14ac:dyDescent="0.25">
      <c r="BJ3397" s="146">
        <v>2617</v>
      </c>
      <c r="BK3397" s="146">
        <f t="shared" si="581"/>
        <v>16.742399999999201</v>
      </c>
      <c r="BL3397" s="146">
        <f t="shared" si="582"/>
        <v>1.9134916525566797E-2</v>
      </c>
      <c r="BM3397" s="146">
        <f t="shared" si="583"/>
        <v>4.5132543548313808E-5</v>
      </c>
      <c r="BN3397" s="146">
        <f t="shared" si="584"/>
        <v>4.5132543548313808E-5</v>
      </c>
      <c r="BO3397" s="146" t="str">
        <f t="shared" si="580"/>
        <v/>
      </c>
    </row>
    <row r="3398" spans="62:67" ht="20.100000000000001" customHeight="1" x14ac:dyDescent="0.25">
      <c r="BJ3398" s="146">
        <v>2618</v>
      </c>
      <c r="BK3398" s="146">
        <f t="shared" si="581"/>
        <v>16.7487999999992</v>
      </c>
      <c r="BL3398" s="146">
        <f t="shared" si="582"/>
        <v>1.9089783982018483E-2</v>
      </c>
      <c r="BM3398" s="146">
        <f t="shared" si="583"/>
        <v>4.5031347805191829E-5</v>
      </c>
      <c r="BN3398" s="146">
        <f t="shared" si="584"/>
        <v>4.5031347805191829E-5</v>
      </c>
      <c r="BO3398" s="146" t="str">
        <f t="shared" si="580"/>
        <v/>
      </c>
    </row>
    <row r="3399" spans="62:67" ht="20.100000000000001" customHeight="1" x14ac:dyDescent="0.25">
      <c r="BJ3399" s="146">
        <v>2619</v>
      </c>
      <c r="BK3399" s="146">
        <f t="shared" si="581"/>
        <v>16.755199999999199</v>
      </c>
      <c r="BL3399" s="146">
        <f t="shared" si="582"/>
        <v>1.9044752634213291E-2</v>
      </c>
      <c r="BM3399" s="146">
        <f t="shared" si="583"/>
        <v>4.4930362567363602E-5</v>
      </c>
      <c r="BN3399" s="146">
        <f t="shared" si="584"/>
        <v>4.4930362567363602E-5</v>
      </c>
      <c r="BO3399" s="146" t="str">
        <f t="shared" si="580"/>
        <v/>
      </c>
    </row>
    <row r="3400" spans="62:67" ht="20.100000000000001" customHeight="1" x14ac:dyDescent="0.25">
      <c r="BJ3400" s="146">
        <v>2620</v>
      </c>
      <c r="BK3400" s="146">
        <f t="shared" si="581"/>
        <v>16.761599999999198</v>
      </c>
      <c r="BL3400" s="146">
        <f t="shared" si="582"/>
        <v>1.8999822271645928E-2</v>
      </c>
      <c r="BM3400" s="146">
        <f t="shared" si="583"/>
        <v>4.4829587448867031E-5</v>
      </c>
      <c r="BN3400" s="146">
        <f t="shared" si="584"/>
        <v>4.4829587448867031E-5</v>
      </c>
      <c r="BO3400" s="146" t="str">
        <f t="shared" si="580"/>
        <v/>
      </c>
    </row>
    <row r="3401" spans="62:67" ht="20.100000000000001" customHeight="1" x14ac:dyDescent="0.25">
      <c r="BJ3401" s="146">
        <v>2621</v>
      </c>
      <c r="BK3401" s="146">
        <f t="shared" si="581"/>
        <v>16.767999999999198</v>
      </c>
      <c r="BL3401" s="146">
        <f t="shared" si="582"/>
        <v>1.895499268419706E-2</v>
      </c>
      <c r="BM3401" s="146">
        <f t="shared" si="583"/>
        <v>4.472902206424309E-5</v>
      </c>
      <c r="BN3401" s="146">
        <f t="shared" si="584"/>
        <v>4.472902206424309E-5</v>
      </c>
      <c r="BO3401" s="146" t="str">
        <f t="shared" si="580"/>
        <v/>
      </c>
    </row>
    <row r="3402" spans="62:67" ht="20.100000000000001" customHeight="1" x14ac:dyDescent="0.25">
      <c r="BJ3402" s="146">
        <v>2622</v>
      </c>
      <c r="BK3402" s="146">
        <f t="shared" si="581"/>
        <v>16.774399999999197</v>
      </c>
      <c r="BL3402" s="146">
        <f t="shared" si="582"/>
        <v>1.8910263662132817E-2</v>
      </c>
      <c r="BM3402" s="146">
        <f t="shared" si="583"/>
        <v>4.4628666028587866E-5</v>
      </c>
      <c r="BN3402" s="146">
        <f t="shared" si="584"/>
        <v>4.4628666028587866E-5</v>
      </c>
      <c r="BO3402" s="146" t="str">
        <f t="shared" si="580"/>
        <v/>
      </c>
    </row>
    <row r="3403" spans="62:67" ht="20.100000000000001" customHeight="1" x14ac:dyDescent="0.25">
      <c r="BJ3403" s="146">
        <v>2623</v>
      </c>
      <c r="BK3403" s="146">
        <f t="shared" si="581"/>
        <v>16.780799999999196</v>
      </c>
      <c r="BL3403" s="146">
        <f t="shared" si="582"/>
        <v>1.886563499610423E-2</v>
      </c>
      <c r="BM3403" s="146">
        <f t="shared" si="583"/>
        <v>4.4528518957594188E-5</v>
      </c>
      <c r="BN3403" s="146">
        <f t="shared" si="584"/>
        <v>4.4528518957594188E-5</v>
      </c>
      <c r="BO3403" s="146" t="str">
        <f t="shared" si="580"/>
        <v/>
      </c>
    </row>
    <row r="3404" spans="62:67" ht="20.100000000000001" customHeight="1" x14ac:dyDescent="0.25">
      <c r="BJ3404" s="146">
        <v>2624</v>
      </c>
      <c r="BK3404" s="146">
        <f t="shared" si="581"/>
        <v>16.787199999999196</v>
      </c>
      <c r="BL3404" s="146">
        <f t="shared" si="582"/>
        <v>1.8821106477146635E-2</v>
      </c>
      <c r="BM3404" s="146">
        <f t="shared" si="583"/>
        <v>4.4428580467485712E-5</v>
      </c>
      <c r="BN3404" s="146">
        <f t="shared" si="584"/>
        <v>4.4428580467485712E-5</v>
      </c>
      <c r="BO3404" s="146" t="str">
        <f t="shared" si="580"/>
        <v/>
      </c>
    </row>
    <row r="3405" spans="62:67" ht="20.100000000000001" customHeight="1" x14ac:dyDescent="0.25">
      <c r="BJ3405" s="146">
        <v>2625</v>
      </c>
      <c r="BK3405" s="146">
        <f t="shared" si="581"/>
        <v>16.793599999999195</v>
      </c>
      <c r="BL3405" s="146">
        <f t="shared" si="582"/>
        <v>1.877667789667915E-2</v>
      </c>
      <c r="BM3405" s="146">
        <f t="shared" si="583"/>
        <v>4.4328850174860795E-5</v>
      </c>
      <c r="BN3405" s="146">
        <f t="shared" si="584"/>
        <v>4.4328850174860795E-5</v>
      </c>
      <c r="BO3405" s="146" t="str">
        <f t="shared" ref="BO3405:BO3468" si="585">IF($BL3405&lt;(1-$BH$793),$BM3405,"")</f>
        <v/>
      </c>
    </row>
    <row r="3406" spans="62:67" ht="20.100000000000001" customHeight="1" x14ac:dyDescent="0.25">
      <c r="BJ3406" s="146">
        <v>2626</v>
      </c>
      <c r="BK3406" s="146">
        <f t="shared" ref="BK3406:BK3469" si="586">BK3405+$BN$778</f>
        <v>16.799999999999194</v>
      </c>
      <c r="BL3406" s="146">
        <f t="shared" ref="BL3406:BL3469" si="587">_xlfn.CHISQ.DIST.RT(BK3406,7)</f>
        <v>1.8732349046504289E-2</v>
      </c>
      <c r="BM3406" s="146">
        <f t="shared" ref="BM3406:BM3469" si="588">BL3406-BL3407</f>
        <v>4.4229327697084542E-5</v>
      </c>
      <c r="BN3406" s="146">
        <f t="shared" ref="BN3406:BN3469" si="589">IF(BL3406&lt;(1-$BH$785),BM3406,"")</f>
        <v>4.4229327697084542E-5</v>
      </c>
      <c r="BO3406" s="146" t="str">
        <f t="shared" si="585"/>
        <v/>
      </c>
    </row>
    <row r="3407" spans="62:67" ht="20.100000000000001" customHeight="1" x14ac:dyDescent="0.25">
      <c r="BJ3407" s="146">
        <v>2627</v>
      </c>
      <c r="BK3407" s="146">
        <f t="shared" si="586"/>
        <v>16.806399999999194</v>
      </c>
      <c r="BL3407" s="146">
        <f t="shared" si="587"/>
        <v>1.8688119718807204E-2</v>
      </c>
      <c r="BM3407" s="146">
        <f t="shared" si="588"/>
        <v>4.413001265192798E-5</v>
      </c>
      <c r="BN3407" s="146">
        <f t="shared" si="589"/>
        <v>4.413001265192798E-5</v>
      </c>
      <c r="BO3407" s="146" t="str">
        <f t="shared" si="585"/>
        <v/>
      </c>
    </row>
    <row r="3408" spans="62:67" ht="20.100000000000001" customHeight="1" x14ac:dyDescent="0.25">
      <c r="BJ3408" s="146">
        <v>2628</v>
      </c>
      <c r="BK3408" s="146">
        <f t="shared" si="586"/>
        <v>16.812799999999193</v>
      </c>
      <c r="BL3408" s="146">
        <f t="shared" si="587"/>
        <v>1.8643989706155276E-2</v>
      </c>
      <c r="BM3408" s="146">
        <f t="shared" si="588"/>
        <v>4.4030904657710312E-5</v>
      </c>
      <c r="BN3408" s="146">
        <f t="shared" si="589"/>
        <v>4.4030904657710312E-5</v>
      </c>
      <c r="BO3408" s="146" t="str">
        <f t="shared" si="585"/>
        <v/>
      </c>
    </row>
    <row r="3409" spans="62:67" ht="20.100000000000001" customHeight="1" x14ac:dyDescent="0.25">
      <c r="BJ3409" s="146">
        <v>2629</v>
      </c>
      <c r="BK3409" s="146">
        <f t="shared" si="586"/>
        <v>16.819199999999192</v>
      </c>
      <c r="BL3409" s="146">
        <f t="shared" si="587"/>
        <v>1.8599958801497566E-2</v>
      </c>
      <c r="BM3409" s="146">
        <f t="shared" si="588"/>
        <v>4.3932003333312791E-5</v>
      </c>
      <c r="BN3409" s="146">
        <f t="shared" si="589"/>
        <v>4.3932003333312791E-5</v>
      </c>
      <c r="BO3409" s="146" t="str">
        <f t="shared" si="585"/>
        <v/>
      </c>
    </row>
    <row r="3410" spans="62:67" ht="20.100000000000001" customHeight="1" x14ac:dyDescent="0.25">
      <c r="BJ3410" s="146">
        <v>2630</v>
      </c>
      <c r="BK3410" s="146">
        <f t="shared" si="586"/>
        <v>16.825599999999191</v>
      </c>
      <c r="BL3410" s="146">
        <f t="shared" si="587"/>
        <v>1.8556026798164253E-2</v>
      </c>
      <c r="BM3410" s="146">
        <f t="shared" si="588"/>
        <v>4.3833308298140555E-5</v>
      </c>
      <c r="BN3410" s="146">
        <f t="shared" si="589"/>
        <v>4.3833308298140555E-5</v>
      </c>
      <c r="BO3410" s="146" t="str">
        <f t="shared" si="585"/>
        <v/>
      </c>
    </row>
    <row r="3411" spans="62:67" ht="20.100000000000001" customHeight="1" x14ac:dyDescent="0.25">
      <c r="BJ3411" s="146">
        <v>2631</v>
      </c>
      <c r="BK3411" s="146">
        <f t="shared" si="586"/>
        <v>16.831999999999191</v>
      </c>
      <c r="BL3411" s="146">
        <f t="shared" si="587"/>
        <v>1.8512193489866113E-2</v>
      </c>
      <c r="BM3411" s="146">
        <f t="shared" si="588"/>
        <v>4.3734819172150385E-5</v>
      </c>
      <c r="BN3411" s="146">
        <f t="shared" si="589"/>
        <v>4.3734819172150385E-5</v>
      </c>
      <c r="BO3411" s="146" t="str">
        <f t="shared" si="585"/>
        <v/>
      </c>
    </row>
    <row r="3412" spans="62:67" ht="20.100000000000001" customHeight="1" x14ac:dyDescent="0.25">
      <c r="BJ3412" s="146">
        <v>2632</v>
      </c>
      <c r="BK3412" s="146">
        <f t="shared" si="586"/>
        <v>16.83839999999919</v>
      </c>
      <c r="BL3412" s="146">
        <f t="shared" si="587"/>
        <v>1.8468458670693962E-2</v>
      </c>
      <c r="BM3412" s="146">
        <f t="shared" si="588"/>
        <v>4.3636535575763968E-5</v>
      </c>
      <c r="BN3412" s="146">
        <f t="shared" si="589"/>
        <v>4.3636535575763968E-5</v>
      </c>
      <c r="BO3412" s="146" t="str">
        <f t="shared" si="585"/>
        <v/>
      </c>
    </row>
    <row r="3413" spans="62:67" ht="20.100000000000001" customHeight="1" x14ac:dyDescent="0.25">
      <c r="BJ3413" s="146">
        <v>2633</v>
      </c>
      <c r="BK3413" s="146">
        <f t="shared" si="586"/>
        <v>16.844799999999189</v>
      </c>
      <c r="BL3413" s="146">
        <f t="shared" si="587"/>
        <v>1.8424822135118198E-2</v>
      </c>
      <c r="BM3413" s="146">
        <f t="shared" si="588"/>
        <v>4.3538457130072594E-5</v>
      </c>
      <c r="BN3413" s="146">
        <f t="shared" si="589"/>
        <v>4.3538457130072594E-5</v>
      </c>
      <c r="BO3413" s="146" t="str">
        <f t="shared" si="585"/>
        <v/>
      </c>
    </row>
    <row r="3414" spans="62:67" ht="20.100000000000001" customHeight="1" x14ac:dyDescent="0.25">
      <c r="BJ3414" s="146">
        <v>2634</v>
      </c>
      <c r="BK3414" s="146">
        <f t="shared" si="586"/>
        <v>16.851199999999189</v>
      </c>
      <c r="BL3414" s="146">
        <f t="shared" si="587"/>
        <v>1.8381283677988126E-2</v>
      </c>
      <c r="BM3414" s="146">
        <f t="shared" si="588"/>
        <v>4.3440583456552662E-5</v>
      </c>
      <c r="BN3414" s="146">
        <f t="shared" si="589"/>
        <v>4.3440583456552662E-5</v>
      </c>
      <c r="BO3414" s="146" t="str">
        <f t="shared" si="585"/>
        <v/>
      </c>
    </row>
    <row r="3415" spans="62:67" ht="20.100000000000001" customHeight="1" x14ac:dyDescent="0.25">
      <c r="BJ3415" s="146">
        <v>2635</v>
      </c>
      <c r="BK3415" s="146">
        <f t="shared" si="586"/>
        <v>16.857599999999188</v>
      </c>
      <c r="BL3415" s="146">
        <f t="shared" si="587"/>
        <v>1.8337843094531573E-2</v>
      </c>
      <c r="BM3415" s="146">
        <f t="shared" si="588"/>
        <v>4.3342914177370989E-5</v>
      </c>
      <c r="BN3415" s="146">
        <f t="shared" si="589"/>
        <v>4.3342914177370989E-5</v>
      </c>
      <c r="BO3415" s="146" t="str">
        <f t="shared" si="585"/>
        <v/>
      </c>
    </row>
    <row r="3416" spans="62:67" ht="20.100000000000001" customHeight="1" x14ac:dyDescent="0.25">
      <c r="BJ3416" s="146">
        <v>2636</v>
      </c>
      <c r="BK3416" s="146">
        <f t="shared" si="586"/>
        <v>16.863999999999187</v>
      </c>
      <c r="BL3416" s="146">
        <f t="shared" si="587"/>
        <v>1.8294500180354202E-2</v>
      </c>
      <c r="BM3416" s="146">
        <f t="shared" si="588"/>
        <v>4.324544891504481E-5</v>
      </c>
      <c r="BN3416" s="146">
        <f t="shared" si="589"/>
        <v>4.324544891504481E-5</v>
      </c>
      <c r="BO3416" s="146" t="str">
        <f t="shared" si="585"/>
        <v/>
      </c>
    </row>
    <row r="3417" spans="62:67" ht="20.100000000000001" customHeight="1" x14ac:dyDescent="0.25">
      <c r="BJ3417" s="146">
        <v>2637</v>
      </c>
      <c r="BK3417" s="146">
        <f t="shared" si="586"/>
        <v>16.870399999999186</v>
      </c>
      <c r="BL3417" s="146">
        <f t="shared" si="587"/>
        <v>1.8251254731439157E-2</v>
      </c>
      <c r="BM3417" s="146">
        <f t="shared" si="588"/>
        <v>4.3148187292840756E-5</v>
      </c>
      <c r="BN3417" s="146">
        <f t="shared" si="589"/>
        <v>4.3148187292840756E-5</v>
      </c>
      <c r="BO3417" s="146" t="str">
        <f t="shared" si="585"/>
        <v/>
      </c>
    </row>
    <row r="3418" spans="62:67" ht="20.100000000000001" customHeight="1" x14ac:dyDescent="0.25">
      <c r="BJ3418" s="146">
        <v>2638</v>
      </c>
      <c r="BK3418" s="146">
        <f t="shared" si="586"/>
        <v>16.876799999999186</v>
      </c>
      <c r="BL3418" s="146">
        <f t="shared" si="587"/>
        <v>1.8208106544146316E-2</v>
      </c>
      <c r="BM3418" s="146">
        <f t="shared" si="588"/>
        <v>4.3051128934320365E-5</v>
      </c>
      <c r="BN3418" s="146">
        <f t="shared" si="589"/>
        <v>4.3051128934320365E-5</v>
      </c>
      <c r="BO3418" s="146" t="str">
        <f t="shared" si="585"/>
        <v/>
      </c>
    </row>
    <row r="3419" spans="62:67" ht="20.100000000000001" customHeight="1" x14ac:dyDescent="0.25">
      <c r="BJ3419" s="146">
        <v>2639</v>
      </c>
      <c r="BK3419" s="146">
        <f t="shared" si="586"/>
        <v>16.883199999999185</v>
      </c>
      <c r="BL3419" s="146">
        <f t="shared" si="587"/>
        <v>1.8165055415211996E-2</v>
      </c>
      <c r="BM3419" s="146">
        <f t="shared" si="588"/>
        <v>4.2954273463801512E-5</v>
      </c>
      <c r="BN3419" s="146">
        <f t="shared" si="589"/>
        <v>4.2954273463801512E-5</v>
      </c>
      <c r="BO3419" s="146" t="str">
        <f t="shared" si="585"/>
        <v/>
      </c>
    </row>
    <row r="3420" spans="62:67" ht="20.100000000000001" customHeight="1" x14ac:dyDescent="0.25">
      <c r="BJ3420" s="146">
        <v>2640</v>
      </c>
      <c r="BK3420" s="146">
        <f t="shared" si="586"/>
        <v>16.889599999999184</v>
      </c>
      <c r="BL3420" s="146">
        <f t="shared" si="587"/>
        <v>1.8122101141748195E-2</v>
      </c>
      <c r="BM3420" s="146">
        <f t="shared" si="588"/>
        <v>4.2857620506049632E-5</v>
      </c>
      <c r="BN3420" s="146">
        <f t="shared" si="589"/>
        <v>4.2857620506049632E-5</v>
      </c>
      <c r="BO3420" s="146" t="str">
        <f t="shared" si="585"/>
        <v/>
      </c>
    </row>
    <row r="3421" spans="62:67" ht="20.100000000000001" customHeight="1" x14ac:dyDescent="0.25">
      <c r="BJ3421" s="146">
        <v>2641</v>
      </c>
      <c r="BK3421" s="146">
        <f t="shared" si="586"/>
        <v>16.895999999999184</v>
      </c>
      <c r="BL3421" s="146">
        <f t="shared" si="587"/>
        <v>1.8079243521242145E-2</v>
      </c>
      <c r="BM3421" s="146">
        <f t="shared" si="588"/>
        <v>4.2761169686291595E-5</v>
      </c>
      <c r="BN3421" s="146">
        <f t="shared" si="589"/>
        <v>4.2761169686291595E-5</v>
      </c>
      <c r="BO3421" s="146" t="str">
        <f t="shared" si="585"/>
        <v/>
      </c>
    </row>
    <row r="3422" spans="62:67" ht="20.100000000000001" customHeight="1" x14ac:dyDescent="0.25">
      <c r="BJ3422" s="146">
        <v>2642</v>
      </c>
      <c r="BK3422" s="146">
        <f t="shared" si="586"/>
        <v>16.902399999999183</v>
      </c>
      <c r="BL3422" s="146">
        <f t="shared" si="587"/>
        <v>1.8036482351555853E-2</v>
      </c>
      <c r="BM3422" s="146">
        <f t="shared" si="588"/>
        <v>4.2664920630385711E-5</v>
      </c>
      <c r="BN3422" s="146">
        <f t="shared" si="589"/>
        <v>4.2664920630385711E-5</v>
      </c>
      <c r="BO3422" s="146" t="str">
        <f t="shared" si="585"/>
        <v/>
      </c>
    </row>
    <row r="3423" spans="62:67" ht="20.100000000000001" customHeight="1" x14ac:dyDescent="0.25">
      <c r="BJ3423" s="146">
        <v>2643</v>
      </c>
      <c r="BK3423" s="146">
        <f t="shared" si="586"/>
        <v>16.908799999999182</v>
      </c>
      <c r="BL3423" s="146">
        <f t="shared" si="587"/>
        <v>1.7993817430925468E-2</v>
      </c>
      <c r="BM3423" s="146">
        <f t="shared" si="588"/>
        <v>4.256887296469683E-5</v>
      </c>
      <c r="BN3423" s="146">
        <f t="shared" si="589"/>
        <v>4.256887296469683E-5</v>
      </c>
      <c r="BO3423" s="146" t="str">
        <f t="shared" si="585"/>
        <v/>
      </c>
    </row>
    <row r="3424" spans="62:67" ht="20.100000000000001" customHeight="1" x14ac:dyDescent="0.25">
      <c r="BJ3424" s="146">
        <v>2644</v>
      </c>
      <c r="BK3424" s="146">
        <f t="shared" si="586"/>
        <v>16.915199999999182</v>
      </c>
      <c r="BL3424" s="146">
        <f t="shared" si="587"/>
        <v>1.7951248557960771E-2</v>
      </c>
      <c r="BM3424" s="146">
        <f t="shared" si="588"/>
        <v>4.2473026316092871E-5</v>
      </c>
      <c r="BN3424" s="146">
        <f t="shared" si="589"/>
        <v>4.2473026316092871E-5</v>
      </c>
      <c r="BO3424" s="146" t="str">
        <f t="shared" si="585"/>
        <v/>
      </c>
    </row>
    <row r="3425" spans="62:67" ht="20.100000000000001" customHeight="1" x14ac:dyDescent="0.25">
      <c r="BJ3425" s="146">
        <v>2645</v>
      </c>
      <c r="BK3425" s="146">
        <f t="shared" si="586"/>
        <v>16.921599999999181</v>
      </c>
      <c r="BL3425" s="146">
        <f t="shared" si="587"/>
        <v>1.7908775531644678E-2</v>
      </c>
      <c r="BM3425" s="146">
        <f t="shared" si="588"/>
        <v>4.2377380312045437E-5</v>
      </c>
      <c r="BN3425" s="146">
        <f t="shared" si="589"/>
        <v>4.2377380312045437E-5</v>
      </c>
      <c r="BO3425" s="146" t="str">
        <f t="shared" si="585"/>
        <v/>
      </c>
    </row>
    <row r="3426" spans="62:67" ht="20.100000000000001" customHeight="1" x14ac:dyDescent="0.25">
      <c r="BJ3426" s="146">
        <v>2646</v>
      </c>
      <c r="BK3426" s="146">
        <f t="shared" si="586"/>
        <v>16.92799999999918</v>
      </c>
      <c r="BL3426" s="146">
        <f t="shared" si="587"/>
        <v>1.7866398151332633E-2</v>
      </c>
      <c r="BM3426" s="146">
        <f t="shared" si="588"/>
        <v>4.2281934580463282E-5</v>
      </c>
      <c r="BN3426" s="146">
        <f t="shared" si="589"/>
        <v>4.2281934580463282E-5</v>
      </c>
      <c r="BO3426" s="146" t="str">
        <f t="shared" si="585"/>
        <v/>
      </c>
    </row>
    <row r="3427" spans="62:67" ht="20.100000000000001" customHeight="1" x14ac:dyDescent="0.25">
      <c r="BJ3427" s="146">
        <v>2647</v>
      </c>
      <c r="BK3427" s="146">
        <f t="shared" si="586"/>
        <v>16.934399999999179</v>
      </c>
      <c r="BL3427" s="146">
        <f t="shared" si="587"/>
        <v>1.7824116216752169E-2</v>
      </c>
      <c r="BM3427" s="146">
        <f t="shared" si="588"/>
        <v>4.2186688749893536E-5</v>
      </c>
      <c r="BN3427" s="146">
        <f t="shared" si="589"/>
        <v>4.2186688749893536E-5</v>
      </c>
      <c r="BO3427" s="146" t="str">
        <f t="shared" si="585"/>
        <v/>
      </c>
    </row>
    <row r="3428" spans="62:67" ht="20.100000000000001" customHeight="1" x14ac:dyDescent="0.25">
      <c r="BJ3428" s="146">
        <v>2648</v>
      </c>
      <c r="BK3428" s="146">
        <f t="shared" si="586"/>
        <v>16.940799999999179</v>
      </c>
      <c r="BL3428" s="146">
        <f t="shared" si="587"/>
        <v>1.7781929528002276E-2</v>
      </c>
      <c r="BM3428" s="146">
        <f t="shared" si="588"/>
        <v>4.2091642449275379E-5</v>
      </c>
      <c r="BN3428" s="146">
        <f t="shared" si="589"/>
        <v>4.2091642449275379E-5</v>
      </c>
      <c r="BO3428" s="146" t="str">
        <f t="shared" si="585"/>
        <v/>
      </c>
    </row>
    <row r="3429" spans="62:67" ht="20.100000000000001" customHeight="1" x14ac:dyDescent="0.25">
      <c r="BJ3429" s="146">
        <v>2649</v>
      </c>
      <c r="BK3429" s="146">
        <f t="shared" si="586"/>
        <v>16.947199999999178</v>
      </c>
      <c r="BL3429" s="146">
        <f t="shared" si="587"/>
        <v>1.7739837885553E-2</v>
      </c>
      <c r="BM3429" s="146">
        <f t="shared" si="588"/>
        <v>4.1996795308280044E-5</v>
      </c>
      <c r="BN3429" s="146">
        <f t="shared" si="589"/>
        <v>4.1996795308280044E-5</v>
      </c>
      <c r="BO3429" s="146" t="str">
        <f t="shared" si="585"/>
        <v/>
      </c>
    </row>
    <row r="3430" spans="62:67" ht="20.100000000000001" customHeight="1" x14ac:dyDescent="0.25">
      <c r="BJ3430" s="146">
        <v>2650</v>
      </c>
      <c r="BK3430" s="146">
        <f t="shared" si="586"/>
        <v>16.953599999999177</v>
      </c>
      <c r="BL3430" s="146">
        <f t="shared" si="587"/>
        <v>1.769784109024472E-2</v>
      </c>
      <c r="BM3430" s="146">
        <f t="shared" si="588"/>
        <v>4.1902146956908359E-5</v>
      </c>
      <c r="BN3430" s="146">
        <f t="shared" si="589"/>
        <v>4.1902146956908359E-5</v>
      </c>
      <c r="BO3430" s="146" t="str">
        <f t="shared" si="585"/>
        <v/>
      </c>
    </row>
    <row r="3431" spans="62:67" ht="20.100000000000001" customHeight="1" x14ac:dyDescent="0.25">
      <c r="BJ3431" s="146">
        <v>2651</v>
      </c>
      <c r="BK3431" s="146">
        <f t="shared" si="586"/>
        <v>16.959999999999177</v>
      </c>
      <c r="BL3431" s="146">
        <f t="shared" si="587"/>
        <v>1.7655938943287812E-2</v>
      </c>
      <c r="BM3431" s="146">
        <f t="shared" si="588"/>
        <v>4.1807697025820351E-5</v>
      </c>
      <c r="BN3431" s="146">
        <f t="shared" si="589"/>
        <v>4.1807697025820351E-5</v>
      </c>
      <c r="BO3431" s="146" t="str">
        <f t="shared" si="585"/>
        <v/>
      </c>
    </row>
    <row r="3432" spans="62:67" ht="20.100000000000001" customHeight="1" x14ac:dyDescent="0.25">
      <c r="BJ3432" s="146">
        <v>2652</v>
      </c>
      <c r="BK3432" s="146">
        <f t="shared" si="586"/>
        <v>16.966399999999176</v>
      </c>
      <c r="BL3432" s="146">
        <f t="shared" si="587"/>
        <v>1.7614131246261992E-2</v>
      </c>
      <c r="BM3432" s="146">
        <f t="shared" si="588"/>
        <v>4.1713445146158296E-5</v>
      </c>
      <c r="BN3432" s="146">
        <f t="shared" si="589"/>
        <v>4.1713445146158296E-5</v>
      </c>
      <c r="BO3432" s="146" t="str">
        <f t="shared" si="585"/>
        <v/>
      </c>
    </row>
    <row r="3433" spans="62:67" ht="20.100000000000001" customHeight="1" x14ac:dyDescent="0.25">
      <c r="BJ3433" s="146">
        <v>2653</v>
      </c>
      <c r="BK3433" s="146">
        <f t="shared" si="586"/>
        <v>16.972799999999175</v>
      </c>
      <c r="BL3433" s="146">
        <f t="shared" si="587"/>
        <v>1.7572417801115833E-2</v>
      </c>
      <c r="BM3433" s="146">
        <f t="shared" si="588"/>
        <v>4.1619390949612645E-5</v>
      </c>
      <c r="BN3433" s="146">
        <f t="shared" si="589"/>
        <v>4.1619390949612645E-5</v>
      </c>
      <c r="BO3433" s="146" t="str">
        <f t="shared" si="585"/>
        <v/>
      </c>
    </row>
    <row r="3434" spans="62:67" ht="20.100000000000001" customHeight="1" x14ac:dyDescent="0.25">
      <c r="BJ3434" s="146">
        <v>2654</v>
      </c>
      <c r="BK3434" s="146">
        <f t="shared" si="586"/>
        <v>16.979199999999175</v>
      </c>
      <c r="BL3434" s="146">
        <f t="shared" si="587"/>
        <v>1.7530798410166221E-2</v>
      </c>
      <c r="BM3434" s="146">
        <f t="shared" si="588"/>
        <v>4.1525534068418551E-5</v>
      </c>
      <c r="BN3434" s="146">
        <f t="shared" si="589"/>
        <v>4.1525534068418551E-5</v>
      </c>
      <c r="BO3434" s="146" t="str">
        <f t="shared" si="585"/>
        <v/>
      </c>
    </row>
    <row r="3435" spans="62:67" ht="20.100000000000001" customHeight="1" x14ac:dyDescent="0.25">
      <c r="BJ3435" s="146">
        <v>2655</v>
      </c>
      <c r="BK3435" s="146">
        <f t="shared" si="586"/>
        <v>16.985599999999174</v>
      </c>
      <c r="BL3435" s="146">
        <f t="shared" si="587"/>
        <v>1.7489272876097802E-2</v>
      </c>
      <c r="BM3435" s="146">
        <f t="shared" si="588"/>
        <v>4.1431874135283014E-5</v>
      </c>
      <c r="BN3435" s="146">
        <f t="shared" si="589"/>
        <v>4.1431874135283014E-5</v>
      </c>
      <c r="BO3435" s="146" t="str">
        <f t="shared" si="585"/>
        <v/>
      </c>
    </row>
    <row r="3436" spans="62:67" ht="20.100000000000001" customHeight="1" x14ac:dyDescent="0.25">
      <c r="BJ3436" s="146">
        <v>2656</v>
      </c>
      <c r="BK3436" s="146">
        <f t="shared" si="586"/>
        <v>16.991999999999173</v>
      </c>
      <c r="BL3436" s="146">
        <f t="shared" si="587"/>
        <v>1.7447841001962519E-2</v>
      </c>
      <c r="BM3436" s="146">
        <f t="shared" si="588"/>
        <v>4.1338410783506307E-5</v>
      </c>
      <c r="BN3436" s="146">
        <f t="shared" si="589"/>
        <v>4.1338410783506307E-5</v>
      </c>
      <c r="BO3436" s="146" t="str">
        <f t="shared" si="585"/>
        <v/>
      </c>
    </row>
    <row r="3437" spans="62:67" ht="20.100000000000001" customHeight="1" x14ac:dyDescent="0.25">
      <c r="BJ3437" s="146">
        <v>2657</v>
      </c>
      <c r="BK3437" s="146">
        <f t="shared" si="586"/>
        <v>16.998399999999172</v>
      </c>
      <c r="BL3437" s="146">
        <f t="shared" si="587"/>
        <v>1.7406502591179013E-2</v>
      </c>
      <c r="BM3437" s="146">
        <f t="shared" si="588"/>
        <v>4.124514364691606E-5</v>
      </c>
      <c r="BN3437" s="146">
        <f t="shared" si="589"/>
        <v>4.124514364691606E-5</v>
      </c>
      <c r="BO3437" s="146" t="str">
        <f t="shared" si="585"/>
        <v/>
      </c>
    </row>
    <row r="3438" spans="62:67" ht="20.100000000000001" customHeight="1" x14ac:dyDescent="0.25">
      <c r="BJ3438" s="146">
        <v>2658</v>
      </c>
      <c r="BK3438" s="146">
        <f t="shared" si="586"/>
        <v>17.004799999999172</v>
      </c>
      <c r="BL3438" s="146">
        <f t="shared" si="587"/>
        <v>1.7365257447532097E-2</v>
      </c>
      <c r="BM3438" s="146">
        <f t="shared" si="588"/>
        <v>4.1152072359832564E-5</v>
      </c>
      <c r="BN3438" s="146">
        <f t="shared" si="589"/>
        <v>4.1152072359832564E-5</v>
      </c>
      <c r="BO3438" s="146" t="str">
        <f t="shared" si="585"/>
        <v/>
      </c>
    </row>
    <row r="3439" spans="62:67" ht="20.100000000000001" customHeight="1" x14ac:dyDescent="0.25">
      <c r="BJ3439" s="146">
        <v>2659</v>
      </c>
      <c r="BK3439" s="146">
        <f t="shared" si="586"/>
        <v>17.011199999999171</v>
      </c>
      <c r="BL3439" s="146">
        <f t="shared" si="587"/>
        <v>1.7324105375172264E-2</v>
      </c>
      <c r="BM3439" s="146">
        <f t="shared" si="588"/>
        <v>4.1059196557127753E-5</v>
      </c>
      <c r="BN3439" s="146">
        <f t="shared" si="589"/>
        <v>4.1059196557127753E-5</v>
      </c>
      <c r="BO3439" s="146" t="str">
        <f t="shared" si="585"/>
        <v/>
      </c>
    </row>
    <row r="3440" spans="62:67" ht="20.100000000000001" customHeight="1" x14ac:dyDescent="0.25">
      <c r="BJ3440" s="146">
        <v>2660</v>
      </c>
      <c r="BK3440" s="146">
        <f t="shared" si="586"/>
        <v>17.01759999999917</v>
      </c>
      <c r="BL3440" s="146">
        <f t="shared" si="587"/>
        <v>1.7283046178615136E-2</v>
      </c>
      <c r="BM3440" s="146">
        <f t="shared" si="588"/>
        <v>4.0966515874221732E-5</v>
      </c>
      <c r="BN3440" s="146">
        <f t="shared" si="589"/>
        <v>4.0966515874221732E-5</v>
      </c>
      <c r="BO3440" s="146" t="str">
        <f t="shared" si="585"/>
        <v/>
      </c>
    </row>
    <row r="3441" spans="62:67" ht="20.100000000000001" customHeight="1" x14ac:dyDescent="0.25">
      <c r="BJ3441" s="146">
        <v>2661</v>
      </c>
      <c r="BK3441" s="146">
        <f t="shared" si="586"/>
        <v>17.02399999999917</v>
      </c>
      <c r="BL3441" s="146">
        <f t="shared" si="587"/>
        <v>1.7242079662740915E-2</v>
      </c>
      <c r="BM3441" s="146">
        <f t="shared" si="588"/>
        <v>4.0874029947023799E-5</v>
      </c>
      <c r="BN3441" s="146">
        <f t="shared" si="589"/>
        <v>4.0874029947023799E-5</v>
      </c>
      <c r="BO3441" s="146" t="str">
        <f t="shared" si="585"/>
        <v/>
      </c>
    </row>
    <row r="3442" spans="62:67" ht="20.100000000000001" customHeight="1" x14ac:dyDescent="0.25">
      <c r="BJ3442" s="146">
        <v>2662</v>
      </c>
      <c r="BK3442" s="146">
        <f t="shared" si="586"/>
        <v>17.030399999999169</v>
      </c>
      <c r="BL3442" s="146">
        <f t="shared" si="587"/>
        <v>1.7201205632793891E-2</v>
      </c>
      <c r="BM3442" s="146">
        <f t="shared" si="588"/>
        <v>4.0781738411984486E-5</v>
      </c>
      <c r="BN3442" s="146">
        <f t="shared" si="589"/>
        <v>4.0781738411984486E-5</v>
      </c>
      <c r="BO3442" s="146" t="str">
        <f t="shared" si="585"/>
        <v/>
      </c>
    </row>
    <row r="3443" spans="62:67" ht="20.100000000000001" customHeight="1" x14ac:dyDescent="0.25">
      <c r="BJ3443" s="146">
        <v>2663</v>
      </c>
      <c r="BK3443" s="146">
        <f t="shared" si="586"/>
        <v>17.036799999999168</v>
      </c>
      <c r="BL3443" s="146">
        <f t="shared" si="587"/>
        <v>1.7160423894381906E-2</v>
      </c>
      <c r="BM3443" s="146">
        <f t="shared" si="588"/>
        <v>4.0689640906126784E-5</v>
      </c>
      <c r="BN3443" s="146">
        <f t="shared" si="589"/>
        <v>4.0689640906126784E-5</v>
      </c>
      <c r="BO3443" s="146" t="str">
        <f t="shared" si="585"/>
        <v/>
      </c>
    </row>
    <row r="3444" spans="62:67" ht="20.100000000000001" customHeight="1" x14ac:dyDescent="0.25">
      <c r="BJ3444" s="146">
        <v>2664</v>
      </c>
      <c r="BK3444" s="146">
        <f t="shared" si="586"/>
        <v>17.043199999999167</v>
      </c>
      <c r="BL3444" s="146">
        <f t="shared" si="587"/>
        <v>1.711973425347578E-2</v>
      </c>
      <c r="BM3444" s="146">
        <f t="shared" si="588"/>
        <v>4.0597737066917772E-5</v>
      </c>
      <c r="BN3444" s="146">
        <f t="shared" si="589"/>
        <v>4.0597737066917772E-5</v>
      </c>
      <c r="BO3444" s="146" t="str">
        <f t="shared" si="585"/>
        <v/>
      </c>
    </row>
    <row r="3445" spans="62:67" ht="20.100000000000001" customHeight="1" x14ac:dyDescent="0.25">
      <c r="BJ3445" s="146">
        <v>2665</v>
      </c>
      <c r="BK3445" s="146">
        <f t="shared" si="586"/>
        <v>17.049599999999167</v>
      </c>
      <c r="BL3445" s="146">
        <f t="shared" si="587"/>
        <v>1.7079136516408862E-2</v>
      </c>
      <c r="BM3445" s="146">
        <f t="shared" si="588"/>
        <v>4.0506026532497602E-5</v>
      </c>
      <c r="BN3445" s="146">
        <f t="shared" si="589"/>
        <v>4.0506026532497602E-5</v>
      </c>
      <c r="BO3445" s="146" t="str">
        <f t="shared" si="585"/>
        <v/>
      </c>
    </row>
    <row r="3446" spans="62:67" ht="20.100000000000001" customHeight="1" x14ac:dyDescent="0.25">
      <c r="BJ3446" s="146">
        <v>2666</v>
      </c>
      <c r="BK3446" s="146">
        <f t="shared" si="586"/>
        <v>17.055999999999166</v>
      </c>
      <c r="BL3446" s="146">
        <f t="shared" si="587"/>
        <v>1.7038630489876364E-2</v>
      </c>
      <c r="BM3446" s="146">
        <f t="shared" si="588"/>
        <v>4.0414508941346433E-5</v>
      </c>
      <c r="BN3446" s="146">
        <f t="shared" si="589"/>
        <v>4.0414508941346433E-5</v>
      </c>
      <c r="BO3446" s="146" t="str">
        <f t="shared" si="585"/>
        <v/>
      </c>
    </row>
    <row r="3447" spans="62:67" ht="20.100000000000001" customHeight="1" x14ac:dyDescent="0.25">
      <c r="BJ3447" s="146">
        <v>2667</v>
      </c>
      <c r="BK3447" s="146">
        <f t="shared" si="586"/>
        <v>17.062399999999165</v>
      </c>
      <c r="BL3447" s="146">
        <f t="shared" si="587"/>
        <v>1.6998215980935018E-2</v>
      </c>
      <c r="BM3447" s="146">
        <f t="shared" si="588"/>
        <v>4.0323183932607087E-5</v>
      </c>
      <c r="BN3447" s="146">
        <f t="shared" si="589"/>
        <v>4.0323183932607087E-5</v>
      </c>
      <c r="BO3447" s="146" t="str">
        <f t="shared" si="585"/>
        <v/>
      </c>
    </row>
    <row r="3448" spans="62:67" ht="20.100000000000001" customHeight="1" x14ac:dyDescent="0.25">
      <c r="BJ3448" s="146">
        <v>2668</v>
      </c>
      <c r="BK3448" s="146">
        <f t="shared" si="586"/>
        <v>17.068799999999165</v>
      </c>
      <c r="BL3448" s="146">
        <f t="shared" si="587"/>
        <v>1.6957892797002411E-2</v>
      </c>
      <c r="BM3448" s="146">
        <f t="shared" si="588"/>
        <v>4.023205114590811E-5</v>
      </c>
      <c r="BN3448" s="146">
        <f t="shared" si="589"/>
        <v>4.023205114590811E-5</v>
      </c>
      <c r="BO3448" s="146" t="str">
        <f t="shared" si="585"/>
        <v/>
      </c>
    </row>
    <row r="3449" spans="62:67" ht="20.100000000000001" customHeight="1" x14ac:dyDescent="0.25">
      <c r="BJ3449" s="146">
        <v>2669</v>
      </c>
      <c r="BK3449" s="146">
        <f t="shared" si="586"/>
        <v>17.075199999999164</v>
      </c>
      <c r="BL3449" s="146">
        <f t="shared" si="587"/>
        <v>1.6917660745856503E-2</v>
      </c>
      <c r="BM3449" s="146">
        <f t="shared" si="588"/>
        <v>4.0141110221405402E-5</v>
      </c>
      <c r="BN3449" s="146">
        <f t="shared" si="589"/>
        <v>4.0141110221405402E-5</v>
      </c>
      <c r="BO3449" s="146" t="str">
        <f t="shared" si="585"/>
        <v/>
      </c>
    </row>
    <row r="3450" spans="62:67" ht="20.100000000000001" customHeight="1" x14ac:dyDescent="0.25">
      <c r="BJ3450" s="146">
        <v>2670</v>
      </c>
      <c r="BK3450" s="146">
        <f t="shared" si="586"/>
        <v>17.081599999999163</v>
      </c>
      <c r="BL3450" s="146">
        <f t="shared" si="587"/>
        <v>1.6877519635635097E-2</v>
      </c>
      <c r="BM3450" s="146">
        <f t="shared" si="588"/>
        <v>4.0050360799837731E-5</v>
      </c>
      <c r="BN3450" s="146">
        <f t="shared" si="589"/>
        <v>4.0050360799837731E-5</v>
      </c>
      <c r="BO3450" s="146" t="str">
        <f t="shared" si="585"/>
        <v/>
      </c>
    </row>
    <row r="3451" spans="62:67" ht="20.100000000000001" customHeight="1" x14ac:dyDescent="0.25">
      <c r="BJ3451" s="146">
        <v>2671</v>
      </c>
      <c r="BK3451" s="146">
        <f t="shared" si="586"/>
        <v>17.087999999999163</v>
      </c>
      <c r="BL3451" s="146">
        <f t="shared" si="587"/>
        <v>1.6837469274835259E-2</v>
      </c>
      <c r="BM3451" s="146">
        <f t="shared" si="588"/>
        <v>3.9959802522328974E-5</v>
      </c>
      <c r="BN3451" s="146">
        <f t="shared" si="589"/>
        <v>3.9959802522328974E-5</v>
      </c>
      <c r="BO3451" s="146" t="str">
        <f t="shared" si="585"/>
        <v/>
      </c>
    </row>
    <row r="3452" spans="62:67" ht="20.100000000000001" customHeight="1" x14ac:dyDescent="0.25">
      <c r="BJ3452" s="146">
        <v>2672</v>
      </c>
      <c r="BK3452" s="146">
        <f t="shared" si="586"/>
        <v>17.094399999999162</v>
      </c>
      <c r="BL3452" s="146">
        <f t="shared" si="587"/>
        <v>1.679750947231293E-2</v>
      </c>
      <c r="BM3452" s="146">
        <f t="shared" si="588"/>
        <v>3.9869435030662204E-5</v>
      </c>
      <c r="BN3452" s="146">
        <f t="shared" si="589"/>
        <v>3.9869435030662204E-5</v>
      </c>
      <c r="BO3452" s="146" t="str">
        <f t="shared" si="585"/>
        <v/>
      </c>
    </row>
    <row r="3453" spans="62:67" ht="20.100000000000001" customHeight="1" x14ac:dyDescent="0.25">
      <c r="BJ3453" s="146">
        <v>2673</v>
      </c>
      <c r="BK3453" s="146">
        <f t="shared" si="586"/>
        <v>17.100799999999161</v>
      </c>
      <c r="BL3453" s="146">
        <f t="shared" si="587"/>
        <v>1.6757640037282268E-2</v>
      </c>
      <c r="BM3453" s="146">
        <f t="shared" si="588"/>
        <v>3.9779257967179071E-5</v>
      </c>
      <c r="BN3453" s="146">
        <f t="shared" si="589"/>
        <v>3.9779257967179071E-5</v>
      </c>
      <c r="BO3453" s="146" t="str">
        <f t="shared" si="585"/>
        <v/>
      </c>
    </row>
    <row r="3454" spans="62:67" ht="20.100000000000001" customHeight="1" x14ac:dyDescent="0.25">
      <c r="BJ3454" s="146">
        <v>2674</v>
      </c>
      <c r="BK3454" s="146">
        <f t="shared" si="586"/>
        <v>17.10719999999916</v>
      </c>
      <c r="BL3454" s="146">
        <f t="shared" si="587"/>
        <v>1.6717860779315089E-2</v>
      </c>
      <c r="BM3454" s="146">
        <f t="shared" si="588"/>
        <v>3.9689270974523072E-5</v>
      </c>
      <c r="BN3454" s="146">
        <f t="shared" si="589"/>
        <v>3.9689270974523072E-5</v>
      </c>
      <c r="BO3454" s="146" t="str">
        <f t="shared" si="585"/>
        <v/>
      </c>
    </row>
    <row r="3455" spans="62:67" ht="20.100000000000001" customHeight="1" x14ac:dyDescent="0.25">
      <c r="BJ3455" s="146">
        <v>2675</v>
      </c>
      <c r="BK3455" s="146">
        <f t="shared" si="586"/>
        <v>17.11359999999916</v>
      </c>
      <c r="BL3455" s="146">
        <f t="shared" si="587"/>
        <v>1.6678171508340566E-2</v>
      </c>
      <c r="BM3455" s="146">
        <f t="shared" si="588"/>
        <v>3.9599473696159959E-5</v>
      </c>
      <c r="BN3455" s="146">
        <f t="shared" si="589"/>
        <v>3.9599473696159959E-5</v>
      </c>
      <c r="BO3455" s="146" t="str">
        <f t="shared" si="585"/>
        <v/>
      </c>
    </row>
    <row r="3456" spans="62:67" ht="20.100000000000001" customHeight="1" x14ac:dyDescent="0.25">
      <c r="BJ3456" s="146">
        <v>2676</v>
      </c>
      <c r="BK3456" s="146">
        <f t="shared" si="586"/>
        <v>17.119999999999159</v>
      </c>
      <c r="BL3456" s="146">
        <f t="shared" si="587"/>
        <v>1.6638572034644406E-2</v>
      </c>
      <c r="BM3456" s="146">
        <f t="shared" si="588"/>
        <v>3.9509865775864267E-5</v>
      </c>
      <c r="BN3456" s="146">
        <f t="shared" si="589"/>
        <v>3.9509865775864267E-5</v>
      </c>
      <c r="BO3456" s="146" t="str">
        <f t="shared" si="585"/>
        <v/>
      </c>
    </row>
    <row r="3457" spans="62:67" ht="20.100000000000001" customHeight="1" x14ac:dyDescent="0.25">
      <c r="BJ3457" s="146">
        <v>2677</v>
      </c>
      <c r="BK3457" s="146">
        <f t="shared" si="586"/>
        <v>17.126399999999158</v>
      </c>
      <c r="BL3457" s="146">
        <f t="shared" si="587"/>
        <v>1.6599062168868542E-2</v>
      </c>
      <c r="BM3457" s="146">
        <f t="shared" si="588"/>
        <v>3.9420446858000335E-5</v>
      </c>
      <c r="BN3457" s="146">
        <f t="shared" si="589"/>
        <v>3.9420446858000335E-5</v>
      </c>
      <c r="BO3457" s="146" t="str">
        <f t="shared" si="585"/>
        <v/>
      </c>
    </row>
    <row r="3458" spans="62:67" ht="20.100000000000001" customHeight="1" x14ac:dyDescent="0.25">
      <c r="BJ3458" s="146">
        <v>2678</v>
      </c>
      <c r="BK3458" s="146">
        <f t="shared" si="586"/>
        <v>17.132799999999158</v>
      </c>
      <c r="BL3458" s="146">
        <f t="shared" si="587"/>
        <v>1.6559641722010542E-2</v>
      </c>
      <c r="BM3458" s="146">
        <f t="shared" si="588"/>
        <v>3.9331216587518841E-5</v>
      </c>
      <c r="BN3458" s="146">
        <f t="shared" si="589"/>
        <v>3.9331216587518841E-5</v>
      </c>
      <c r="BO3458" s="146" t="str">
        <f t="shared" si="585"/>
        <v/>
      </c>
    </row>
    <row r="3459" spans="62:67" ht="20.100000000000001" customHeight="1" x14ac:dyDescent="0.25">
      <c r="BJ3459" s="146">
        <v>2679</v>
      </c>
      <c r="BK3459" s="146">
        <f t="shared" si="586"/>
        <v>17.139199999999157</v>
      </c>
      <c r="BL3459" s="146">
        <f t="shared" si="587"/>
        <v>1.6520310505423023E-2</v>
      </c>
      <c r="BM3459" s="146">
        <f t="shared" si="588"/>
        <v>3.9242174609824959E-5</v>
      </c>
      <c r="BN3459" s="146">
        <f t="shared" si="589"/>
        <v>3.9242174609824959E-5</v>
      </c>
      <c r="BO3459" s="146" t="str">
        <f t="shared" si="585"/>
        <v/>
      </c>
    </row>
    <row r="3460" spans="62:67" ht="20.100000000000001" customHeight="1" x14ac:dyDescent="0.25">
      <c r="BJ3460" s="146">
        <v>2680</v>
      </c>
      <c r="BK3460" s="146">
        <f t="shared" si="586"/>
        <v>17.145599999999156</v>
      </c>
      <c r="BL3460" s="146">
        <f t="shared" si="587"/>
        <v>1.6481068330813198E-2</v>
      </c>
      <c r="BM3460" s="146">
        <f t="shared" si="588"/>
        <v>3.9153320570813055E-5</v>
      </c>
      <c r="BN3460" s="146">
        <f t="shared" si="589"/>
        <v>3.9153320570813055E-5</v>
      </c>
      <c r="BO3460" s="146" t="str">
        <f t="shared" si="585"/>
        <v/>
      </c>
    </row>
    <row r="3461" spans="62:67" ht="20.100000000000001" customHeight="1" x14ac:dyDescent="0.25">
      <c r="BJ3461" s="146">
        <v>2681</v>
      </c>
      <c r="BK3461" s="146">
        <f t="shared" si="586"/>
        <v>17.151999999999155</v>
      </c>
      <c r="BL3461" s="146">
        <f t="shared" si="587"/>
        <v>1.6441915010242385E-2</v>
      </c>
      <c r="BM3461" s="146">
        <f t="shared" si="588"/>
        <v>3.906465411703669E-5</v>
      </c>
      <c r="BN3461" s="146">
        <f t="shared" si="589"/>
        <v>3.906465411703669E-5</v>
      </c>
      <c r="BO3461" s="146" t="str">
        <f t="shared" si="585"/>
        <v/>
      </c>
    </row>
    <row r="3462" spans="62:67" ht="20.100000000000001" customHeight="1" x14ac:dyDescent="0.25">
      <c r="BJ3462" s="146">
        <v>2682</v>
      </c>
      <c r="BK3462" s="146">
        <f t="shared" si="586"/>
        <v>17.158399999999155</v>
      </c>
      <c r="BL3462" s="146">
        <f t="shared" si="587"/>
        <v>1.6402850356125348E-2</v>
      </c>
      <c r="BM3462" s="146">
        <f t="shared" si="588"/>
        <v>3.8976174895427596E-5</v>
      </c>
      <c r="BN3462" s="146">
        <f t="shared" si="589"/>
        <v>3.8976174895427596E-5</v>
      </c>
      <c r="BO3462" s="146" t="str">
        <f t="shared" si="585"/>
        <v/>
      </c>
    </row>
    <row r="3463" spans="62:67" ht="20.100000000000001" customHeight="1" x14ac:dyDescent="0.25">
      <c r="BJ3463" s="146">
        <v>2683</v>
      </c>
      <c r="BK3463" s="146">
        <f t="shared" si="586"/>
        <v>17.164799999999154</v>
      </c>
      <c r="BL3463" s="146">
        <f t="shared" si="587"/>
        <v>1.636387418122992E-2</v>
      </c>
      <c r="BM3463" s="146">
        <f t="shared" si="588"/>
        <v>3.8887882553538533E-5</v>
      </c>
      <c r="BN3463" s="146">
        <f t="shared" si="589"/>
        <v>3.8887882553538533E-5</v>
      </c>
      <c r="BO3463" s="146" t="str">
        <f t="shared" si="585"/>
        <v/>
      </c>
    </row>
    <row r="3464" spans="62:67" ht="20.100000000000001" customHeight="1" x14ac:dyDescent="0.25">
      <c r="BJ3464" s="146">
        <v>2684</v>
      </c>
      <c r="BK3464" s="146">
        <f t="shared" si="586"/>
        <v>17.171199999999153</v>
      </c>
      <c r="BL3464" s="146">
        <f t="shared" si="587"/>
        <v>1.6324986298676382E-2</v>
      </c>
      <c r="BM3464" s="146">
        <f t="shared" si="588"/>
        <v>3.879977673945309E-5</v>
      </c>
      <c r="BN3464" s="146">
        <f t="shared" si="589"/>
        <v>3.879977673945309E-5</v>
      </c>
      <c r="BO3464" s="146" t="str">
        <f t="shared" si="585"/>
        <v/>
      </c>
    </row>
    <row r="3465" spans="62:67" ht="20.100000000000001" customHeight="1" x14ac:dyDescent="0.25">
      <c r="BJ3465" s="146">
        <v>2685</v>
      </c>
      <c r="BK3465" s="146">
        <f t="shared" si="586"/>
        <v>17.177599999999153</v>
      </c>
      <c r="BL3465" s="146">
        <f t="shared" si="587"/>
        <v>1.6286186521936929E-2</v>
      </c>
      <c r="BM3465" s="146">
        <f t="shared" si="588"/>
        <v>3.8711857101688535E-5</v>
      </c>
      <c r="BN3465" s="146">
        <f t="shared" si="589"/>
        <v>3.8711857101688535E-5</v>
      </c>
      <c r="BO3465" s="146" t="str">
        <f t="shared" si="585"/>
        <v/>
      </c>
    </row>
    <row r="3466" spans="62:67" ht="20.100000000000001" customHeight="1" x14ac:dyDescent="0.25">
      <c r="BJ3466" s="146">
        <v>2686</v>
      </c>
      <c r="BK3466" s="146">
        <f t="shared" si="586"/>
        <v>17.183999999999152</v>
      </c>
      <c r="BL3466" s="146">
        <f t="shared" si="587"/>
        <v>1.624747466483524E-2</v>
      </c>
      <c r="BM3466" s="146">
        <f t="shared" si="588"/>
        <v>3.86241232892999E-5</v>
      </c>
      <c r="BN3466" s="146">
        <f t="shared" si="589"/>
        <v>3.86241232892999E-5</v>
      </c>
      <c r="BO3466" s="146" t="str">
        <f t="shared" si="585"/>
        <v/>
      </c>
    </row>
    <row r="3467" spans="62:67" ht="20.100000000000001" customHeight="1" x14ac:dyDescent="0.25">
      <c r="BJ3467" s="146">
        <v>2687</v>
      </c>
      <c r="BK3467" s="146">
        <f t="shared" si="586"/>
        <v>17.190399999999151</v>
      </c>
      <c r="BL3467" s="146">
        <f t="shared" si="587"/>
        <v>1.620885054154594E-2</v>
      </c>
      <c r="BM3467" s="146">
        <f t="shared" si="588"/>
        <v>3.8536574952008351E-5</v>
      </c>
      <c r="BN3467" s="146">
        <f t="shared" si="589"/>
        <v>3.8536574952008351E-5</v>
      </c>
      <c r="BO3467" s="146" t="str">
        <f t="shared" si="585"/>
        <v/>
      </c>
    </row>
    <row r="3468" spans="62:67" ht="20.100000000000001" customHeight="1" x14ac:dyDescent="0.25">
      <c r="BJ3468" s="146">
        <v>2688</v>
      </c>
      <c r="BK3468" s="146">
        <f t="shared" si="586"/>
        <v>17.196799999999151</v>
      </c>
      <c r="BL3468" s="146">
        <f t="shared" si="587"/>
        <v>1.6170313966593932E-2</v>
      </c>
      <c r="BM3468" s="146">
        <f t="shared" si="588"/>
        <v>3.8449211739847305E-5</v>
      </c>
      <c r="BN3468" s="146">
        <f t="shared" si="589"/>
        <v>3.8449211739847305E-5</v>
      </c>
      <c r="BO3468" s="146" t="str">
        <f t="shared" si="585"/>
        <v/>
      </c>
    </row>
    <row r="3469" spans="62:67" ht="20.100000000000001" customHeight="1" x14ac:dyDescent="0.25">
      <c r="BJ3469" s="146">
        <v>2689</v>
      </c>
      <c r="BK3469" s="146">
        <f t="shared" si="586"/>
        <v>17.20319999999915</v>
      </c>
      <c r="BL3469" s="146">
        <f t="shared" si="587"/>
        <v>1.6131864754854085E-2</v>
      </c>
      <c r="BM3469" s="146">
        <f t="shared" si="588"/>
        <v>3.8362033303547538E-5</v>
      </c>
      <c r="BN3469" s="146">
        <f t="shared" si="589"/>
        <v>3.8362033303547538E-5</v>
      </c>
      <c r="BO3469" s="146" t="str">
        <f t="shared" ref="BO3469:BO3532" si="590">IF($BL3469&lt;(1-$BH$793),$BM3469,"")</f>
        <v/>
      </c>
    </row>
    <row r="3470" spans="62:67" ht="20.100000000000001" customHeight="1" x14ac:dyDescent="0.25">
      <c r="BJ3470" s="146">
        <v>2690</v>
      </c>
      <c r="BK3470" s="146">
        <f t="shared" ref="BK3470:BK3533" si="591">BK3469+$BN$778</f>
        <v>17.209599999999149</v>
      </c>
      <c r="BL3470" s="146">
        <f t="shared" ref="BL3470:BL3533" si="592">_xlfn.CHISQ.DIST.RT(BK3470,7)</f>
        <v>1.6093502721550537E-2</v>
      </c>
      <c r="BM3470" s="146">
        <f t="shared" ref="BM3470:BM3533" si="593">BL3470-BL3471</f>
        <v>3.8275039294270036E-5</v>
      </c>
      <c r="BN3470" s="146">
        <f t="shared" ref="BN3470:BN3533" si="594">IF(BL3470&lt;(1-$BH$785),BM3470,"")</f>
        <v>3.8275039294270036E-5</v>
      </c>
      <c r="BO3470" s="146" t="str">
        <f t="shared" si="590"/>
        <v/>
      </c>
    </row>
    <row r="3471" spans="62:67" ht="20.100000000000001" customHeight="1" x14ac:dyDescent="0.25">
      <c r="BJ3471" s="146">
        <v>2691</v>
      </c>
      <c r="BK3471" s="146">
        <f t="shared" si="591"/>
        <v>17.215999999999148</v>
      </c>
      <c r="BL3471" s="146">
        <f t="shared" si="592"/>
        <v>1.6055227682256267E-2</v>
      </c>
      <c r="BM3471" s="146">
        <f t="shared" si="593"/>
        <v>3.8188229363703141E-5</v>
      </c>
      <c r="BN3471" s="146">
        <f t="shared" si="594"/>
        <v>3.8188229363703141E-5</v>
      </c>
      <c r="BO3471" s="146" t="str">
        <f t="shared" si="590"/>
        <v/>
      </c>
    </row>
    <row r="3472" spans="62:67" ht="20.100000000000001" customHeight="1" x14ac:dyDescent="0.25">
      <c r="BJ3472" s="146">
        <v>2692</v>
      </c>
      <c r="BK3472" s="146">
        <f t="shared" si="591"/>
        <v>17.222399999999148</v>
      </c>
      <c r="BL3472" s="146">
        <f t="shared" si="592"/>
        <v>1.6017039452892564E-2</v>
      </c>
      <c r="BM3472" s="146">
        <f t="shared" si="593"/>
        <v>3.8101603164066022E-5</v>
      </c>
      <c r="BN3472" s="146">
        <f t="shared" si="594"/>
        <v>3.8101603164066022E-5</v>
      </c>
      <c r="BO3472" s="146" t="str">
        <f t="shared" si="590"/>
        <v/>
      </c>
    </row>
    <row r="3473" spans="62:67" ht="20.100000000000001" customHeight="1" x14ac:dyDescent="0.25">
      <c r="BJ3473" s="146">
        <v>2693</v>
      </c>
      <c r="BK3473" s="146">
        <f t="shared" si="591"/>
        <v>17.228799999999147</v>
      </c>
      <c r="BL3473" s="146">
        <f t="shared" si="592"/>
        <v>1.5978937849728498E-2</v>
      </c>
      <c r="BM3473" s="146">
        <f t="shared" si="593"/>
        <v>3.8015160348139898E-5</v>
      </c>
      <c r="BN3473" s="146">
        <f t="shared" si="594"/>
        <v>3.8015160348139898E-5</v>
      </c>
      <c r="BO3473" s="146" t="str">
        <f t="shared" si="590"/>
        <v/>
      </c>
    </row>
    <row r="3474" spans="62:67" ht="20.100000000000001" customHeight="1" x14ac:dyDescent="0.25">
      <c r="BJ3474" s="146">
        <v>2694</v>
      </c>
      <c r="BK3474" s="146">
        <f t="shared" si="591"/>
        <v>17.235199999999146</v>
      </c>
      <c r="BL3474" s="146">
        <f t="shared" si="592"/>
        <v>1.5940922689380358E-2</v>
      </c>
      <c r="BM3474" s="146">
        <f t="shared" si="593"/>
        <v>3.792890056918824E-5</v>
      </c>
      <c r="BN3474" s="146">
        <f t="shared" si="594"/>
        <v>3.792890056918824E-5</v>
      </c>
      <c r="BO3474" s="146" t="str">
        <f t="shared" si="590"/>
        <v/>
      </c>
    </row>
    <row r="3475" spans="62:67" ht="20.100000000000001" customHeight="1" x14ac:dyDescent="0.25">
      <c r="BJ3475" s="146">
        <v>2695</v>
      </c>
      <c r="BK3475" s="146">
        <f t="shared" si="591"/>
        <v>17.241599999999146</v>
      </c>
      <c r="BL3475" s="146">
        <f t="shared" si="592"/>
        <v>1.590299378881117E-2</v>
      </c>
      <c r="BM3475" s="146">
        <f t="shared" si="593"/>
        <v>3.7842823480922078E-5</v>
      </c>
      <c r="BN3475" s="146">
        <f t="shared" si="594"/>
        <v>3.7842823480922078E-5</v>
      </c>
      <c r="BO3475" s="146" t="str">
        <f t="shared" si="590"/>
        <v/>
      </c>
    </row>
    <row r="3476" spans="62:67" ht="20.100000000000001" customHeight="1" x14ac:dyDescent="0.25">
      <c r="BJ3476" s="146">
        <v>2696</v>
      </c>
      <c r="BK3476" s="146">
        <f t="shared" si="591"/>
        <v>17.247999999999145</v>
      </c>
      <c r="BL3476" s="146">
        <f t="shared" si="592"/>
        <v>1.5865150965330248E-2</v>
      </c>
      <c r="BM3476" s="146">
        <f t="shared" si="593"/>
        <v>3.7756928737770618E-5</v>
      </c>
      <c r="BN3476" s="146">
        <f t="shared" si="594"/>
        <v>3.7756928737770618E-5</v>
      </c>
      <c r="BO3476" s="146" t="str">
        <f t="shared" si="590"/>
        <v/>
      </c>
    </row>
    <row r="3477" spans="62:67" ht="20.100000000000001" customHeight="1" x14ac:dyDescent="0.25">
      <c r="BJ3477" s="146">
        <v>2697</v>
      </c>
      <c r="BK3477" s="146">
        <f t="shared" si="591"/>
        <v>17.254399999999144</v>
      </c>
      <c r="BL3477" s="146">
        <f t="shared" si="592"/>
        <v>1.5827394036592477E-2</v>
      </c>
      <c r="BM3477" s="146">
        <f t="shared" si="593"/>
        <v>3.7671215994430213E-5</v>
      </c>
      <c r="BN3477" s="146">
        <f t="shared" si="594"/>
        <v>3.7671215994430213E-5</v>
      </c>
      <c r="BO3477" s="146" t="str">
        <f t="shared" si="590"/>
        <v/>
      </c>
    </row>
    <row r="3478" spans="62:67" ht="20.100000000000001" customHeight="1" x14ac:dyDescent="0.25">
      <c r="BJ3478" s="146">
        <v>2698</v>
      </c>
      <c r="BK3478" s="146">
        <f t="shared" si="591"/>
        <v>17.260799999999143</v>
      </c>
      <c r="BL3478" s="146">
        <f t="shared" si="592"/>
        <v>1.5789722820598047E-2</v>
      </c>
      <c r="BM3478" s="146">
        <f t="shared" si="593"/>
        <v>3.7585684906377842E-5</v>
      </c>
      <c r="BN3478" s="146">
        <f t="shared" si="594"/>
        <v>3.7585684906377842E-5</v>
      </c>
      <c r="BO3478" s="146" t="str">
        <f t="shared" si="590"/>
        <v/>
      </c>
    </row>
    <row r="3479" spans="62:67" ht="20.100000000000001" customHeight="1" x14ac:dyDescent="0.25">
      <c r="BJ3479" s="146">
        <v>2699</v>
      </c>
      <c r="BK3479" s="146">
        <f t="shared" si="591"/>
        <v>17.267199999999143</v>
      </c>
      <c r="BL3479" s="146">
        <f t="shared" si="592"/>
        <v>1.5752137135691669E-2</v>
      </c>
      <c r="BM3479" s="146">
        <f t="shared" si="593"/>
        <v>3.7500335129378448E-5</v>
      </c>
      <c r="BN3479" s="146">
        <f t="shared" si="594"/>
        <v>3.7500335129378448E-5</v>
      </c>
      <c r="BO3479" s="146" t="str">
        <f t="shared" si="590"/>
        <v/>
      </c>
    </row>
    <row r="3480" spans="62:67" ht="20.100000000000001" customHeight="1" x14ac:dyDescent="0.25">
      <c r="BJ3480" s="146">
        <v>2700</v>
      </c>
      <c r="BK3480" s="146">
        <f t="shared" si="591"/>
        <v>17.273599999999142</v>
      </c>
      <c r="BL3480" s="146">
        <f t="shared" si="592"/>
        <v>1.5714636800562291E-2</v>
      </c>
      <c r="BM3480" s="146">
        <f t="shared" si="593"/>
        <v>3.7415166319838822E-5</v>
      </c>
      <c r="BN3480" s="146">
        <f t="shared" si="594"/>
        <v>3.7415166319838822E-5</v>
      </c>
      <c r="BO3480" s="146" t="str">
        <f t="shared" si="590"/>
        <v/>
      </c>
    </row>
    <row r="3481" spans="62:67" ht="20.100000000000001" customHeight="1" x14ac:dyDescent="0.25">
      <c r="BJ3481" s="146">
        <v>2701</v>
      </c>
      <c r="BK3481" s="146">
        <f t="shared" si="591"/>
        <v>17.279999999999141</v>
      </c>
      <c r="BL3481" s="146">
        <f t="shared" si="592"/>
        <v>1.5677221634242452E-2</v>
      </c>
      <c r="BM3481" s="146">
        <f t="shared" si="593"/>
        <v>3.7330178134710457E-5</v>
      </c>
      <c r="BN3481" s="146">
        <f t="shared" si="594"/>
        <v>3.7330178134710457E-5</v>
      </c>
      <c r="BO3481" s="146" t="str">
        <f t="shared" si="590"/>
        <v/>
      </c>
    </row>
    <row r="3482" spans="62:67" ht="20.100000000000001" customHeight="1" x14ac:dyDescent="0.25">
      <c r="BJ3482" s="146">
        <v>2702</v>
      </c>
      <c r="BK3482" s="146">
        <f t="shared" si="591"/>
        <v>17.286399999999141</v>
      </c>
      <c r="BL3482" s="146">
        <f t="shared" si="592"/>
        <v>1.5639891456107741E-2</v>
      </c>
      <c r="BM3482" s="146">
        <f t="shared" si="593"/>
        <v>3.7245370231350772E-5</v>
      </c>
      <c r="BN3482" s="146">
        <f t="shared" si="594"/>
        <v>3.7245370231350772E-5</v>
      </c>
      <c r="BO3482" s="146" t="str">
        <f t="shared" si="590"/>
        <v/>
      </c>
    </row>
    <row r="3483" spans="62:67" ht="20.100000000000001" customHeight="1" x14ac:dyDescent="0.25">
      <c r="BJ3483" s="146">
        <v>2703</v>
      </c>
      <c r="BK3483" s="146">
        <f t="shared" si="591"/>
        <v>17.29279999999914</v>
      </c>
      <c r="BL3483" s="146">
        <f t="shared" si="592"/>
        <v>1.5602646085876391E-2</v>
      </c>
      <c r="BM3483" s="146">
        <f t="shared" si="593"/>
        <v>3.7160742267752095E-5</v>
      </c>
      <c r="BN3483" s="146">
        <f t="shared" si="594"/>
        <v>3.7160742267752095E-5</v>
      </c>
      <c r="BO3483" s="146" t="str">
        <f t="shared" si="590"/>
        <v/>
      </c>
    </row>
    <row r="3484" spans="62:67" ht="20.100000000000001" customHeight="1" x14ac:dyDescent="0.25">
      <c r="BJ3484" s="146">
        <v>2704</v>
      </c>
      <c r="BK3484" s="146">
        <f t="shared" si="591"/>
        <v>17.299199999999139</v>
      </c>
      <c r="BL3484" s="146">
        <f t="shared" si="592"/>
        <v>1.5565485343608639E-2</v>
      </c>
      <c r="BM3484" s="146">
        <f t="shared" si="593"/>
        <v>3.7076293902324822E-5</v>
      </c>
      <c r="BN3484" s="146">
        <f t="shared" si="594"/>
        <v>3.7076293902324822E-5</v>
      </c>
      <c r="BO3484" s="146" t="str">
        <f t="shared" si="590"/>
        <v/>
      </c>
    </row>
    <row r="3485" spans="62:67" ht="20.100000000000001" customHeight="1" x14ac:dyDescent="0.25">
      <c r="BJ3485" s="146">
        <v>2705</v>
      </c>
      <c r="BK3485" s="146">
        <f t="shared" si="591"/>
        <v>17.305599999999139</v>
      </c>
      <c r="BL3485" s="146">
        <f t="shared" si="592"/>
        <v>1.5528409049706314E-2</v>
      </c>
      <c r="BM3485" s="146">
        <f t="shared" si="593"/>
        <v>3.6992024794072625E-5</v>
      </c>
      <c r="BN3485" s="146">
        <f t="shared" si="594"/>
        <v>3.6992024794072625E-5</v>
      </c>
      <c r="BO3485" s="146" t="str">
        <f t="shared" si="590"/>
        <v/>
      </c>
    </row>
    <row r="3486" spans="62:67" ht="20.100000000000001" customHeight="1" x14ac:dyDescent="0.25">
      <c r="BJ3486" s="146">
        <v>2706</v>
      </c>
      <c r="BK3486" s="146">
        <f t="shared" si="591"/>
        <v>17.311999999999138</v>
      </c>
      <c r="BL3486" s="146">
        <f t="shared" si="592"/>
        <v>1.5491417024912241E-2</v>
      </c>
      <c r="BM3486" s="146">
        <f t="shared" si="593"/>
        <v>3.6907934602467551E-5</v>
      </c>
      <c r="BN3486" s="146">
        <f t="shared" si="594"/>
        <v>3.6907934602467551E-5</v>
      </c>
      <c r="BO3486" s="146" t="str">
        <f t="shared" si="590"/>
        <v/>
      </c>
    </row>
    <row r="3487" spans="62:67" ht="20.100000000000001" customHeight="1" x14ac:dyDescent="0.25">
      <c r="BJ3487" s="146">
        <v>2707</v>
      </c>
      <c r="BK3487" s="146">
        <f t="shared" si="591"/>
        <v>17.318399999999137</v>
      </c>
      <c r="BL3487" s="146">
        <f t="shared" si="592"/>
        <v>1.5454509090309774E-2</v>
      </c>
      <c r="BM3487" s="146">
        <f t="shared" si="593"/>
        <v>3.6824022987535024E-5</v>
      </c>
      <c r="BN3487" s="146">
        <f t="shared" si="594"/>
        <v>3.6824022987535024E-5</v>
      </c>
      <c r="BO3487" s="146" t="str">
        <f t="shared" si="590"/>
        <v/>
      </c>
    </row>
    <row r="3488" spans="62:67" ht="20.100000000000001" customHeight="1" x14ac:dyDescent="0.25">
      <c r="BJ3488" s="146">
        <v>2708</v>
      </c>
      <c r="BK3488" s="146">
        <f t="shared" si="591"/>
        <v>17.324799999999136</v>
      </c>
      <c r="BL3488" s="146">
        <f t="shared" si="592"/>
        <v>1.5417685067322238E-2</v>
      </c>
      <c r="BM3488" s="146">
        <f t="shared" si="593"/>
        <v>3.6740289609808741E-5</v>
      </c>
      <c r="BN3488" s="146">
        <f t="shared" si="594"/>
        <v>3.6740289609808741E-5</v>
      </c>
      <c r="BO3488" s="146" t="str">
        <f t="shared" si="590"/>
        <v/>
      </c>
    </row>
    <row r="3489" spans="62:67" ht="20.100000000000001" customHeight="1" x14ac:dyDescent="0.25">
      <c r="BJ3489" s="146">
        <v>2709</v>
      </c>
      <c r="BK3489" s="146">
        <f t="shared" si="591"/>
        <v>17.331199999999136</v>
      </c>
      <c r="BL3489" s="146">
        <f t="shared" si="592"/>
        <v>1.538094477771243E-2</v>
      </c>
      <c r="BM3489" s="146">
        <f t="shared" si="593"/>
        <v>3.6656734130294244E-5</v>
      </c>
      <c r="BN3489" s="146">
        <f t="shared" si="594"/>
        <v>3.6656734130294244E-5</v>
      </c>
      <c r="BO3489" s="146" t="str">
        <f t="shared" si="590"/>
        <v/>
      </c>
    </row>
    <row r="3490" spans="62:67" ht="20.100000000000001" customHeight="1" x14ac:dyDescent="0.25">
      <c r="BJ3490" s="146">
        <v>2710</v>
      </c>
      <c r="BK3490" s="146">
        <f t="shared" si="591"/>
        <v>17.337599999999135</v>
      </c>
      <c r="BL3490" s="146">
        <f t="shared" si="592"/>
        <v>1.5344288043582135E-2</v>
      </c>
      <c r="BM3490" s="146">
        <f t="shared" si="593"/>
        <v>3.6573356210540045E-5</v>
      </c>
      <c r="BN3490" s="146">
        <f t="shared" si="594"/>
        <v>3.6573356210540045E-5</v>
      </c>
      <c r="BO3490" s="146" t="str">
        <f t="shared" si="590"/>
        <v/>
      </c>
    </row>
    <row r="3491" spans="62:67" ht="20.100000000000001" customHeight="1" x14ac:dyDescent="0.25">
      <c r="BJ3491" s="146">
        <v>2711</v>
      </c>
      <c r="BK3491" s="146">
        <f t="shared" si="591"/>
        <v>17.343999999999134</v>
      </c>
      <c r="BL3491" s="146">
        <f t="shared" si="592"/>
        <v>1.5307714687371595E-2</v>
      </c>
      <c r="BM3491" s="146">
        <f t="shared" si="593"/>
        <v>3.6490155512656705E-5</v>
      </c>
      <c r="BN3491" s="146">
        <f t="shared" si="594"/>
        <v>3.6490155512656705E-5</v>
      </c>
      <c r="BO3491" s="146" t="str">
        <f t="shared" si="590"/>
        <v/>
      </c>
    </row>
    <row r="3492" spans="62:67" ht="20.100000000000001" customHeight="1" x14ac:dyDescent="0.25">
      <c r="BJ3492" s="146">
        <v>2712</v>
      </c>
      <c r="BK3492" s="146">
        <f t="shared" si="591"/>
        <v>17.350399999999134</v>
      </c>
      <c r="BL3492" s="146">
        <f t="shared" si="592"/>
        <v>1.5271224531858939E-2</v>
      </c>
      <c r="BM3492" s="146">
        <f t="shared" si="593"/>
        <v>3.640713169925959E-5</v>
      </c>
      <c r="BN3492" s="146">
        <f t="shared" si="594"/>
        <v>3.640713169925959E-5</v>
      </c>
      <c r="BO3492" s="146" t="str">
        <f t="shared" si="590"/>
        <v/>
      </c>
    </row>
    <row r="3493" spans="62:67" ht="20.100000000000001" customHeight="1" x14ac:dyDescent="0.25">
      <c r="BJ3493" s="146">
        <v>2713</v>
      </c>
      <c r="BK3493" s="146">
        <f t="shared" si="591"/>
        <v>17.356799999999133</v>
      </c>
      <c r="BL3493" s="146">
        <f t="shared" si="592"/>
        <v>1.5234817400159679E-2</v>
      </c>
      <c r="BM3493" s="146">
        <f t="shared" si="593"/>
        <v>3.632428443331448E-5</v>
      </c>
      <c r="BN3493" s="146">
        <f t="shared" si="594"/>
        <v>3.632428443331448E-5</v>
      </c>
      <c r="BO3493" s="146" t="str">
        <f t="shared" si="590"/>
        <v/>
      </c>
    </row>
    <row r="3494" spans="62:67" ht="20.100000000000001" customHeight="1" x14ac:dyDescent="0.25">
      <c r="BJ3494" s="146">
        <v>2714</v>
      </c>
      <c r="BK3494" s="146">
        <f t="shared" si="591"/>
        <v>17.363199999999132</v>
      </c>
      <c r="BL3494" s="146">
        <f t="shared" si="592"/>
        <v>1.5198493115726365E-2</v>
      </c>
      <c r="BM3494" s="146">
        <f t="shared" si="593"/>
        <v>3.6241613378597271E-5</v>
      </c>
      <c r="BN3494" s="146">
        <f t="shared" si="594"/>
        <v>3.6241613378597271E-5</v>
      </c>
      <c r="BO3494" s="146" t="str">
        <f t="shared" si="590"/>
        <v/>
      </c>
    </row>
    <row r="3495" spans="62:67" ht="20.100000000000001" customHeight="1" x14ac:dyDescent="0.25">
      <c r="BJ3495" s="146">
        <v>2715</v>
      </c>
      <c r="BK3495" s="146">
        <f t="shared" si="591"/>
        <v>17.369599999999132</v>
      </c>
      <c r="BL3495" s="146">
        <f t="shared" si="592"/>
        <v>1.5162251502347767E-2</v>
      </c>
      <c r="BM3495" s="146">
        <f t="shared" si="593"/>
        <v>3.6159118199137127E-5</v>
      </c>
      <c r="BN3495" s="146">
        <f t="shared" si="594"/>
        <v>3.6159118199137127E-5</v>
      </c>
      <c r="BO3495" s="146" t="str">
        <f t="shared" si="590"/>
        <v/>
      </c>
    </row>
    <row r="3496" spans="62:67" ht="20.100000000000001" customHeight="1" x14ac:dyDescent="0.25">
      <c r="BJ3496" s="146">
        <v>2716</v>
      </c>
      <c r="BK3496" s="146">
        <f t="shared" si="591"/>
        <v>17.375999999999131</v>
      </c>
      <c r="BL3496" s="146">
        <f t="shared" si="592"/>
        <v>1.512609238414863E-2</v>
      </c>
      <c r="BM3496" s="146">
        <f t="shared" si="593"/>
        <v>3.6076798559594656E-5</v>
      </c>
      <c r="BN3496" s="146">
        <f t="shared" si="594"/>
        <v>3.6076798559594656E-5</v>
      </c>
      <c r="BO3496" s="146" t="str">
        <f t="shared" si="590"/>
        <v/>
      </c>
    </row>
    <row r="3497" spans="62:67" ht="20.100000000000001" customHeight="1" x14ac:dyDescent="0.25">
      <c r="BJ3497" s="146">
        <v>2717</v>
      </c>
      <c r="BK3497" s="146">
        <f t="shared" si="591"/>
        <v>17.38239999999913</v>
      </c>
      <c r="BL3497" s="146">
        <f t="shared" si="592"/>
        <v>1.5090015585589036E-2</v>
      </c>
      <c r="BM3497" s="146">
        <f t="shared" si="593"/>
        <v>3.5994654125149142E-5</v>
      </c>
      <c r="BN3497" s="146">
        <f t="shared" si="594"/>
        <v>3.5994654125149142E-5</v>
      </c>
      <c r="BO3497" s="146" t="str">
        <f t="shared" si="590"/>
        <v/>
      </c>
    </row>
    <row r="3498" spans="62:67" ht="20.100000000000001" customHeight="1" x14ac:dyDescent="0.25">
      <c r="BJ3498" s="146">
        <v>2718</v>
      </c>
      <c r="BK3498" s="146">
        <f t="shared" si="591"/>
        <v>17.388799999999129</v>
      </c>
      <c r="BL3498" s="146">
        <f t="shared" si="592"/>
        <v>1.5054020931463886E-2</v>
      </c>
      <c r="BM3498" s="146">
        <f t="shared" si="593"/>
        <v>3.5912684561417024E-5</v>
      </c>
      <c r="BN3498" s="146">
        <f t="shared" si="594"/>
        <v>3.5912684561417024E-5</v>
      </c>
      <c r="BO3498" s="146" t="str">
        <f t="shared" si="590"/>
        <v/>
      </c>
    </row>
    <row r="3499" spans="62:67" ht="20.100000000000001" customHeight="1" x14ac:dyDescent="0.25">
      <c r="BJ3499" s="146">
        <v>2719</v>
      </c>
      <c r="BK3499" s="146">
        <f t="shared" si="591"/>
        <v>17.395199999999129</v>
      </c>
      <c r="BL3499" s="146">
        <f t="shared" si="592"/>
        <v>1.5018108246902469E-2</v>
      </c>
      <c r="BM3499" s="146">
        <f t="shared" si="593"/>
        <v>3.5830889534653118E-5</v>
      </c>
      <c r="BN3499" s="146">
        <f t="shared" si="594"/>
        <v>3.5830889534653118E-5</v>
      </c>
      <c r="BO3499" s="146" t="str">
        <f t="shared" si="590"/>
        <v/>
      </c>
    </row>
    <row r="3500" spans="62:67" ht="20.100000000000001" customHeight="1" x14ac:dyDescent="0.25">
      <c r="BJ3500" s="146">
        <v>2720</v>
      </c>
      <c r="BK3500" s="146">
        <f t="shared" si="591"/>
        <v>17.401599999999128</v>
      </c>
      <c r="BL3500" s="146">
        <f t="shared" si="592"/>
        <v>1.4982277357367816E-2</v>
      </c>
      <c r="BM3500" s="146">
        <f t="shared" si="593"/>
        <v>3.5749268711473062E-5</v>
      </c>
      <c r="BN3500" s="146">
        <f t="shared" si="594"/>
        <v>3.5749268711473062E-5</v>
      </c>
      <c r="BO3500" s="146" t="str">
        <f t="shared" si="590"/>
        <v/>
      </c>
    </row>
    <row r="3501" spans="62:67" ht="20.100000000000001" customHeight="1" x14ac:dyDescent="0.25">
      <c r="BJ3501" s="146">
        <v>2721</v>
      </c>
      <c r="BK3501" s="146">
        <f t="shared" si="591"/>
        <v>17.407999999999127</v>
      </c>
      <c r="BL3501" s="146">
        <f t="shared" si="592"/>
        <v>1.4946528088656343E-2</v>
      </c>
      <c r="BM3501" s="146">
        <f t="shared" si="593"/>
        <v>3.5667821759167301E-5</v>
      </c>
      <c r="BN3501" s="146">
        <f t="shared" si="594"/>
        <v>3.5667821759167301E-5</v>
      </c>
      <c r="BO3501" s="146" t="str">
        <f t="shared" si="590"/>
        <v/>
      </c>
    </row>
    <row r="3502" spans="62:67" ht="20.100000000000001" customHeight="1" x14ac:dyDescent="0.25">
      <c r="BJ3502" s="146">
        <v>2722</v>
      </c>
      <c r="BK3502" s="146">
        <f t="shared" si="591"/>
        <v>17.414399999999127</v>
      </c>
      <c r="BL3502" s="146">
        <f t="shared" si="592"/>
        <v>1.4910860266897176E-2</v>
      </c>
      <c r="BM3502" s="146">
        <f t="shared" si="593"/>
        <v>3.5586548345354144E-5</v>
      </c>
      <c r="BN3502" s="146">
        <f t="shared" si="594"/>
        <v>3.5586548345354144E-5</v>
      </c>
      <c r="BO3502" s="146" t="str">
        <f t="shared" si="590"/>
        <v/>
      </c>
    </row>
    <row r="3503" spans="62:67" ht="20.100000000000001" customHeight="1" x14ac:dyDescent="0.25">
      <c r="BJ3503" s="146">
        <v>2723</v>
      </c>
      <c r="BK3503" s="146">
        <f t="shared" si="591"/>
        <v>17.420799999999126</v>
      </c>
      <c r="BL3503" s="146">
        <f t="shared" si="592"/>
        <v>1.4875273718551822E-2</v>
      </c>
      <c r="BM3503" s="146">
        <f t="shared" si="593"/>
        <v>3.5505448138344053E-5</v>
      </c>
      <c r="BN3503" s="146">
        <f t="shared" si="594"/>
        <v>3.5505448138344053E-5</v>
      </c>
      <c r="BO3503" s="146" t="str">
        <f t="shared" si="590"/>
        <v/>
      </c>
    </row>
    <row r="3504" spans="62:67" ht="20.100000000000001" customHeight="1" x14ac:dyDescent="0.25">
      <c r="BJ3504" s="146">
        <v>2724</v>
      </c>
      <c r="BK3504" s="146">
        <f t="shared" si="591"/>
        <v>17.427199999999125</v>
      </c>
      <c r="BL3504" s="146">
        <f t="shared" si="592"/>
        <v>1.4839768270413478E-2</v>
      </c>
      <c r="BM3504" s="146">
        <f t="shared" si="593"/>
        <v>3.5424520806841275E-5</v>
      </c>
      <c r="BN3504" s="146">
        <f t="shared" si="594"/>
        <v>3.5424520806841275E-5</v>
      </c>
      <c r="BO3504" s="146" t="str">
        <f t="shared" si="590"/>
        <v/>
      </c>
    </row>
    <row r="3505" spans="62:67" ht="20.100000000000001" customHeight="1" x14ac:dyDescent="0.25">
      <c r="BJ3505" s="146">
        <v>2725</v>
      </c>
      <c r="BK3505" s="146">
        <f t="shared" si="591"/>
        <v>17.433599999999124</v>
      </c>
      <c r="BL3505" s="146">
        <f t="shared" si="592"/>
        <v>1.4804343749606637E-2</v>
      </c>
      <c r="BM3505" s="146">
        <f t="shared" si="593"/>
        <v>3.5343766020049655E-5</v>
      </c>
      <c r="BN3505" s="146">
        <f t="shared" si="594"/>
        <v>3.5343766020049655E-5</v>
      </c>
      <c r="BO3505" s="146" t="str">
        <f t="shared" si="590"/>
        <v/>
      </c>
    </row>
    <row r="3506" spans="62:67" ht="20.100000000000001" customHeight="1" x14ac:dyDescent="0.25">
      <c r="BJ3506" s="146">
        <v>2726</v>
      </c>
      <c r="BK3506" s="146">
        <f t="shared" si="591"/>
        <v>17.439999999999124</v>
      </c>
      <c r="BL3506" s="146">
        <f t="shared" si="592"/>
        <v>1.4768999983586587E-2</v>
      </c>
      <c r="BM3506" s="146">
        <f t="shared" si="593"/>
        <v>3.5263183447847846E-5</v>
      </c>
      <c r="BN3506" s="146">
        <f t="shared" si="594"/>
        <v>3.5263183447847846E-5</v>
      </c>
      <c r="BO3506" s="146" t="str">
        <f t="shared" si="590"/>
        <v/>
      </c>
    </row>
    <row r="3507" spans="62:67" ht="20.100000000000001" customHeight="1" x14ac:dyDescent="0.25">
      <c r="BJ3507" s="146">
        <v>2727</v>
      </c>
      <c r="BK3507" s="146">
        <f t="shared" si="591"/>
        <v>17.446399999999123</v>
      </c>
      <c r="BL3507" s="146">
        <f t="shared" si="592"/>
        <v>1.4733736800138739E-2</v>
      </c>
      <c r="BM3507" s="146">
        <f t="shared" si="593"/>
        <v>3.5182772760362566E-5</v>
      </c>
      <c r="BN3507" s="146">
        <f t="shared" si="594"/>
        <v>3.5182772760362566E-5</v>
      </c>
      <c r="BO3507" s="146" t="str">
        <f t="shared" si="590"/>
        <v/>
      </c>
    </row>
    <row r="3508" spans="62:67" ht="20.100000000000001" customHeight="1" x14ac:dyDescent="0.25">
      <c r="BJ3508" s="146">
        <v>2728</v>
      </c>
      <c r="BK3508" s="146">
        <f t="shared" si="591"/>
        <v>17.452799999999122</v>
      </c>
      <c r="BL3508" s="146">
        <f t="shared" si="592"/>
        <v>1.4698554027378376E-2</v>
      </c>
      <c r="BM3508" s="146">
        <f t="shared" si="593"/>
        <v>3.5102533628466465E-5</v>
      </c>
      <c r="BN3508" s="146">
        <f t="shared" si="594"/>
        <v>3.5102533628466465E-5</v>
      </c>
      <c r="BO3508" s="146" t="str">
        <f t="shared" si="590"/>
        <v/>
      </c>
    </row>
    <row r="3509" spans="62:67" ht="20.100000000000001" customHeight="1" x14ac:dyDescent="0.25">
      <c r="BJ3509" s="146">
        <v>2729</v>
      </c>
      <c r="BK3509" s="146">
        <f t="shared" si="591"/>
        <v>17.459199999999122</v>
      </c>
      <c r="BL3509" s="146">
        <f t="shared" si="592"/>
        <v>1.466345149374991E-2</v>
      </c>
      <c r="BM3509" s="146">
        <f t="shared" si="593"/>
        <v>3.5022465723408627E-5</v>
      </c>
      <c r="BN3509" s="146">
        <f t="shared" si="594"/>
        <v>3.5022465723408627E-5</v>
      </c>
      <c r="BO3509" s="146" t="str">
        <f t="shared" si="590"/>
        <v/>
      </c>
    </row>
    <row r="3510" spans="62:67" ht="20.100000000000001" customHeight="1" x14ac:dyDescent="0.25">
      <c r="BJ3510" s="146">
        <v>2730</v>
      </c>
      <c r="BK3510" s="146">
        <f t="shared" si="591"/>
        <v>17.465599999999121</v>
      </c>
      <c r="BL3510" s="146">
        <f t="shared" si="592"/>
        <v>1.4628429028026501E-2</v>
      </c>
      <c r="BM3510" s="146">
        <f t="shared" si="593"/>
        <v>3.4942568716984576E-5</v>
      </c>
      <c r="BN3510" s="146">
        <f t="shared" si="594"/>
        <v>3.4942568716984576E-5</v>
      </c>
      <c r="BO3510" s="146" t="str">
        <f t="shared" si="590"/>
        <v/>
      </c>
    </row>
    <row r="3511" spans="62:67" ht="20.100000000000001" customHeight="1" x14ac:dyDescent="0.25">
      <c r="BJ3511" s="146">
        <v>2731</v>
      </c>
      <c r="BK3511" s="146">
        <f t="shared" si="591"/>
        <v>17.47199999999912</v>
      </c>
      <c r="BL3511" s="146">
        <f t="shared" si="592"/>
        <v>1.4593486459309517E-2</v>
      </c>
      <c r="BM3511" s="146">
        <f t="shared" si="593"/>
        <v>3.4862842281557088E-5</v>
      </c>
      <c r="BN3511" s="146">
        <f t="shared" si="594"/>
        <v>3.4862842281557088E-5</v>
      </c>
      <c r="BO3511" s="146" t="str">
        <f t="shared" si="590"/>
        <v/>
      </c>
    </row>
    <row r="3512" spans="62:67" ht="20.100000000000001" customHeight="1" x14ac:dyDescent="0.25">
      <c r="BJ3512" s="146">
        <v>2732</v>
      </c>
      <c r="BK3512" s="146">
        <f t="shared" si="591"/>
        <v>17.47839999999912</v>
      </c>
      <c r="BL3512" s="146">
        <f t="shared" si="592"/>
        <v>1.455862361702796E-2</v>
      </c>
      <c r="BM3512" s="146">
        <f t="shared" si="593"/>
        <v>3.4783286089828946E-5</v>
      </c>
      <c r="BN3512" s="146">
        <f t="shared" si="594"/>
        <v>3.4783286089828946E-5</v>
      </c>
      <c r="BO3512" s="146" t="str">
        <f t="shared" si="590"/>
        <v/>
      </c>
    </row>
    <row r="3513" spans="62:67" ht="20.100000000000001" customHeight="1" x14ac:dyDescent="0.25">
      <c r="BJ3513" s="146">
        <v>2733</v>
      </c>
      <c r="BK3513" s="146">
        <f t="shared" si="591"/>
        <v>17.484799999999119</v>
      </c>
      <c r="BL3513" s="146">
        <f t="shared" si="592"/>
        <v>1.4523840330938131E-2</v>
      </c>
      <c r="BM3513" s="146">
        <f t="shared" si="593"/>
        <v>3.470389981518468E-5</v>
      </c>
      <c r="BN3513" s="146">
        <f t="shared" si="594"/>
        <v>3.470389981518468E-5</v>
      </c>
      <c r="BO3513" s="146" t="str">
        <f t="shared" si="590"/>
        <v/>
      </c>
    </row>
    <row r="3514" spans="62:67" ht="20.100000000000001" customHeight="1" x14ac:dyDescent="0.25">
      <c r="BJ3514" s="146">
        <v>2734</v>
      </c>
      <c r="BK3514" s="146">
        <f t="shared" si="591"/>
        <v>17.491199999999118</v>
      </c>
      <c r="BL3514" s="146">
        <f t="shared" si="592"/>
        <v>1.4489136431122946E-2</v>
      </c>
      <c r="BM3514" s="146">
        <f t="shared" si="593"/>
        <v>3.4624683131482398E-5</v>
      </c>
      <c r="BN3514" s="146">
        <f t="shared" si="594"/>
        <v>3.4624683131482398E-5</v>
      </c>
      <c r="BO3514" s="146" t="str">
        <f t="shared" si="590"/>
        <v/>
      </c>
    </row>
    <row r="3515" spans="62:67" ht="20.100000000000001" customHeight="1" x14ac:dyDescent="0.25">
      <c r="BJ3515" s="146">
        <v>2735</v>
      </c>
      <c r="BK3515" s="146">
        <f t="shared" si="591"/>
        <v>17.497599999999117</v>
      </c>
      <c r="BL3515" s="146">
        <f t="shared" si="592"/>
        <v>1.4454511747991464E-2</v>
      </c>
      <c r="BM3515" s="146">
        <f t="shared" si="593"/>
        <v>3.4545635712963582E-5</v>
      </c>
      <c r="BN3515" s="146">
        <f t="shared" si="594"/>
        <v>3.4545635712963582E-5</v>
      </c>
      <c r="BO3515" s="146" t="str">
        <f t="shared" si="590"/>
        <v/>
      </c>
    </row>
    <row r="3516" spans="62:67" ht="20.100000000000001" customHeight="1" x14ac:dyDescent="0.25">
      <c r="BJ3516" s="146">
        <v>2736</v>
      </c>
      <c r="BK3516" s="146">
        <f t="shared" si="591"/>
        <v>17.503999999999117</v>
      </c>
      <c r="BL3516" s="146">
        <f t="shared" si="592"/>
        <v>1.44199661122785E-2</v>
      </c>
      <c r="BM3516" s="146">
        <f t="shared" si="593"/>
        <v>3.4466757234544523E-5</v>
      </c>
      <c r="BN3516" s="146">
        <f t="shared" si="594"/>
        <v>3.4466757234544523E-5</v>
      </c>
      <c r="BO3516" s="146" t="str">
        <f t="shared" si="590"/>
        <v/>
      </c>
    </row>
    <row r="3517" spans="62:67" ht="20.100000000000001" customHeight="1" x14ac:dyDescent="0.25">
      <c r="BJ3517" s="146">
        <v>2737</v>
      </c>
      <c r="BK3517" s="146">
        <f t="shared" si="591"/>
        <v>17.510399999999116</v>
      </c>
      <c r="BL3517" s="146">
        <f t="shared" si="592"/>
        <v>1.4385499355043956E-2</v>
      </c>
      <c r="BM3517" s="146">
        <f t="shared" si="593"/>
        <v>3.4388047371550906E-5</v>
      </c>
      <c r="BN3517" s="146">
        <f t="shared" si="594"/>
        <v>3.4388047371550906E-5</v>
      </c>
      <c r="BO3517" s="146" t="str">
        <f t="shared" si="590"/>
        <v/>
      </c>
    </row>
    <row r="3518" spans="62:67" ht="20.100000000000001" customHeight="1" x14ac:dyDescent="0.25">
      <c r="BJ3518" s="146">
        <v>2738</v>
      </c>
      <c r="BK3518" s="146">
        <f t="shared" si="591"/>
        <v>17.516799999999115</v>
      </c>
      <c r="BL3518" s="146">
        <f t="shared" si="592"/>
        <v>1.4351111307672405E-2</v>
      </c>
      <c r="BM3518" s="146">
        <f t="shared" si="593"/>
        <v>3.4309505799816689E-5</v>
      </c>
      <c r="BN3518" s="146">
        <f t="shared" si="594"/>
        <v>3.4309505799816689E-5</v>
      </c>
      <c r="BO3518" s="146" t="str">
        <f t="shared" si="590"/>
        <v/>
      </c>
    </row>
    <row r="3519" spans="62:67" ht="20.100000000000001" customHeight="1" x14ac:dyDescent="0.25">
      <c r="BJ3519" s="146">
        <v>2739</v>
      </c>
      <c r="BK3519" s="146">
        <f t="shared" si="591"/>
        <v>17.523199999999115</v>
      </c>
      <c r="BL3519" s="146">
        <f t="shared" si="592"/>
        <v>1.4316801801872588E-2</v>
      </c>
      <c r="BM3519" s="146">
        <f t="shared" si="593"/>
        <v>3.423113219571533E-5</v>
      </c>
      <c r="BN3519" s="146">
        <f t="shared" si="594"/>
        <v>3.423113219571533E-5</v>
      </c>
      <c r="BO3519" s="146" t="str">
        <f t="shared" si="590"/>
        <v/>
      </c>
    </row>
    <row r="3520" spans="62:67" ht="20.100000000000001" customHeight="1" x14ac:dyDescent="0.25">
      <c r="BJ3520" s="146">
        <v>2740</v>
      </c>
      <c r="BK3520" s="146">
        <f t="shared" si="591"/>
        <v>17.529599999999114</v>
      </c>
      <c r="BL3520" s="146">
        <f t="shared" si="592"/>
        <v>1.4282570669676873E-2</v>
      </c>
      <c r="BM3520" s="146">
        <f t="shared" si="593"/>
        <v>3.4152926236093867E-5</v>
      </c>
      <c r="BN3520" s="146">
        <f t="shared" si="594"/>
        <v>3.4152926236093867E-5</v>
      </c>
      <c r="BO3520" s="146" t="str">
        <f t="shared" si="590"/>
        <v/>
      </c>
    </row>
    <row r="3521" spans="62:67" ht="20.100000000000001" customHeight="1" x14ac:dyDescent="0.25">
      <c r="BJ3521" s="146">
        <v>2741</v>
      </c>
      <c r="BK3521" s="146">
        <f t="shared" si="591"/>
        <v>17.535999999999113</v>
      </c>
      <c r="BL3521" s="146">
        <f t="shared" si="592"/>
        <v>1.4248417743440779E-2</v>
      </c>
      <c r="BM3521" s="146">
        <f t="shared" si="593"/>
        <v>3.4074887598316284E-5</v>
      </c>
      <c r="BN3521" s="146">
        <f t="shared" si="594"/>
        <v>3.4074887598316284E-5</v>
      </c>
      <c r="BO3521" s="146" t="str">
        <f t="shared" si="590"/>
        <v/>
      </c>
    </row>
    <row r="3522" spans="62:67" ht="20.100000000000001" customHeight="1" x14ac:dyDescent="0.25">
      <c r="BJ3522" s="146">
        <v>2742</v>
      </c>
      <c r="BK3522" s="146">
        <f t="shared" si="591"/>
        <v>17.542399999999112</v>
      </c>
      <c r="BL3522" s="146">
        <f t="shared" si="592"/>
        <v>1.4214342855842462E-2</v>
      </c>
      <c r="BM3522" s="146">
        <f t="shared" si="593"/>
        <v>3.3997015960268717E-5</v>
      </c>
      <c r="BN3522" s="146">
        <f t="shared" si="594"/>
        <v>3.3997015960268717E-5</v>
      </c>
      <c r="BO3522" s="146" t="str">
        <f t="shared" si="590"/>
        <v/>
      </c>
    </row>
    <row r="3523" spans="62:67" ht="20.100000000000001" customHeight="1" x14ac:dyDescent="0.25">
      <c r="BJ3523" s="146">
        <v>2743</v>
      </c>
      <c r="BK3523" s="146">
        <f t="shared" si="591"/>
        <v>17.548799999999112</v>
      </c>
      <c r="BL3523" s="146">
        <f t="shared" si="592"/>
        <v>1.4180345839882194E-2</v>
      </c>
      <c r="BM3523" s="146">
        <f t="shared" si="593"/>
        <v>3.3919311000333435E-5</v>
      </c>
      <c r="BN3523" s="146">
        <f t="shared" si="594"/>
        <v>3.3919311000333435E-5</v>
      </c>
      <c r="BO3523" s="146" t="str">
        <f t="shared" si="590"/>
        <v/>
      </c>
    </row>
    <row r="3524" spans="62:67" ht="20.100000000000001" customHeight="1" x14ac:dyDescent="0.25">
      <c r="BJ3524" s="146">
        <v>2744</v>
      </c>
      <c r="BK3524" s="146">
        <f t="shared" si="591"/>
        <v>17.555199999999111</v>
      </c>
      <c r="BL3524" s="146">
        <f t="shared" si="592"/>
        <v>1.414642652888186E-2</v>
      </c>
      <c r="BM3524" s="146">
        <f t="shared" si="593"/>
        <v>3.3841772397348938E-5</v>
      </c>
      <c r="BN3524" s="146">
        <f t="shared" si="594"/>
        <v>3.3841772397348938E-5</v>
      </c>
      <c r="BO3524" s="146" t="str">
        <f t="shared" si="590"/>
        <v/>
      </c>
    </row>
    <row r="3525" spans="62:67" ht="20.100000000000001" customHeight="1" x14ac:dyDescent="0.25">
      <c r="BJ3525" s="146">
        <v>2745</v>
      </c>
      <c r="BK3525" s="146">
        <f t="shared" si="591"/>
        <v>17.56159999999911</v>
      </c>
      <c r="BL3525" s="146">
        <f t="shared" si="592"/>
        <v>1.4112584756484511E-2</v>
      </c>
      <c r="BM3525" s="146">
        <f t="shared" si="593"/>
        <v>3.3764399830720979E-5</v>
      </c>
      <c r="BN3525" s="146">
        <f t="shared" si="594"/>
        <v>3.3764399830720979E-5</v>
      </c>
      <c r="BO3525" s="146" t="str">
        <f t="shared" si="590"/>
        <v/>
      </c>
    </row>
    <row r="3526" spans="62:67" ht="20.100000000000001" customHeight="1" x14ac:dyDescent="0.25">
      <c r="BJ3526" s="146">
        <v>2746</v>
      </c>
      <c r="BK3526" s="146">
        <f t="shared" si="591"/>
        <v>17.56799999999911</v>
      </c>
      <c r="BL3526" s="146">
        <f t="shared" si="592"/>
        <v>1.407882035665379E-2</v>
      </c>
      <c r="BM3526" s="146">
        <f t="shared" si="593"/>
        <v>3.3687192980327157E-5</v>
      </c>
      <c r="BN3526" s="146">
        <f t="shared" si="594"/>
        <v>3.3687192980327157E-5</v>
      </c>
      <c r="BO3526" s="146" t="str">
        <f t="shared" si="590"/>
        <v/>
      </c>
    </row>
    <row r="3527" spans="62:67" ht="20.100000000000001" customHeight="1" x14ac:dyDescent="0.25">
      <c r="BJ3527" s="146">
        <v>2747</v>
      </c>
      <c r="BK3527" s="146">
        <f t="shared" si="591"/>
        <v>17.574399999999109</v>
      </c>
      <c r="BL3527" s="146">
        <f t="shared" si="592"/>
        <v>1.4045133163673463E-2</v>
      </c>
      <c r="BM3527" s="146">
        <f t="shared" si="593"/>
        <v>3.3610151526541204E-5</v>
      </c>
      <c r="BN3527" s="146">
        <f t="shared" si="594"/>
        <v>3.3610151526541204E-5</v>
      </c>
      <c r="BO3527" s="146" t="str">
        <f t="shared" si="590"/>
        <v/>
      </c>
    </row>
    <row r="3528" spans="62:67" ht="20.100000000000001" customHeight="1" x14ac:dyDescent="0.25">
      <c r="BJ3528" s="146">
        <v>2748</v>
      </c>
      <c r="BK3528" s="146">
        <f t="shared" si="591"/>
        <v>17.580799999999108</v>
      </c>
      <c r="BL3528" s="146">
        <f t="shared" si="592"/>
        <v>1.4011523012146922E-2</v>
      </c>
      <c r="BM3528" s="146">
        <f t="shared" si="593"/>
        <v>3.3533275150300634E-5</v>
      </c>
      <c r="BN3528" s="146">
        <f t="shared" si="594"/>
        <v>3.3533275150300634E-5</v>
      </c>
      <c r="BO3528" s="146" t="str">
        <f t="shared" si="590"/>
        <v/>
      </c>
    </row>
    <row r="3529" spans="62:67" ht="20.100000000000001" customHeight="1" x14ac:dyDescent="0.25">
      <c r="BJ3529" s="146">
        <v>2749</v>
      </c>
      <c r="BK3529" s="146">
        <f t="shared" si="591"/>
        <v>17.587199999999108</v>
      </c>
      <c r="BL3529" s="146">
        <f t="shared" si="592"/>
        <v>1.3977989736996621E-2</v>
      </c>
      <c r="BM3529" s="146">
        <f t="shared" si="593"/>
        <v>3.3456563532895112E-5</v>
      </c>
      <c r="BN3529" s="146">
        <f t="shared" si="594"/>
        <v>3.3456563532895112E-5</v>
      </c>
      <c r="BO3529" s="146" t="str">
        <f t="shared" si="590"/>
        <v/>
      </c>
    </row>
    <row r="3530" spans="62:67" ht="20.100000000000001" customHeight="1" x14ac:dyDescent="0.25">
      <c r="BJ3530" s="146">
        <v>2750</v>
      </c>
      <c r="BK3530" s="146">
        <f t="shared" si="591"/>
        <v>17.593599999999107</v>
      </c>
      <c r="BL3530" s="146">
        <f t="shared" si="592"/>
        <v>1.3944533173463726E-2</v>
      </c>
      <c r="BM3530" s="146">
        <f t="shared" si="593"/>
        <v>3.3380016356289108E-5</v>
      </c>
      <c r="BN3530" s="146">
        <f t="shared" si="594"/>
        <v>3.3380016356289108E-5</v>
      </c>
      <c r="BO3530" s="146" t="str">
        <f t="shared" si="590"/>
        <v/>
      </c>
    </row>
    <row r="3531" spans="62:67" ht="20.100000000000001" customHeight="1" x14ac:dyDescent="0.25">
      <c r="BJ3531" s="146">
        <v>2751</v>
      </c>
      <c r="BK3531" s="146">
        <f t="shared" si="591"/>
        <v>17.599999999999106</v>
      </c>
      <c r="BL3531" s="146">
        <f t="shared" si="592"/>
        <v>1.3911153157107437E-2</v>
      </c>
      <c r="BM3531" s="146">
        <f t="shared" si="593"/>
        <v>3.3303633302865163E-5</v>
      </c>
      <c r="BN3531" s="146">
        <f t="shared" si="594"/>
        <v>3.3303633302865163E-5</v>
      </c>
      <c r="BO3531" s="146" t="str">
        <f t="shared" si="590"/>
        <v/>
      </c>
    </row>
    <row r="3532" spans="62:67" ht="20.100000000000001" customHeight="1" x14ac:dyDescent="0.25">
      <c r="BJ3532" s="146">
        <v>2752</v>
      </c>
      <c r="BK3532" s="146">
        <f t="shared" si="591"/>
        <v>17.606399999999105</v>
      </c>
      <c r="BL3532" s="146">
        <f t="shared" si="592"/>
        <v>1.3877849523804572E-2</v>
      </c>
      <c r="BM3532" s="146">
        <f t="shared" si="593"/>
        <v>3.3227414055486335E-5</v>
      </c>
      <c r="BN3532" s="146">
        <f t="shared" si="594"/>
        <v>3.3227414055486335E-5</v>
      </c>
      <c r="BO3532" s="146" t="str">
        <f t="shared" si="590"/>
        <v/>
      </c>
    </row>
    <row r="3533" spans="62:67" ht="20.100000000000001" customHeight="1" x14ac:dyDescent="0.25">
      <c r="BJ3533" s="146">
        <v>2753</v>
      </c>
      <c r="BK3533" s="146">
        <f t="shared" si="591"/>
        <v>17.612799999999105</v>
      </c>
      <c r="BL3533" s="146">
        <f t="shared" si="592"/>
        <v>1.3844622109749086E-2</v>
      </c>
      <c r="BM3533" s="146">
        <f t="shared" si="593"/>
        <v>3.3151358297570793E-5</v>
      </c>
      <c r="BN3533" s="146">
        <f t="shared" si="594"/>
        <v>3.3151358297570793E-5</v>
      </c>
      <c r="BO3533" s="146" t="str">
        <f t="shared" ref="BO3533:BO3596" si="595">IF($BL3533&lt;(1-$BH$793),$BM3533,"")</f>
        <v/>
      </c>
    </row>
    <row r="3534" spans="62:67" ht="20.100000000000001" customHeight="1" x14ac:dyDescent="0.25">
      <c r="BJ3534" s="146">
        <v>2754</v>
      </c>
      <c r="BK3534" s="146">
        <f t="shared" ref="BK3534:BK3597" si="596">BK3533+$BN$778</f>
        <v>17.619199999999104</v>
      </c>
      <c r="BL3534" s="146">
        <f t="shared" ref="BL3534:BL3597" si="597">_xlfn.CHISQ.DIST.RT(BK3534,7)</f>
        <v>1.3811470751451515E-2</v>
      </c>
      <c r="BM3534" s="146">
        <f t="shared" ref="BM3534:BM3597" si="598">BL3534-BL3535</f>
        <v>3.3075465713003349E-5</v>
      </c>
      <c r="BN3534" s="146">
        <f t="shared" ref="BN3534:BN3597" si="599">IF(BL3534&lt;(1-$BH$785),BM3534,"")</f>
        <v>3.3075465713003349E-5</v>
      </c>
      <c r="BO3534" s="146" t="str">
        <f t="shared" si="595"/>
        <v/>
      </c>
    </row>
    <row r="3535" spans="62:67" ht="20.100000000000001" customHeight="1" x14ac:dyDescent="0.25">
      <c r="BJ3535" s="146">
        <v>2755</v>
      </c>
      <c r="BK3535" s="146">
        <f t="shared" si="596"/>
        <v>17.625599999999103</v>
      </c>
      <c r="BL3535" s="146">
        <f t="shared" si="597"/>
        <v>1.3778395285738512E-2</v>
      </c>
      <c r="BM3535" s="146">
        <f t="shared" si="598"/>
        <v>3.2999735986111167E-5</v>
      </c>
      <c r="BN3535" s="146">
        <f t="shared" si="599"/>
        <v>3.2999735986111167E-5</v>
      </c>
      <c r="BO3535" s="146" t="str">
        <f t="shared" si="595"/>
        <v/>
      </c>
    </row>
    <row r="3536" spans="62:67" ht="20.100000000000001" customHeight="1" x14ac:dyDescent="0.25">
      <c r="BJ3536" s="146">
        <v>2756</v>
      </c>
      <c r="BK3536" s="146">
        <f t="shared" si="596"/>
        <v>17.631999999999103</v>
      </c>
      <c r="BL3536" s="146">
        <f t="shared" si="597"/>
        <v>1.37453955497524E-2</v>
      </c>
      <c r="BM3536" s="146">
        <f t="shared" si="598"/>
        <v>3.2924168801873668E-5</v>
      </c>
      <c r="BN3536" s="146">
        <f t="shared" si="599"/>
        <v>3.2924168801873668E-5</v>
      </c>
      <c r="BO3536" s="146" t="str">
        <f t="shared" si="595"/>
        <v/>
      </c>
    </row>
    <row r="3537" spans="62:67" ht="20.100000000000001" customHeight="1" x14ac:dyDescent="0.25">
      <c r="BJ3537" s="146">
        <v>2757</v>
      </c>
      <c r="BK3537" s="146">
        <f t="shared" si="596"/>
        <v>17.638399999999102</v>
      </c>
      <c r="BL3537" s="146">
        <f t="shared" si="597"/>
        <v>1.3712471380950527E-2</v>
      </c>
      <c r="BM3537" s="146">
        <f t="shared" si="598"/>
        <v>3.284876384560334E-5</v>
      </c>
      <c r="BN3537" s="146">
        <f t="shared" si="599"/>
        <v>3.284876384560334E-5</v>
      </c>
      <c r="BO3537" s="146" t="str">
        <f t="shared" si="595"/>
        <v/>
      </c>
    </row>
    <row r="3538" spans="62:67" ht="20.100000000000001" customHeight="1" x14ac:dyDescent="0.25">
      <c r="BJ3538" s="146">
        <v>2758</v>
      </c>
      <c r="BK3538" s="146">
        <f t="shared" si="596"/>
        <v>17.644799999999101</v>
      </c>
      <c r="BL3538" s="146">
        <f t="shared" si="597"/>
        <v>1.3679622617104923E-2</v>
      </c>
      <c r="BM3538" s="146">
        <f t="shared" si="598"/>
        <v>3.2773520803251049E-5</v>
      </c>
      <c r="BN3538" s="146">
        <f t="shared" si="599"/>
        <v>3.2773520803251049E-5</v>
      </c>
      <c r="BO3538" s="146" t="str">
        <f t="shared" si="595"/>
        <v/>
      </c>
    </row>
    <row r="3539" spans="62:67" ht="20.100000000000001" customHeight="1" x14ac:dyDescent="0.25">
      <c r="BJ3539" s="146">
        <v>2759</v>
      </c>
      <c r="BK3539" s="146">
        <f t="shared" si="596"/>
        <v>17.6511999999991</v>
      </c>
      <c r="BL3539" s="146">
        <f t="shared" si="597"/>
        <v>1.3646849096301672E-2</v>
      </c>
      <c r="BM3539" s="146">
        <f t="shared" si="598"/>
        <v>3.2698439361097259E-5</v>
      </c>
      <c r="BN3539" s="146">
        <f t="shared" si="599"/>
        <v>3.2698439361097259E-5</v>
      </c>
      <c r="BO3539" s="146" t="str">
        <f t="shared" si="595"/>
        <v/>
      </c>
    </row>
    <row r="3540" spans="62:67" ht="20.100000000000001" customHeight="1" x14ac:dyDescent="0.25">
      <c r="BJ3540" s="146">
        <v>2760</v>
      </c>
      <c r="BK3540" s="146">
        <f t="shared" si="596"/>
        <v>17.6575999999991</v>
      </c>
      <c r="BL3540" s="146">
        <f t="shared" si="597"/>
        <v>1.3614150656940575E-2</v>
      </c>
      <c r="BM3540" s="146">
        <f t="shared" si="598"/>
        <v>3.2623519206140608E-5</v>
      </c>
      <c r="BN3540" s="146">
        <f t="shared" si="599"/>
        <v>3.2623519206140608E-5</v>
      </c>
      <c r="BO3540" s="146" t="str">
        <f t="shared" si="595"/>
        <v/>
      </c>
    </row>
    <row r="3541" spans="62:67" ht="20.100000000000001" customHeight="1" x14ac:dyDescent="0.25">
      <c r="BJ3541" s="146">
        <v>2761</v>
      </c>
      <c r="BK3541" s="146">
        <f t="shared" si="596"/>
        <v>17.663999999999099</v>
      </c>
      <c r="BL3541" s="146">
        <f t="shared" si="597"/>
        <v>1.3581527137734434E-2</v>
      </c>
      <c r="BM3541" s="146">
        <f t="shared" si="598"/>
        <v>3.2548760025633006E-5</v>
      </c>
      <c r="BN3541" s="146">
        <f t="shared" si="599"/>
        <v>3.2548760025633006E-5</v>
      </c>
      <c r="BO3541" s="146" t="str">
        <f t="shared" si="595"/>
        <v/>
      </c>
    </row>
    <row r="3542" spans="62:67" ht="20.100000000000001" customHeight="1" x14ac:dyDescent="0.25">
      <c r="BJ3542" s="146">
        <v>2762</v>
      </c>
      <c r="BK3542" s="146">
        <f t="shared" si="596"/>
        <v>17.670399999999098</v>
      </c>
      <c r="BL3542" s="146">
        <f t="shared" si="597"/>
        <v>1.3548978377708801E-2</v>
      </c>
      <c r="BM3542" s="146">
        <f t="shared" si="598"/>
        <v>3.2474161507563618E-5</v>
      </c>
      <c r="BN3542" s="146">
        <f t="shared" si="599"/>
        <v>3.2474161507563618E-5</v>
      </c>
      <c r="BO3542" s="146" t="str">
        <f t="shared" si="595"/>
        <v/>
      </c>
    </row>
    <row r="3543" spans="62:67" ht="20.100000000000001" customHeight="1" x14ac:dyDescent="0.25">
      <c r="BJ3543" s="146">
        <v>2763</v>
      </c>
      <c r="BK3543" s="146">
        <f t="shared" si="596"/>
        <v>17.676799999999098</v>
      </c>
      <c r="BL3543" s="146">
        <f t="shared" si="597"/>
        <v>1.3516504216201238E-2</v>
      </c>
      <c r="BM3543" s="146">
        <f t="shared" si="598"/>
        <v>3.2399723340190492E-5</v>
      </c>
      <c r="BN3543" s="146">
        <f t="shared" si="599"/>
        <v>3.2399723340190492E-5</v>
      </c>
      <c r="BO3543" s="146" t="str">
        <f t="shared" si="595"/>
        <v/>
      </c>
    </row>
    <row r="3544" spans="62:67" ht="20.100000000000001" customHeight="1" x14ac:dyDescent="0.25">
      <c r="BJ3544" s="146">
        <v>2764</v>
      </c>
      <c r="BK3544" s="146">
        <f t="shared" si="596"/>
        <v>17.683199999999097</v>
      </c>
      <c r="BL3544" s="146">
        <f t="shared" si="597"/>
        <v>1.3484104492861047E-2</v>
      </c>
      <c r="BM3544" s="146">
        <f t="shared" si="598"/>
        <v>3.2325445212436077E-5</v>
      </c>
      <c r="BN3544" s="146">
        <f t="shared" si="599"/>
        <v>3.2325445212436077E-5</v>
      </c>
      <c r="BO3544" s="146" t="str">
        <f t="shared" si="595"/>
        <v/>
      </c>
    </row>
    <row r="3545" spans="62:67" ht="20.100000000000001" customHeight="1" x14ac:dyDescent="0.25">
      <c r="BJ3545" s="146">
        <v>2765</v>
      </c>
      <c r="BK3545" s="146">
        <f t="shared" si="596"/>
        <v>17.689599999999096</v>
      </c>
      <c r="BL3545" s="146">
        <f t="shared" si="597"/>
        <v>1.3451779047648611E-2</v>
      </c>
      <c r="BM3545" s="146">
        <f t="shared" si="598"/>
        <v>3.2251326813635683E-5</v>
      </c>
      <c r="BN3545" s="146">
        <f t="shared" si="599"/>
        <v>3.2251326813635683E-5</v>
      </c>
      <c r="BO3545" s="146" t="str">
        <f t="shared" si="595"/>
        <v/>
      </c>
    </row>
    <row r="3546" spans="62:67" ht="20.100000000000001" customHeight="1" x14ac:dyDescent="0.25">
      <c r="BJ3546" s="146">
        <v>2766</v>
      </c>
      <c r="BK3546" s="146">
        <f t="shared" si="596"/>
        <v>17.695999999999096</v>
      </c>
      <c r="BL3546" s="146">
        <f t="shared" si="597"/>
        <v>1.3419527720834976E-2</v>
      </c>
      <c r="BM3546" s="146">
        <f t="shared" si="598"/>
        <v>3.2177367833646775E-5</v>
      </c>
      <c r="BN3546" s="146">
        <f t="shared" si="599"/>
        <v>3.2177367833646775E-5</v>
      </c>
      <c r="BO3546" s="146" t="str">
        <f t="shared" si="595"/>
        <v/>
      </c>
    </row>
    <row r="3547" spans="62:67" ht="20.100000000000001" customHeight="1" x14ac:dyDescent="0.25">
      <c r="BJ3547" s="146">
        <v>2767</v>
      </c>
      <c r="BK3547" s="146">
        <f t="shared" si="596"/>
        <v>17.702399999999095</v>
      </c>
      <c r="BL3547" s="146">
        <f t="shared" si="597"/>
        <v>1.3387350353001329E-2</v>
      </c>
      <c r="BM3547" s="146">
        <f t="shared" si="598"/>
        <v>3.2103567962821211E-5</v>
      </c>
      <c r="BN3547" s="146">
        <f t="shared" si="599"/>
        <v>3.2103567962821211E-5</v>
      </c>
      <c r="BO3547" s="146" t="str">
        <f t="shared" si="595"/>
        <v/>
      </c>
    </row>
    <row r="3548" spans="62:67" ht="20.100000000000001" customHeight="1" x14ac:dyDescent="0.25">
      <c r="BJ3548" s="146">
        <v>2768</v>
      </c>
      <c r="BK3548" s="146">
        <f t="shared" si="596"/>
        <v>17.708799999999094</v>
      </c>
      <c r="BL3548" s="146">
        <f t="shared" si="597"/>
        <v>1.3355246785038508E-2</v>
      </c>
      <c r="BM3548" s="146">
        <f t="shared" si="598"/>
        <v>3.2029926891998309E-5</v>
      </c>
      <c r="BN3548" s="146">
        <f t="shared" si="599"/>
        <v>3.2029926891998309E-5</v>
      </c>
      <c r="BO3548" s="146" t="str">
        <f t="shared" si="595"/>
        <v/>
      </c>
    </row>
    <row r="3549" spans="62:67" ht="20.100000000000001" customHeight="1" x14ac:dyDescent="0.25">
      <c r="BJ3549" s="146">
        <v>2769</v>
      </c>
      <c r="BK3549" s="146">
        <f t="shared" si="596"/>
        <v>17.715199999999093</v>
      </c>
      <c r="BL3549" s="146">
        <f t="shared" si="597"/>
        <v>1.3323216858146509E-2</v>
      </c>
      <c r="BM3549" s="146">
        <f t="shared" si="598"/>
        <v>3.1956444312459739E-5</v>
      </c>
      <c r="BN3549" s="146">
        <f t="shared" si="599"/>
        <v>3.1956444312459739E-5</v>
      </c>
      <c r="BO3549" s="146" t="str">
        <f t="shared" si="595"/>
        <v/>
      </c>
    </row>
    <row r="3550" spans="62:67" ht="20.100000000000001" customHeight="1" x14ac:dyDescent="0.25">
      <c r="BJ3550" s="146">
        <v>2770</v>
      </c>
      <c r="BK3550" s="146">
        <f t="shared" si="596"/>
        <v>17.721599999999093</v>
      </c>
      <c r="BL3550" s="146">
        <f t="shared" si="597"/>
        <v>1.329126041383405E-2</v>
      </c>
      <c r="BM3550" s="146">
        <f t="shared" si="598"/>
        <v>3.1883119916115144E-5</v>
      </c>
      <c r="BN3550" s="146">
        <f t="shared" si="599"/>
        <v>3.1883119916115144E-5</v>
      </c>
      <c r="BO3550" s="146" t="str">
        <f t="shared" si="595"/>
        <v/>
      </c>
    </row>
    <row r="3551" spans="62:67" ht="20.100000000000001" customHeight="1" x14ac:dyDescent="0.25">
      <c r="BJ3551" s="146">
        <v>2771</v>
      </c>
      <c r="BK3551" s="146">
        <f t="shared" si="596"/>
        <v>17.727999999999092</v>
      </c>
      <c r="BL3551" s="146">
        <f t="shared" si="597"/>
        <v>1.3259377293917934E-2</v>
      </c>
      <c r="BM3551" s="146">
        <f t="shared" si="598"/>
        <v>3.1809953395193352E-5</v>
      </c>
      <c r="BN3551" s="146">
        <f t="shared" si="599"/>
        <v>3.1809953395193352E-5</v>
      </c>
      <c r="BO3551" s="146" t="str">
        <f t="shared" si="595"/>
        <v/>
      </c>
    </row>
    <row r="3552" spans="62:67" ht="20.100000000000001" customHeight="1" x14ac:dyDescent="0.25">
      <c r="BJ3552" s="146">
        <v>2772</v>
      </c>
      <c r="BK3552" s="146">
        <f t="shared" si="596"/>
        <v>17.734399999999091</v>
      </c>
      <c r="BL3552" s="146">
        <f t="shared" si="597"/>
        <v>1.3227567340522741E-2</v>
      </c>
      <c r="BM3552" s="146">
        <f t="shared" si="598"/>
        <v>3.1736944442571982E-5</v>
      </c>
      <c r="BN3552" s="146">
        <f t="shared" si="599"/>
        <v>3.1736944442571982E-5</v>
      </c>
      <c r="BO3552" s="146" t="str">
        <f t="shared" si="595"/>
        <v/>
      </c>
    </row>
    <row r="3553" spans="62:67" ht="20.100000000000001" customHeight="1" x14ac:dyDescent="0.25">
      <c r="BJ3553" s="146">
        <v>2773</v>
      </c>
      <c r="BK3553" s="146">
        <f t="shared" si="596"/>
        <v>17.740799999999091</v>
      </c>
      <c r="BL3553" s="146">
        <f t="shared" si="597"/>
        <v>1.3195830396080169E-2</v>
      </c>
      <c r="BM3553" s="146">
        <f t="shared" si="598"/>
        <v>3.1664092751527637E-5</v>
      </c>
      <c r="BN3553" s="146">
        <f t="shared" si="599"/>
        <v>3.1664092751527637E-5</v>
      </c>
      <c r="BO3553" s="146" t="str">
        <f t="shared" si="595"/>
        <v/>
      </c>
    </row>
    <row r="3554" spans="62:67" ht="20.100000000000001" customHeight="1" x14ac:dyDescent="0.25">
      <c r="BJ3554" s="146">
        <v>2774</v>
      </c>
      <c r="BK3554" s="146">
        <f t="shared" si="596"/>
        <v>17.74719999999909</v>
      </c>
      <c r="BL3554" s="146">
        <f t="shared" si="597"/>
        <v>1.3164166303328641E-2</v>
      </c>
      <c r="BM3554" s="146">
        <f t="shared" si="598"/>
        <v>3.1591398015846928E-5</v>
      </c>
      <c r="BN3554" s="146">
        <f t="shared" si="599"/>
        <v>3.1591398015846928E-5</v>
      </c>
      <c r="BO3554" s="146" t="str">
        <f t="shared" si="595"/>
        <v/>
      </c>
    </row>
    <row r="3555" spans="62:67" ht="20.100000000000001" customHeight="1" x14ac:dyDescent="0.25">
      <c r="BJ3555" s="146">
        <v>2775</v>
      </c>
      <c r="BK3555" s="146">
        <f t="shared" si="596"/>
        <v>17.753599999999089</v>
      </c>
      <c r="BL3555" s="146">
        <f t="shared" si="597"/>
        <v>1.3132574905312795E-2</v>
      </c>
      <c r="BM3555" s="146">
        <f t="shared" si="598"/>
        <v>3.1518859929796986E-5</v>
      </c>
      <c r="BN3555" s="146">
        <f t="shared" si="599"/>
        <v>3.1518859929796986E-5</v>
      </c>
      <c r="BO3555" s="146" t="str">
        <f t="shared" si="595"/>
        <v/>
      </c>
    </row>
    <row r="3556" spans="62:67" ht="20.100000000000001" customHeight="1" x14ac:dyDescent="0.25">
      <c r="BJ3556" s="146">
        <v>2776</v>
      </c>
      <c r="BK3556" s="146">
        <f t="shared" si="596"/>
        <v>17.759999999999089</v>
      </c>
      <c r="BL3556" s="146">
        <f t="shared" si="597"/>
        <v>1.3101056045382998E-2</v>
      </c>
      <c r="BM3556" s="146">
        <f t="shared" si="598"/>
        <v>3.1446478188186175E-5</v>
      </c>
      <c r="BN3556" s="146">
        <f t="shared" si="599"/>
        <v>3.1446478188186175E-5</v>
      </c>
      <c r="BO3556" s="146" t="str">
        <f t="shared" si="595"/>
        <v/>
      </c>
    </row>
    <row r="3557" spans="62:67" ht="20.100000000000001" customHeight="1" x14ac:dyDescent="0.25">
      <c r="BJ3557" s="146">
        <v>2777</v>
      </c>
      <c r="BK3557" s="146">
        <f t="shared" si="596"/>
        <v>17.766399999999088</v>
      </c>
      <c r="BL3557" s="146">
        <f t="shared" si="597"/>
        <v>1.3069609567194811E-2</v>
      </c>
      <c r="BM3557" s="146">
        <f t="shared" si="598"/>
        <v>3.1374252486244397E-5</v>
      </c>
      <c r="BN3557" s="146">
        <f t="shared" si="599"/>
        <v>3.1374252486244397E-5</v>
      </c>
      <c r="BO3557" s="146" t="str">
        <f t="shared" si="595"/>
        <v/>
      </c>
    </row>
    <row r="3558" spans="62:67" ht="20.100000000000001" customHeight="1" x14ac:dyDescent="0.25">
      <c r="BJ3558" s="146">
        <v>2778</v>
      </c>
      <c r="BK3558" s="146">
        <f t="shared" si="596"/>
        <v>17.772799999999087</v>
      </c>
      <c r="BL3558" s="146">
        <f t="shared" si="597"/>
        <v>1.3038235314708567E-2</v>
      </c>
      <c r="BM3558" s="146">
        <f t="shared" si="598"/>
        <v>3.130218251976187E-5</v>
      </c>
      <c r="BN3558" s="146">
        <f t="shared" si="599"/>
        <v>3.130218251976187E-5</v>
      </c>
      <c r="BO3558" s="146" t="str">
        <f t="shared" si="595"/>
        <v/>
      </c>
    </row>
    <row r="3559" spans="62:67" ht="20.100000000000001" customHeight="1" x14ac:dyDescent="0.25">
      <c r="BJ3559" s="146">
        <v>2779</v>
      </c>
      <c r="BK3559" s="146">
        <f t="shared" si="596"/>
        <v>17.779199999999086</v>
      </c>
      <c r="BL3559" s="146">
        <f t="shared" si="597"/>
        <v>1.3006933132188805E-2</v>
      </c>
      <c r="BM3559" s="146">
        <f t="shared" si="598"/>
        <v>3.1230267984952084E-5</v>
      </c>
      <c r="BN3559" s="146">
        <f t="shared" si="599"/>
        <v>3.1230267984952084E-5</v>
      </c>
      <c r="BO3559" s="146" t="str">
        <f t="shared" si="595"/>
        <v/>
      </c>
    </row>
    <row r="3560" spans="62:67" ht="20.100000000000001" customHeight="1" x14ac:dyDescent="0.25">
      <c r="BJ3560" s="146">
        <v>2780</v>
      </c>
      <c r="BK3560" s="146">
        <f t="shared" si="596"/>
        <v>17.785599999999086</v>
      </c>
      <c r="BL3560" s="146">
        <f t="shared" si="597"/>
        <v>1.2975702864203853E-2</v>
      </c>
      <c r="BM3560" s="146">
        <f t="shared" si="598"/>
        <v>3.1158508578538538E-5</v>
      </c>
      <c r="BN3560" s="146">
        <f t="shared" si="599"/>
        <v>3.1158508578538538E-5</v>
      </c>
      <c r="BO3560" s="146" t="str">
        <f t="shared" si="595"/>
        <v/>
      </c>
    </row>
    <row r="3561" spans="62:67" ht="20.100000000000001" customHeight="1" x14ac:dyDescent="0.25">
      <c r="BJ3561" s="146">
        <v>2781</v>
      </c>
      <c r="BK3561" s="146">
        <f t="shared" si="596"/>
        <v>17.791999999999085</v>
      </c>
      <c r="BL3561" s="146">
        <f t="shared" si="597"/>
        <v>1.2944544355625314E-2</v>
      </c>
      <c r="BM3561" s="146">
        <f t="shared" si="598"/>
        <v>3.1086903997756474E-5</v>
      </c>
      <c r="BN3561" s="146">
        <f t="shared" si="599"/>
        <v>3.1086903997756474E-5</v>
      </c>
      <c r="BO3561" s="146" t="str">
        <f t="shared" si="595"/>
        <v/>
      </c>
    </row>
    <row r="3562" spans="62:67" ht="20.100000000000001" customHeight="1" x14ac:dyDescent="0.25">
      <c r="BJ3562" s="146">
        <v>2782</v>
      </c>
      <c r="BK3562" s="146">
        <f t="shared" si="596"/>
        <v>17.798399999999084</v>
      </c>
      <c r="BL3562" s="146">
        <f t="shared" si="597"/>
        <v>1.2913457451627558E-2</v>
      </c>
      <c r="BM3562" s="146">
        <f t="shared" si="598"/>
        <v>3.1015453940323387E-5</v>
      </c>
      <c r="BN3562" s="146">
        <f t="shared" si="599"/>
        <v>3.1015453940323387E-5</v>
      </c>
      <c r="BO3562" s="146" t="str">
        <f t="shared" si="595"/>
        <v/>
      </c>
    </row>
    <row r="3563" spans="62:67" ht="20.100000000000001" customHeight="1" x14ac:dyDescent="0.25">
      <c r="BJ3563" s="146">
        <v>2783</v>
      </c>
      <c r="BK3563" s="146">
        <f t="shared" si="596"/>
        <v>17.804799999999084</v>
      </c>
      <c r="BL3563" s="146">
        <f t="shared" si="597"/>
        <v>1.2882441997687235E-2</v>
      </c>
      <c r="BM3563" s="146">
        <f t="shared" si="598"/>
        <v>3.094415810438178E-5</v>
      </c>
      <c r="BN3563" s="146">
        <f t="shared" si="599"/>
        <v>3.094415810438178E-5</v>
      </c>
      <c r="BO3563" s="146" t="str">
        <f t="shared" si="595"/>
        <v/>
      </c>
    </row>
    <row r="3564" spans="62:67" ht="20.100000000000001" customHeight="1" x14ac:dyDescent="0.25">
      <c r="BJ3564" s="146">
        <v>2784</v>
      </c>
      <c r="BK3564" s="146">
        <f t="shared" si="596"/>
        <v>17.811199999999083</v>
      </c>
      <c r="BL3564" s="146">
        <f t="shared" si="597"/>
        <v>1.2851497839582853E-2</v>
      </c>
      <c r="BM3564" s="146">
        <f t="shared" si="598"/>
        <v>3.087301618868131E-5</v>
      </c>
      <c r="BN3564" s="146">
        <f t="shared" si="599"/>
        <v>3.087301618868131E-5</v>
      </c>
      <c r="BO3564" s="146" t="str">
        <f t="shared" si="595"/>
        <v/>
      </c>
    </row>
    <row r="3565" spans="62:67" ht="20.100000000000001" customHeight="1" x14ac:dyDescent="0.25">
      <c r="BJ3565" s="146">
        <v>2785</v>
      </c>
      <c r="BK3565" s="146">
        <f t="shared" si="596"/>
        <v>17.817599999999082</v>
      </c>
      <c r="BL3565" s="146">
        <f t="shared" si="597"/>
        <v>1.2820624823394172E-2</v>
      </c>
      <c r="BM3565" s="146">
        <f t="shared" si="598"/>
        <v>3.0802027892344597E-5</v>
      </c>
      <c r="BN3565" s="146">
        <f t="shared" si="599"/>
        <v>3.0802027892344597E-5</v>
      </c>
      <c r="BO3565" s="146" t="str">
        <f t="shared" si="595"/>
        <v/>
      </c>
    </row>
    <row r="3566" spans="62:67" ht="20.100000000000001" customHeight="1" x14ac:dyDescent="0.25">
      <c r="BJ3566" s="146">
        <v>2786</v>
      </c>
      <c r="BK3566" s="146">
        <f t="shared" si="596"/>
        <v>17.823999999999081</v>
      </c>
      <c r="BL3566" s="146">
        <f t="shared" si="597"/>
        <v>1.2789822795501827E-2</v>
      </c>
      <c r="BM3566" s="146">
        <f t="shared" si="598"/>
        <v>3.0731192915033761E-5</v>
      </c>
      <c r="BN3566" s="146">
        <f t="shared" si="599"/>
        <v>3.0731192915033761E-5</v>
      </c>
      <c r="BO3566" s="146" t="str">
        <f t="shared" si="595"/>
        <v/>
      </c>
    </row>
    <row r="3567" spans="62:67" ht="20.100000000000001" customHeight="1" x14ac:dyDescent="0.25">
      <c r="BJ3567" s="146">
        <v>2787</v>
      </c>
      <c r="BK3567" s="146">
        <f t="shared" si="596"/>
        <v>17.830399999999081</v>
      </c>
      <c r="BL3567" s="146">
        <f t="shared" si="597"/>
        <v>1.2759091602586793E-2</v>
      </c>
      <c r="BM3567" s="146">
        <f t="shared" si="598"/>
        <v>3.06605109568793E-5</v>
      </c>
      <c r="BN3567" s="146">
        <f t="shared" si="599"/>
        <v>3.06605109568793E-5</v>
      </c>
      <c r="BO3567" s="146" t="str">
        <f t="shared" si="595"/>
        <v/>
      </c>
    </row>
    <row r="3568" spans="62:67" ht="20.100000000000001" customHeight="1" x14ac:dyDescent="0.25">
      <c r="BJ3568" s="146">
        <v>2788</v>
      </c>
      <c r="BK3568" s="146">
        <f t="shared" si="596"/>
        <v>17.83679999999908</v>
      </c>
      <c r="BL3568" s="146">
        <f t="shared" si="597"/>
        <v>1.2728431091629914E-2</v>
      </c>
      <c r="BM3568" s="146">
        <f t="shared" si="598"/>
        <v>3.0589981718518247E-5</v>
      </c>
      <c r="BN3568" s="146">
        <f t="shared" si="599"/>
        <v>3.0589981718518247E-5</v>
      </c>
      <c r="BO3568" s="146" t="str">
        <f t="shared" si="595"/>
        <v/>
      </c>
    </row>
    <row r="3569" spans="62:67" ht="20.100000000000001" customHeight="1" x14ac:dyDescent="0.25">
      <c r="BJ3569" s="146">
        <v>2789</v>
      </c>
      <c r="BK3569" s="146">
        <f t="shared" si="596"/>
        <v>17.843199999999079</v>
      </c>
      <c r="BL3569" s="146">
        <f t="shared" si="597"/>
        <v>1.2697841109911396E-2</v>
      </c>
      <c r="BM3569" s="146">
        <f t="shared" si="598"/>
        <v>3.0519604901068156E-5</v>
      </c>
      <c r="BN3569" s="146">
        <f t="shared" si="599"/>
        <v>3.0519604901068156E-5</v>
      </c>
      <c r="BO3569" s="146" t="str">
        <f t="shared" si="595"/>
        <v/>
      </c>
    </row>
    <row r="3570" spans="62:67" ht="20.100000000000001" customHeight="1" x14ac:dyDescent="0.25">
      <c r="BJ3570" s="146">
        <v>2790</v>
      </c>
      <c r="BK3570" s="146">
        <f t="shared" si="596"/>
        <v>17.849599999999079</v>
      </c>
      <c r="BL3570" s="146">
        <f t="shared" si="597"/>
        <v>1.2667321505010327E-2</v>
      </c>
      <c r="BM3570" s="146">
        <f t="shared" si="598"/>
        <v>3.0449380206080262E-5</v>
      </c>
      <c r="BN3570" s="146">
        <f t="shared" si="599"/>
        <v>3.0449380206080262E-5</v>
      </c>
      <c r="BO3570" s="146" t="str">
        <f t="shared" si="595"/>
        <v/>
      </c>
    </row>
    <row r="3571" spans="62:67" ht="20.100000000000001" customHeight="1" x14ac:dyDescent="0.25">
      <c r="BJ3571" s="146">
        <v>2791</v>
      </c>
      <c r="BK3571" s="146">
        <f t="shared" si="596"/>
        <v>17.855999999999078</v>
      </c>
      <c r="BL3571" s="146">
        <f t="shared" si="597"/>
        <v>1.2636872124804247E-2</v>
      </c>
      <c r="BM3571" s="146">
        <f t="shared" si="598"/>
        <v>3.0379307335707748E-5</v>
      </c>
      <c r="BN3571" s="146">
        <f t="shared" si="599"/>
        <v>3.0379307335707748E-5</v>
      </c>
      <c r="BO3571" s="146" t="str">
        <f t="shared" si="595"/>
        <v/>
      </c>
    </row>
    <row r="3572" spans="62:67" ht="20.100000000000001" customHeight="1" x14ac:dyDescent="0.25">
      <c r="BJ3572" s="146">
        <v>2792</v>
      </c>
      <c r="BK3572" s="146">
        <f t="shared" si="596"/>
        <v>17.862399999999077</v>
      </c>
      <c r="BL3572" s="146">
        <f t="shared" si="597"/>
        <v>1.2606492817468539E-2</v>
      </c>
      <c r="BM3572" s="146">
        <f t="shared" si="598"/>
        <v>3.0309385992405638E-5</v>
      </c>
      <c r="BN3572" s="146">
        <f t="shared" si="599"/>
        <v>3.0309385992405638E-5</v>
      </c>
      <c r="BO3572" s="146" t="str">
        <f t="shared" si="595"/>
        <v/>
      </c>
    </row>
    <row r="3573" spans="62:67" ht="20.100000000000001" customHeight="1" x14ac:dyDescent="0.25">
      <c r="BJ3573" s="146">
        <v>2793</v>
      </c>
      <c r="BK3573" s="146">
        <f t="shared" si="596"/>
        <v>17.868799999999077</v>
      </c>
      <c r="BL3573" s="146">
        <f t="shared" si="597"/>
        <v>1.2576183431476134E-2</v>
      </c>
      <c r="BM3573" s="146">
        <f t="shared" si="598"/>
        <v>3.0239615879328052E-5</v>
      </c>
      <c r="BN3573" s="146">
        <f t="shared" si="599"/>
        <v>3.0239615879328052E-5</v>
      </c>
      <c r="BO3573" s="146" t="str">
        <f t="shared" si="595"/>
        <v/>
      </c>
    </row>
    <row r="3574" spans="62:67" ht="20.100000000000001" customHeight="1" x14ac:dyDescent="0.25">
      <c r="BJ3574" s="146">
        <v>2794</v>
      </c>
      <c r="BK3574" s="146">
        <f t="shared" si="596"/>
        <v>17.875199999999076</v>
      </c>
      <c r="BL3574" s="146">
        <f t="shared" si="597"/>
        <v>1.2545943815596806E-2</v>
      </c>
      <c r="BM3574" s="146">
        <f t="shared" si="598"/>
        <v>3.0169996699929216E-5</v>
      </c>
      <c r="BN3574" s="146">
        <f t="shared" si="599"/>
        <v>3.0169996699929216E-5</v>
      </c>
      <c r="BO3574" s="146" t="str">
        <f t="shared" si="595"/>
        <v/>
      </c>
    </row>
    <row r="3575" spans="62:67" ht="20.100000000000001" customHeight="1" x14ac:dyDescent="0.25">
      <c r="BJ3575" s="146">
        <v>2795</v>
      </c>
      <c r="BK3575" s="146">
        <f t="shared" si="596"/>
        <v>17.881599999999075</v>
      </c>
      <c r="BL3575" s="146">
        <f t="shared" si="597"/>
        <v>1.2515773818896877E-2</v>
      </c>
      <c r="BM3575" s="146">
        <f t="shared" si="598"/>
        <v>3.0100528158214998E-5</v>
      </c>
      <c r="BN3575" s="146">
        <f t="shared" si="599"/>
        <v>3.0100528158214998E-5</v>
      </c>
      <c r="BO3575" s="146" t="str">
        <f t="shared" si="595"/>
        <v/>
      </c>
    </row>
    <row r="3576" spans="62:67" ht="20.100000000000001" customHeight="1" x14ac:dyDescent="0.25">
      <c r="BJ3576" s="146">
        <v>2796</v>
      </c>
      <c r="BK3576" s="146">
        <f t="shared" si="596"/>
        <v>17.887999999999074</v>
      </c>
      <c r="BL3576" s="146">
        <f t="shared" si="597"/>
        <v>1.2485673290738662E-2</v>
      </c>
      <c r="BM3576" s="146">
        <f t="shared" si="598"/>
        <v>3.0031209958706478E-5</v>
      </c>
      <c r="BN3576" s="146">
        <f t="shared" si="599"/>
        <v>3.0031209958706478E-5</v>
      </c>
      <c r="BO3576" s="146" t="str">
        <f t="shared" si="595"/>
        <v/>
      </c>
    </row>
    <row r="3577" spans="62:67" ht="20.100000000000001" customHeight="1" x14ac:dyDescent="0.25">
      <c r="BJ3577" s="146">
        <v>2797</v>
      </c>
      <c r="BK3577" s="146">
        <f t="shared" si="596"/>
        <v>17.894399999999074</v>
      </c>
      <c r="BL3577" s="146">
        <f t="shared" si="597"/>
        <v>1.2455642080779955E-2</v>
      </c>
      <c r="BM3577" s="146">
        <f t="shared" si="598"/>
        <v>2.9962041806349746E-5</v>
      </c>
      <c r="BN3577" s="146">
        <f t="shared" si="599"/>
        <v>2.9962041806349746E-5</v>
      </c>
      <c r="BO3577" s="146" t="str">
        <f t="shared" si="595"/>
        <v/>
      </c>
    </row>
    <row r="3578" spans="62:67" ht="20.100000000000001" customHeight="1" x14ac:dyDescent="0.25">
      <c r="BJ3578" s="146">
        <v>2798</v>
      </c>
      <c r="BK3578" s="146">
        <f t="shared" si="596"/>
        <v>17.900799999999073</v>
      </c>
      <c r="BL3578" s="146">
        <f t="shared" si="597"/>
        <v>1.2425680038973605E-2</v>
      </c>
      <c r="BM3578" s="146">
        <f t="shared" si="598"/>
        <v>2.9893023406637326E-5</v>
      </c>
      <c r="BN3578" s="146">
        <f t="shared" si="599"/>
        <v>2.9893023406637326E-5</v>
      </c>
      <c r="BO3578" s="146" t="str">
        <f t="shared" si="595"/>
        <v/>
      </c>
    </row>
    <row r="3579" spans="62:67" ht="20.100000000000001" customHeight="1" x14ac:dyDescent="0.25">
      <c r="BJ3579" s="146">
        <v>2799</v>
      </c>
      <c r="BK3579" s="146">
        <f t="shared" si="596"/>
        <v>17.907199999999072</v>
      </c>
      <c r="BL3579" s="146">
        <f t="shared" si="597"/>
        <v>1.2395787015566968E-2</v>
      </c>
      <c r="BM3579" s="146">
        <f t="shared" si="598"/>
        <v>2.9824154465478078E-5</v>
      </c>
      <c r="BN3579" s="146">
        <f t="shared" si="599"/>
        <v>2.9824154465478078E-5</v>
      </c>
      <c r="BO3579" s="146" t="str">
        <f t="shared" si="595"/>
        <v/>
      </c>
    </row>
    <row r="3580" spans="62:67" ht="20.100000000000001" customHeight="1" x14ac:dyDescent="0.25">
      <c r="BJ3580" s="146">
        <v>2800</v>
      </c>
      <c r="BK3580" s="146">
        <f t="shared" si="596"/>
        <v>17.913599999999072</v>
      </c>
      <c r="BL3580" s="146">
        <f t="shared" si="597"/>
        <v>1.236596286110149E-2</v>
      </c>
      <c r="BM3580" s="146">
        <f t="shared" si="598"/>
        <v>2.9755434689242299E-5</v>
      </c>
      <c r="BN3580" s="146">
        <f t="shared" si="599"/>
        <v>2.9755434689242299E-5</v>
      </c>
      <c r="BO3580" s="146" t="str">
        <f t="shared" si="595"/>
        <v/>
      </c>
    </row>
    <row r="3581" spans="62:67" ht="20.100000000000001" customHeight="1" x14ac:dyDescent="0.25">
      <c r="BJ3581" s="146">
        <v>2801</v>
      </c>
      <c r="BK3581" s="146">
        <f t="shared" si="596"/>
        <v>17.919999999999071</v>
      </c>
      <c r="BL3581" s="146">
        <f t="shared" si="597"/>
        <v>1.2336207426412248E-2</v>
      </c>
      <c r="BM3581" s="146">
        <f t="shared" si="598"/>
        <v>2.9686863784872744E-5</v>
      </c>
      <c r="BN3581" s="146">
        <f t="shared" si="599"/>
        <v>2.9686863784872744E-5</v>
      </c>
      <c r="BO3581" s="146" t="str">
        <f t="shared" si="595"/>
        <v/>
      </c>
    </row>
    <row r="3582" spans="62:67" ht="20.100000000000001" customHeight="1" x14ac:dyDescent="0.25">
      <c r="BJ3582" s="146">
        <v>2802</v>
      </c>
      <c r="BK3582" s="146">
        <f t="shared" si="596"/>
        <v>17.92639999999907</v>
      </c>
      <c r="BL3582" s="146">
        <f t="shared" si="597"/>
        <v>1.2306520562627375E-2</v>
      </c>
      <c r="BM3582" s="146">
        <f t="shared" si="598"/>
        <v>2.9618441459747583E-5</v>
      </c>
      <c r="BN3582" s="146">
        <f t="shared" si="599"/>
        <v>2.9618441459747583E-5</v>
      </c>
      <c r="BO3582" s="146" t="str">
        <f t="shared" si="595"/>
        <v/>
      </c>
    </row>
    <row r="3583" spans="62:67" ht="20.100000000000001" customHeight="1" x14ac:dyDescent="0.25">
      <c r="BJ3583" s="146">
        <v>2803</v>
      </c>
      <c r="BK3583" s="146">
        <f t="shared" si="596"/>
        <v>17.932799999999069</v>
      </c>
      <c r="BL3583" s="146">
        <f t="shared" si="597"/>
        <v>1.2276902121167627E-2</v>
      </c>
      <c r="BM3583" s="146">
        <f t="shared" si="598"/>
        <v>2.9550167421664789E-5</v>
      </c>
      <c r="BN3583" s="146">
        <f t="shared" si="599"/>
        <v>2.9550167421664789E-5</v>
      </c>
      <c r="BO3583" s="146" t="str">
        <f t="shared" si="595"/>
        <v/>
      </c>
    </row>
    <row r="3584" spans="62:67" ht="20.100000000000001" customHeight="1" x14ac:dyDescent="0.25">
      <c r="BJ3584" s="146">
        <v>2804</v>
      </c>
      <c r="BK3584" s="146">
        <f t="shared" si="596"/>
        <v>17.939199999999069</v>
      </c>
      <c r="BL3584" s="146">
        <f t="shared" si="597"/>
        <v>1.2247351953745962E-2</v>
      </c>
      <c r="BM3584" s="146">
        <f t="shared" si="598"/>
        <v>2.9482041378973978E-5</v>
      </c>
      <c r="BN3584" s="146">
        <f t="shared" si="599"/>
        <v>2.9482041378973978E-5</v>
      </c>
      <c r="BO3584" s="146" t="str">
        <f t="shared" si="595"/>
        <v/>
      </c>
    </row>
    <row r="3585" spans="62:67" ht="20.100000000000001" customHeight="1" x14ac:dyDescent="0.25">
      <c r="BJ3585" s="146">
        <v>2805</v>
      </c>
      <c r="BK3585" s="146">
        <f t="shared" si="596"/>
        <v>17.945599999999068</v>
      </c>
      <c r="BL3585" s="146">
        <f t="shared" si="597"/>
        <v>1.2217869912366989E-2</v>
      </c>
      <c r="BM3585" s="146">
        <f t="shared" si="598"/>
        <v>2.9414063040513957E-5</v>
      </c>
      <c r="BN3585" s="146">
        <f t="shared" si="599"/>
        <v>2.9414063040513957E-5</v>
      </c>
      <c r="BO3585" s="146" t="str">
        <f t="shared" si="595"/>
        <v/>
      </c>
    </row>
    <row r="3586" spans="62:67" ht="20.100000000000001" customHeight="1" x14ac:dyDescent="0.25">
      <c r="BJ3586" s="146">
        <v>2806</v>
      </c>
      <c r="BK3586" s="146">
        <f t="shared" si="596"/>
        <v>17.951999999999067</v>
      </c>
      <c r="BL3586" s="146">
        <f t="shared" si="597"/>
        <v>1.2188455849326475E-2</v>
      </c>
      <c r="BM3586" s="146">
        <f t="shared" si="598"/>
        <v>2.9346232115513848E-5</v>
      </c>
      <c r="BN3586" s="146">
        <f t="shared" si="599"/>
        <v>2.9346232115513848E-5</v>
      </c>
      <c r="BO3586" s="146" t="str">
        <f t="shared" si="595"/>
        <v/>
      </c>
    </row>
    <row r="3587" spans="62:67" ht="20.100000000000001" customHeight="1" x14ac:dyDescent="0.25">
      <c r="BJ3587" s="146">
        <v>2807</v>
      </c>
      <c r="BK3587" s="146">
        <f t="shared" si="596"/>
        <v>17.958399999999067</v>
      </c>
      <c r="BL3587" s="146">
        <f t="shared" si="597"/>
        <v>1.2159109617210961E-2</v>
      </c>
      <c r="BM3587" s="146">
        <f t="shared" si="598"/>
        <v>2.9278548313745739E-5</v>
      </c>
      <c r="BN3587" s="146">
        <f t="shared" si="599"/>
        <v>2.9278548313745739E-5</v>
      </c>
      <c r="BO3587" s="146" t="str">
        <f t="shared" si="595"/>
        <v/>
      </c>
    </row>
    <row r="3588" spans="62:67" ht="20.100000000000001" customHeight="1" x14ac:dyDescent="0.25">
      <c r="BJ3588" s="146">
        <v>2808</v>
      </c>
      <c r="BK3588" s="146">
        <f t="shared" si="596"/>
        <v>17.964799999999066</v>
      </c>
      <c r="BL3588" s="146">
        <f t="shared" si="597"/>
        <v>1.2129831068897215E-2</v>
      </c>
      <c r="BM3588" s="146">
        <f t="shared" si="598"/>
        <v>2.9211011345484789E-5</v>
      </c>
      <c r="BN3588" s="146">
        <f t="shared" si="599"/>
        <v>2.9211011345484789E-5</v>
      </c>
      <c r="BO3588" s="146" t="str">
        <f t="shared" si="595"/>
        <v/>
      </c>
    </row>
    <row r="3589" spans="62:67" ht="20.100000000000001" customHeight="1" x14ac:dyDescent="0.25">
      <c r="BJ3589" s="146">
        <v>2809</v>
      </c>
      <c r="BK3589" s="146">
        <f t="shared" si="596"/>
        <v>17.971199999999065</v>
      </c>
      <c r="BL3589" s="146">
        <f t="shared" si="597"/>
        <v>1.210062005755173E-2</v>
      </c>
      <c r="BM3589" s="146">
        <f t="shared" si="598"/>
        <v>2.9143620921406876E-5</v>
      </c>
      <c r="BN3589" s="146">
        <f t="shared" si="599"/>
        <v>2.9143620921406876E-5</v>
      </c>
      <c r="BO3589" s="146" t="str">
        <f t="shared" si="595"/>
        <v/>
      </c>
    </row>
    <row r="3590" spans="62:67" ht="20.100000000000001" customHeight="1" x14ac:dyDescent="0.25">
      <c r="BJ3590" s="146">
        <v>2810</v>
      </c>
      <c r="BK3590" s="146">
        <f t="shared" si="596"/>
        <v>17.977599999999065</v>
      </c>
      <c r="BL3590" s="146">
        <f t="shared" si="597"/>
        <v>1.2071476436630323E-2</v>
      </c>
      <c r="BM3590" s="146">
        <f t="shared" si="598"/>
        <v>2.9076376752657992E-5</v>
      </c>
      <c r="BN3590" s="146">
        <f t="shared" si="599"/>
        <v>2.9076376752657992E-5</v>
      </c>
      <c r="BO3590" s="146" t="str">
        <f t="shared" si="595"/>
        <v/>
      </c>
    </row>
    <row r="3591" spans="62:67" ht="20.100000000000001" customHeight="1" x14ac:dyDescent="0.25">
      <c r="BJ3591" s="146">
        <v>2811</v>
      </c>
      <c r="BK3591" s="146">
        <f t="shared" si="596"/>
        <v>17.983999999999064</v>
      </c>
      <c r="BL3591" s="146">
        <f t="shared" si="597"/>
        <v>1.2042400059877665E-2</v>
      </c>
      <c r="BM3591" s="146">
        <f t="shared" si="598"/>
        <v>2.9009278550999953E-5</v>
      </c>
      <c r="BN3591" s="146">
        <f t="shared" si="599"/>
        <v>2.9009278550999953E-5</v>
      </c>
      <c r="BO3591" s="146" t="str">
        <f t="shared" si="595"/>
        <v/>
      </c>
    </row>
    <row r="3592" spans="62:67" ht="20.100000000000001" customHeight="1" x14ac:dyDescent="0.25">
      <c r="BJ3592" s="146">
        <v>2812</v>
      </c>
      <c r="BK3592" s="146">
        <f t="shared" si="596"/>
        <v>17.990399999999063</v>
      </c>
      <c r="BL3592" s="146">
        <f t="shared" si="597"/>
        <v>1.2013390781326665E-2</v>
      </c>
      <c r="BM3592" s="146">
        <f t="shared" si="598"/>
        <v>2.894232602844958E-5</v>
      </c>
      <c r="BN3592" s="146">
        <f t="shared" si="599"/>
        <v>2.894232602844958E-5</v>
      </c>
      <c r="BO3592" s="146" t="str">
        <f t="shared" si="595"/>
        <v/>
      </c>
    </row>
    <row r="3593" spans="62:67" ht="20.100000000000001" customHeight="1" x14ac:dyDescent="0.25">
      <c r="BJ3593" s="146">
        <v>2813</v>
      </c>
      <c r="BK3593" s="146">
        <f t="shared" si="596"/>
        <v>17.996799999999062</v>
      </c>
      <c r="BL3593" s="146">
        <f t="shared" si="597"/>
        <v>1.1984448455298216E-2</v>
      </c>
      <c r="BM3593" s="146">
        <f t="shared" si="598"/>
        <v>2.8875518897726257E-5</v>
      </c>
      <c r="BN3593" s="146">
        <f t="shared" si="599"/>
        <v>2.8875518897726257E-5</v>
      </c>
      <c r="BO3593" s="146" t="str">
        <f t="shared" si="595"/>
        <v/>
      </c>
    </row>
    <row r="3594" spans="62:67" ht="20.100000000000001" customHeight="1" x14ac:dyDescent="0.25">
      <c r="BJ3594" s="146">
        <v>2814</v>
      </c>
      <c r="BK3594" s="146">
        <f t="shared" si="596"/>
        <v>18.003199999999062</v>
      </c>
      <c r="BL3594" s="146">
        <f t="shared" si="597"/>
        <v>1.195557293640049E-2</v>
      </c>
      <c r="BM3594" s="146">
        <f t="shared" si="598"/>
        <v>2.8808856871828659E-5</v>
      </c>
      <c r="BN3594" s="146">
        <f t="shared" si="599"/>
        <v>2.8808856871828659E-5</v>
      </c>
      <c r="BO3594" s="146" t="str">
        <f t="shared" si="595"/>
        <v/>
      </c>
    </row>
    <row r="3595" spans="62:67" ht="20.100000000000001" customHeight="1" x14ac:dyDescent="0.25">
      <c r="BJ3595" s="146">
        <v>2815</v>
      </c>
      <c r="BK3595" s="146">
        <f t="shared" si="596"/>
        <v>18.009599999999061</v>
      </c>
      <c r="BL3595" s="146">
        <f t="shared" si="597"/>
        <v>1.1926764079528661E-2</v>
      </c>
      <c r="BM3595" s="146">
        <f t="shared" si="598"/>
        <v>2.8742339664364347E-5</v>
      </c>
      <c r="BN3595" s="146">
        <f t="shared" si="599"/>
        <v>2.8742339664364347E-5</v>
      </c>
      <c r="BO3595" s="146" t="str">
        <f t="shared" si="595"/>
        <v/>
      </c>
    </row>
    <row r="3596" spans="62:67" ht="20.100000000000001" customHeight="1" x14ac:dyDescent="0.25">
      <c r="BJ3596" s="146">
        <v>2816</v>
      </c>
      <c r="BK3596" s="146">
        <f t="shared" si="596"/>
        <v>18.01599999999906</v>
      </c>
      <c r="BL3596" s="146">
        <f t="shared" si="597"/>
        <v>1.1898021739864297E-2</v>
      </c>
      <c r="BM3596" s="146">
        <f t="shared" si="598"/>
        <v>2.867596698931732E-5</v>
      </c>
      <c r="BN3596" s="146">
        <f t="shared" si="599"/>
        <v>2.867596698931732E-5</v>
      </c>
      <c r="BO3596" s="146" t="str">
        <f t="shared" si="595"/>
        <v/>
      </c>
    </row>
    <row r="3597" spans="62:67" ht="20.100000000000001" customHeight="1" x14ac:dyDescent="0.25">
      <c r="BJ3597" s="146">
        <v>2817</v>
      </c>
      <c r="BK3597" s="146">
        <f t="shared" si="596"/>
        <v>18.02239999999906</v>
      </c>
      <c r="BL3597" s="146">
        <f t="shared" si="597"/>
        <v>1.1869345772874979E-2</v>
      </c>
      <c r="BM3597" s="146">
        <f t="shared" si="598"/>
        <v>2.8609738561245768E-5</v>
      </c>
      <c r="BN3597" s="146">
        <f t="shared" si="599"/>
        <v>2.8609738561245768E-5</v>
      </c>
      <c r="BO3597" s="146" t="str">
        <f t="shared" ref="BO3597:BO3660" si="600">IF($BL3597&lt;(1-$BH$793),$BM3597,"")</f>
        <v/>
      </c>
    </row>
    <row r="3598" spans="62:67" ht="20.100000000000001" customHeight="1" x14ac:dyDescent="0.25">
      <c r="BJ3598" s="146">
        <v>2818</v>
      </c>
      <c r="BK3598" s="146">
        <f t="shared" ref="BK3598:BK3661" si="601">BK3597+$BN$778</f>
        <v>18.028799999999059</v>
      </c>
      <c r="BL3598" s="146">
        <f t="shared" ref="BL3598:BL3661" si="602">_xlfn.CHISQ.DIST.RT(BK3598,7)</f>
        <v>1.1840736034313733E-2</v>
      </c>
      <c r="BM3598" s="146">
        <f t="shared" ref="BM3598:BM3661" si="603">BL3598-BL3599</f>
        <v>2.8543654095075643E-5</v>
      </c>
      <c r="BN3598" s="146">
        <f t="shared" ref="BN3598:BN3661" si="604">IF(BL3598&lt;(1-$BH$785),BM3598,"")</f>
        <v>2.8543654095075643E-5</v>
      </c>
      <c r="BO3598" s="146" t="str">
        <f t="shared" si="600"/>
        <v/>
      </c>
    </row>
    <row r="3599" spans="62:67" ht="20.100000000000001" customHeight="1" x14ac:dyDescent="0.25">
      <c r="BJ3599" s="146">
        <v>2819</v>
      </c>
      <c r="BK3599" s="146">
        <f t="shared" si="601"/>
        <v>18.035199999999058</v>
      </c>
      <c r="BL3599" s="146">
        <f t="shared" si="602"/>
        <v>1.1812192380218658E-2</v>
      </c>
      <c r="BM3599" s="146">
        <f t="shared" si="603"/>
        <v>2.8477713306244642E-5</v>
      </c>
      <c r="BN3599" s="146">
        <f t="shared" si="604"/>
        <v>2.8477713306244642E-5</v>
      </c>
      <c r="BO3599" s="146" t="str">
        <f t="shared" si="600"/>
        <v/>
      </c>
    </row>
    <row r="3600" spans="62:67" ht="20.100000000000001" customHeight="1" x14ac:dyDescent="0.25">
      <c r="BJ3600" s="146">
        <v>2820</v>
      </c>
      <c r="BK3600" s="146">
        <f t="shared" si="601"/>
        <v>18.041599999999058</v>
      </c>
      <c r="BL3600" s="146">
        <f t="shared" si="602"/>
        <v>1.1783714666912413E-2</v>
      </c>
      <c r="BM3600" s="146">
        <f t="shared" si="603"/>
        <v>2.8411915910717817E-5</v>
      </c>
      <c r="BN3600" s="146">
        <f t="shared" si="604"/>
        <v>2.8411915910717817E-5</v>
      </c>
      <c r="BO3600" s="146" t="str">
        <f t="shared" si="600"/>
        <v/>
      </c>
    </row>
    <row r="3601" spans="62:67" ht="20.100000000000001" customHeight="1" x14ac:dyDescent="0.25">
      <c r="BJ3601" s="146">
        <v>2821</v>
      </c>
      <c r="BK3601" s="146">
        <f t="shared" si="601"/>
        <v>18.047999999999057</v>
      </c>
      <c r="BL3601" s="146">
        <f t="shared" si="602"/>
        <v>1.1755302751001695E-2</v>
      </c>
      <c r="BM3601" s="146">
        <f t="shared" si="603"/>
        <v>2.8346261624815836E-5</v>
      </c>
      <c r="BN3601" s="146">
        <f t="shared" si="604"/>
        <v>2.8346261624815836E-5</v>
      </c>
      <c r="BO3601" s="146" t="str">
        <f t="shared" si="600"/>
        <v/>
      </c>
    </row>
    <row r="3602" spans="62:67" ht="20.100000000000001" customHeight="1" x14ac:dyDescent="0.25">
      <c r="BJ3602" s="146">
        <v>2822</v>
      </c>
      <c r="BK3602" s="146">
        <f t="shared" si="601"/>
        <v>18.054399999999056</v>
      </c>
      <c r="BL3602" s="146">
        <f t="shared" si="602"/>
        <v>1.1726956489376879E-2</v>
      </c>
      <c r="BM3602" s="146">
        <f t="shared" si="603"/>
        <v>2.8280750165433563E-5</v>
      </c>
      <c r="BN3602" s="146">
        <f t="shared" si="604"/>
        <v>2.8280750165433563E-5</v>
      </c>
      <c r="BO3602" s="146" t="str">
        <f t="shared" si="600"/>
        <v/>
      </c>
    </row>
    <row r="3603" spans="62:67" ht="20.100000000000001" customHeight="1" x14ac:dyDescent="0.25">
      <c r="BJ3603" s="146">
        <v>2823</v>
      </c>
      <c r="BK3603" s="146">
        <f t="shared" si="601"/>
        <v>18.060799999999055</v>
      </c>
      <c r="BL3603" s="146">
        <f t="shared" si="602"/>
        <v>1.1698675739211446E-2</v>
      </c>
      <c r="BM3603" s="146">
        <f t="shared" si="603"/>
        <v>2.82153812498874E-5</v>
      </c>
      <c r="BN3603" s="146">
        <f t="shared" si="604"/>
        <v>2.82153812498874E-5</v>
      </c>
      <c r="BO3603" s="146" t="str">
        <f t="shared" si="600"/>
        <v/>
      </c>
    </row>
    <row r="3604" spans="62:67" ht="20.100000000000001" customHeight="1" x14ac:dyDescent="0.25">
      <c r="BJ3604" s="146">
        <v>2824</v>
      </c>
      <c r="BK3604" s="146">
        <f t="shared" si="601"/>
        <v>18.067199999999055</v>
      </c>
      <c r="BL3604" s="146">
        <f t="shared" si="602"/>
        <v>1.1670460357961559E-2</v>
      </c>
      <c r="BM3604" s="146">
        <f t="shared" si="603"/>
        <v>2.8150154595970797E-5</v>
      </c>
      <c r="BN3604" s="146">
        <f t="shared" si="604"/>
        <v>2.8150154595970797E-5</v>
      </c>
      <c r="BO3604" s="146" t="str">
        <f t="shared" si="600"/>
        <v/>
      </c>
    </row>
    <row r="3605" spans="62:67" ht="20.100000000000001" customHeight="1" x14ac:dyDescent="0.25">
      <c r="BJ3605" s="146">
        <v>2825</v>
      </c>
      <c r="BK3605" s="146">
        <f t="shared" si="601"/>
        <v>18.073599999999054</v>
      </c>
      <c r="BL3605" s="146">
        <f t="shared" si="602"/>
        <v>1.1642310203365588E-2</v>
      </c>
      <c r="BM3605" s="146">
        <f t="shared" si="603"/>
        <v>2.8085069921935171E-5</v>
      </c>
      <c r="BN3605" s="146">
        <f t="shared" si="604"/>
        <v>2.8085069921935171E-5</v>
      </c>
      <c r="BO3605" s="146" t="str">
        <f t="shared" si="600"/>
        <v/>
      </c>
    </row>
    <row r="3606" spans="62:67" ht="20.100000000000001" customHeight="1" x14ac:dyDescent="0.25">
      <c r="BJ3606" s="146">
        <v>2826</v>
      </c>
      <c r="BK3606" s="146">
        <f t="shared" si="601"/>
        <v>18.079999999999053</v>
      </c>
      <c r="BL3606" s="146">
        <f t="shared" si="602"/>
        <v>1.1614225133443653E-2</v>
      </c>
      <c r="BM3606" s="146">
        <f t="shared" si="603"/>
        <v>2.8020126946522866E-5</v>
      </c>
      <c r="BN3606" s="146">
        <f t="shared" si="604"/>
        <v>2.8020126946522866E-5</v>
      </c>
      <c r="BO3606" s="146" t="str">
        <f t="shared" si="600"/>
        <v/>
      </c>
    </row>
    <row r="3607" spans="62:67" ht="20.100000000000001" customHeight="1" x14ac:dyDescent="0.25">
      <c r="BJ3607" s="146">
        <v>2827</v>
      </c>
      <c r="BK3607" s="146">
        <f t="shared" si="601"/>
        <v>18.086399999999053</v>
      </c>
      <c r="BL3607" s="146">
        <f t="shared" si="602"/>
        <v>1.158620500649713E-2</v>
      </c>
      <c r="BM3607" s="146">
        <f t="shared" si="603"/>
        <v>2.7955325388908173E-5</v>
      </c>
      <c r="BN3607" s="146">
        <f t="shared" si="604"/>
        <v>2.7955325388908173E-5</v>
      </c>
      <c r="BO3607" s="146" t="str">
        <f t="shared" si="600"/>
        <v/>
      </c>
    </row>
    <row r="3608" spans="62:67" ht="20.100000000000001" customHeight="1" x14ac:dyDescent="0.25">
      <c r="BJ3608" s="146">
        <v>2828</v>
      </c>
      <c r="BK3608" s="146">
        <f t="shared" si="601"/>
        <v>18.092799999999052</v>
      </c>
      <c r="BL3608" s="146">
        <f t="shared" si="602"/>
        <v>1.1558249681108222E-2</v>
      </c>
      <c r="BM3608" s="146">
        <f t="shared" si="603"/>
        <v>2.789066496873896E-5</v>
      </c>
      <c r="BN3608" s="146">
        <f t="shared" si="604"/>
        <v>2.789066496873896E-5</v>
      </c>
      <c r="BO3608" s="146" t="str">
        <f t="shared" si="600"/>
        <v/>
      </c>
    </row>
    <row r="3609" spans="62:67" ht="20.100000000000001" customHeight="1" x14ac:dyDescent="0.25">
      <c r="BJ3609" s="146">
        <v>2829</v>
      </c>
      <c r="BK3609" s="146">
        <f t="shared" si="601"/>
        <v>18.099199999999051</v>
      </c>
      <c r="BL3609" s="146">
        <f t="shared" si="602"/>
        <v>1.1530359016139483E-2</v>
      </c>
      <c r="BM3609" s="146">
        <f t="shared" si="603"/>
        <v>2.7826145406232086E-5</v>
      </c>
      <c r="BN3609" s="146">
        <f t="shared" si="604"/>
        <v>2.7826145406232086E-5</v>
      </c>
      <c r="BO3609" s="146" t="str">
        <f t="shared" si="600"/>
        <v/>
      </c>
    </row>
    <row r="3610" spans="62:67" ht="20.100000000000001" customHeight="1" x14ac:dyDescent="0.25">
      <c r="BJ3610" s="146">
        <v>2830</v>
      </c>
      <c r="BK3610" s="146">
        <f t="shared" si="601"/>
        <v>18.10559999999905</v>
      </c>
      <c r="BL3610" s="146">
        <f t="shared" si="602"/>
        <v>1.150253287073325E-2</v>
      </c>
      <c r="BM3610" s="146">
        <f t="shared" si="603"/>
        <v>2.7761766421890641E-5</v>
      </c>
      <c r="BN3610" s="146">
        <f t="shared" si="604"/>
        <v>2.7761766421890641E-5</v>
      </c>
      <c r="BO3610" s="146" t="str">
        <f t="shared" si="600"/>
        <v/>
      </c>
    </row>
    <row r="3611" spans="62:67" ht="20.100000000000001" customHeight="1" x14ac:dyDescent="0.25">
      <c r="BJ3611" s="146">
        <v>2831</v>
      </c>
      <c r="BK3611" s="146">
        <f t="shared" si="601"/>
        <v>18.11199999999905</v>
      </c>
      <c r="BL3611" s="146">
        <f t="shared" si="602"/>
        <v>1.147477110431136E-2</v>
      </c>
      <c r="BM3611" s="146">
        <f t="shared" si="603"/>
        <v>2.7697527736814456E-5</v>
      </c>
      <c r="BN3611" s="146">
        <f t="shared" si="604"/>
        <v>2.7697527736814456E-5</v>
      </c>
      <c r="BO3611" s="146" t="str">
        <f t="shared" si="600"/>
        <v/>
      </c>
    </row>
    <row r="3612" spans="62:67" ht="20.100000000000001" customHeight="1" x14ac:dyDescent="0.25">
      <c r="BJ3612" s="146">
        <v>2832</v>
      </c>
      <c r="BK3612" s="146">
        <f t="shared" si="601"/>
        <v>18.118399999999049</v>
      </c>
      <c r="BL3612" s="146">
        <f t="shared" si="602"/>
        <v>1.1447073576574545E-2</v>
      </c>
      <c r="BM3612" s="146">
        <f t="shared" si="603"/>
        <v>2.7633429072511026E-5</v>
      </c>
      <c r="BN3612" s="146">
        <f t="shared" si="604"/>
        <v>2.7633429072511026E-5</v>
      </c>
      <c r="BO3612" s="146" t="str">
        <f t="shared" si="600"/>
        <v/>
      </c>
    </row>
    <row r="3613" spans="62:67" ht="20.100000000000001" customHeight="1" x14ac:dyDescent="0.25">
      <c r="BJ3613" s="146">
        <v>2833</v>
      </c>
      <c r="BK3613" s="146">
        <f t="shared" si="601"/>
        <v>18.124799999999048</v>
      </c>
      <c r="BL3613" s="146">
        <f t="shared" si="602"/>
        <v>1.1419440147502034E-2</v>
      </c>
      <c r="BM3613" s="146">
        <f t="shared" si="603"/>
        <v>2.7569470150980505E-5</v>
      </c>
      <c r="BN3613" s="146">
        <f t="shared" si="604"/>
        <v>2.7569470150980505E-5</v>
      </c>
      <c r="BO3613" s="146" t="str">
        <f t="shared" si="600"/>
        <v/>
      </c>
    </row>
    <row r="3614" spans="62:67" ht="20.100000000000001" customHeight="1" x14ac:dyDescent="0.25">
      <c r="BJ3614" s="146">
        <v>2834</v>
      </c>
      <c r="BK3614" s="146">
        <f t="shared" si="601"/>
        <v>18.131199999999048</v>
      </c>
      <c r="BL3614" s="146">
        <f t="shared" si="602"/>
        <v>1.1391870677351054E-2</v>
      </c>
      <c r="BM3614" s="146">
        <f t="shared" si="603"/>
        <v>2.750565069470183E-5</v>
      </c>
      <c r="BN3614" s="146">
        <f t="shared" si="604"/>
        <v>2.750565069470183E-5</v>
      </c>
      <c r="BO3614" s="146" t="str">
        <f t="shared" si="600"/>
        <v/>
      </c>
    </row>
    <row r="3615" spans="62:67" ht="20.100000000000001" customHeight="1" x14ac:dyDescent="0.25">
      <c r="BJ3615" s="146">
        <v>2835</v>
      </c>
      <c r="BK3615" s="146">
        <f t="shared" si="601"/>
        <v>18.137599999999047</v>
      </c>
      <c r="BL3615" s="146">
        <f t="shared" si="602"/>
        <v>1.1364365026656352E-2</v>
      </c>
      <c r="BM3615" s="146">
        <f t="shared" si="603"/>
        <v>2.7441970426559867E-5</v>
      </c>
      <c r="BN3615" s="146">
        <f t="shared" si="604"/>
        <v>2.7441970426559867E-5</v>
      </c>
      <c r="BO3615" s="146" t="str">
        <f t="shared" si="600"/>
        <v/>
      </c>
    </row>
    <row r="3616" spans="62:67" ht="20.100000000000001" customHeight="1" x14ac:dyDescent="0.25">
      <c r="BJ3616" s="146">
        <v>2836</v>
      </c>
      <c r="BK3616" s="146">
        <f t="shared" si="601"/>
        <v>18.143999999999046</v>
      </c>
      <c r="BL3616" s="146">
        <f t="shared" si="602"/>
        <v>1.1336923056229792E-2</v>
      </c>
      <c r="BM3616" s="146">
        <f t="shared" si="603"/>
        <v>2.7378429069956425E-5</v>
      </c>
      <c r="BN3616" s="146">
        <f t="shared" si="604"/>
        <v>2.7378429069956425E-5</v>
      </c>
      <c r="BO3616" s="146" t="str">
        <f t="shared" si="600"/>
        <v/>
      </c>
    </row>
    <row r="3617" spans="62:67" ht="20.100000000000001" customHeight="1" x14ac:dyDescent="0.25">
      <c r="BJ3617" s="146">
        <v>2837</v>
      </c>
      <c r="BK3617" s="146">
        <f t="shared" si="601"/>
        <v>18.150399999999046</v>
      </c>
      <c r="BL3617" s="146">
        <f t="shared" si="602"/>
        <v>1.1309544627159836E-2</v>
      </c>
      <c r="BM3617" s="146">
        <f t="shared" si="603"/>
        <v>2.7315026348721794E-5</v>
      </c>
      <c r="BN3617" s="146">
        <f t="shared" si="604"/>
        <v>2.7315026348721794E-5</v>
      </c>
      <c r="BO3617" s="146" t="str">
        <f t="shared" si="600"/>
        <v/>
      </c>
    </row>
    <row r="3618" spans="62:67" ht="20.100000000000001" customHeight="1" x14ac:dyDescent="0.25">
      <c r="BJ3618" s="146">
        <v>2838</v>
      </c>
      <c r="BK3618" s="146">
        <f t="shared" si="601"/>
        <v>18.156799999999045</v>
      </c>
      <c r="BL3618" s="146">
        <f t="shared" si="602"/>
        <v>1.1282229600811114E-2</v>
      </c>
      <c r="BM3618" s="146">
        <f t="shared" si="603"/>
        <v>2.7251761987182391E-5</v>
      </c>
      <c r="BN3618" s="146">
        <f t="shared" si="604"/>
        <v>2.7251761987182391E-5</v>
      </c>
      <c r="BO3618" s="146" t="str">
        <f t="shared" si="600"/>
        <v/>
      </c>
    </row>
    <row r="3619" spans="62:67" ht="20.100000000000001" customHeight="1" x14ac:dyDescent="0.25">
      <c r="BJ3619" s="146">
        <v>2839</v>
      </c>
      <c r="BK3619" s="146">
        <f t="shared" si="601"/>
        <v>18.163199999999044</v>
      </c>
      <c r="BL3619" s="146">
        <f t="shared" si="602"/>
        <v>1.1254977838823932E-2</v>
      </c>
      <c r="BM3619" s="146">
        <f t="shared" si="603"/>
        <v>2.7188635710070561E-5</v>
      </c>
      <c r="BN3619" s="146">
        <f t="shared" si="604"/>
        <v>2.7188635710070561E-5</v>
      </c>
      <c r="BO3619" s="146" t="str">
        <f t="shared" si="600"/>
        <v/>
      </c>
    </row>
    <row r="3620" spans="62:67" ht="20.100000000000001" customHeight="1" x14ac:dyDescent="0.25">
      <c r="BJ3620" s="146">
        <v>2840</v>
      </c>
      <c r="BK3620" s="146">
        <f t="shared" si="601"/>
        <v>18.169599999999043</v>
      </c>
      <c r="BL3620" s="146">
        <f t="shared" si="602"/>
        <v>1.1227789203113861E-2</v>
      </c>
      <c r="BM3620" s="146">
        <f t="shared" si="603"/>
        <v>2.7125647242649473E-5</v>
      </c>
      <c r="BN3620" s="146">
        <f t="shared" si="604"/>
        <v>2.7125647242649473E-5</v>
      </c>
      <c r="BO3620" s="146" t="str">
        <f t="shared" si="600"/>
        <v/>
      </c>
    </row>
    <row r="3621" spans="62:67" ht="20.100000000000001" customHeight="1" x14ac:dyDescent="0.25">
      <c r="BJ3621" s="146">
        <v>2841</v>
      </c>
      <c r="BK3621" s="146">
        <f t="shared" si="601"/>
        <v>18.175999999999043</v>
      </c>
      <c r="BL3621" s="146">
        <f t="shared" si="602"/>
        <v>1.1200663555871211E-2</v>
      </c>
      <c r="BM3621" s="146">
        <f t="shared" si="603"/>
        <v>2.7062796310612508E-5</v>
      </c>
      <c r="BN3621" s="146">
        <f t="shared" si="604"/>
        <v>2.7062796310612508E-5</v>
      </c>
      <c r="BO3621" s="146" t="str">
        <f t="shared" si="600"/>
        <v/>
      </c>
    </row>
    <row r="3622" spans="62:67" ht="20.100000000000001" customHeight="1" x14ac:dyDescent="0.25">
      <c r="BJ3622" s="146">
        <v>2842</v>
      </c>
      <c r="BK3622" s="146">
        <f t="shared" si="601"/>
        <v>18.182399999999042</v>
      </c>
      <c r="BL3622" s="146">
        <f t="shared" si="602"/>
        <v>1.1173600759560599E-2</v>
      </c>
      <c r="BM3622" s="146">
        <f t="shared" si="603"/>
        <v>2.7000082640078055E-5</v>
      </c>
      <c r="BN3622" s="146">
        <f t="shared" si="604"/>
        <v>2.7000082640078055E-5</v>
      </c>
      <c r="BO3622" s="146" t="str">
        <f t="shared" si="600"/>
        <v/>
      </c>
    </row>
    <row r="3623" spans="62:67" ht="20.100000000000001" customHeight="1" x14ac:dyDescent="0.25">
      <c r="BJ3623" s="146">
        <v>2843</v>
      </c>
      <c r="BK3623" s="146">
        <f t="shared" si="601"/>
        <v>18.188799999999041</v>
      </c>
      <c r="BL3623" s="146">
        <f t="shared" si="602"/>
        <v>1.1146600676920521E-2</v>
      </c>
      <c r="BM3623" s="146">
        <f t="shared" si="603"/>
        <v>2.6937505957697061E-5</v>
      </c>
      <c r="BN3623" s="146">
        <f t="shared" si="604"/>
        <v>2.6937505957697061E-5</v>
      </c>
      <c r="BO3623" s="146" t="str">
        <f t="shared" si="600"/>
        <v/>
      </c>
    </row>
    <row r="3624" spans="62:67" ht="20.100000000000001" customHeight="1" x14ac:dyDescent="0.25">
      <c r="BJ3624" s="146">
        <v>2844</v>
      </c>
      <c r="BK3624" s="146">
        <f t="shared" si="601"/>
        <v>18.195199999999041</v>
      </c>
      <c r="BL3624" s="146">
        <f t="shared" si="602"/>
        <v>1.1119663170962824E-2</v>
      </c>
      <c r="BM3624" s="146">
        <f t="shared" si="603"/>
        <v>2.6875065990509053E-5</v>
      </c>
      <c r="BN3624" s="146">
        <f t="shared" si="604"/>
        <v>2.6875065990509053E-5</v>
      </c>
      <c r="BO3624" s="146" t="str">
        <f t="shared" si="600"/>
        <v/>
      </c>
    </row>
    <row r="3625" spans="62:67" ht="20.100000000000001" customHeight="1" x14ac:dyDescent="0.25">
      <c r="BJ3625" s="146">
        <v>2845</v>
      </c>
      <c r="BK3625" s="146">
        <f t="shared" si="601"/>
        <v>18.20159999999904</v>
      </c>
      <c r="BL3625" s="146">
        <f t="shared" si="602"/>
        <v>1.1092788104972315E-2</v>
      </c>
      <c r="BM3625" s="146">
        <f t="shared" si="603"/>
        <v>2.681276246603928E-5</v>
      </c>
      <c r="BN3625" s="146">
        <f t="shared" si="604"/>
        <v>2.681276246603928E-5</v>
      </c>
      <c r="BO3625" s="146" t="str">
        <f t="shared" si="600"/>
        <v/>
      </c>
    </row>
    <row r="3626" spans="62:67" ht="20.100000000000001" customHeight="1" x14ac:dyDescent="0.25">
      <c r="BJ3626" s="146">
        <v>2846</v>
      </c>
      <c r="BK3626" s="146">
        <f t="shared" si="601"/>
        <v>18.207999999999039</v>
      </c>
      <c r="BL3626" s="146">
        <f t="shared" si="602"/>
        <v>1.1065975342506276E-2</v>
      </c>
      <c r="BM3626" s="146">
        <f t="shared" si="603"/>
        <v>2.6750595112323E-5</v>
      </c>
      <c r="BN3626" s="146">
        <f t="shared" si="604"/>
        <v>2.6750595112323E-5</v>
      </c>
      <c r="BO3626" s="146" t="str">
        <f t="shared" si="600"/>
        <v/>
      </c>
    </row>
    <row r="3627" spans="62:67" ht="20.100000000000001" customHeight="1" x14ac:dyDescent="0.25">
      <c r="BJ3627" s="146">
        <v>2847</v>
      </c>
      <c r="BK3627" s="146">
        <f t="shared" si="601"/>
        <v>18.214399999999038</v>
      </c>
      <c r="BL3627" s="146">
        <f t="shared" si="602"/>
        <v>1.1039224747393953E-2</v>
      </c>
      <c r="BM3627" s="146">
        <f t="shared" si="603"/>
        <v>2.6688563657744149E-5</v>
      </c>
      <c r="BN3627" s="146">
        <f t="shared" si="604"/>
        <v>2.6688563657744149E-5</v>
      </c>
      <c r="BO3627" s="146" t="str">
        <f t="shared" si="600"/>
        <v/>
      </c>
    </row>
    <row r="3628" spans="62:67" ht="20.100000000000001" customHeight="1" x14ac:dyDescent="0.25">
      <c r="BJ3628" s="146">
        <v>2848</v>
      </c>
      <c r="BK3628" s="146">
        <f t="shared" si="601"/>
        <v>18.220799999999038</v>
      </c>
      <c r="BL3628" s="146">
        <f t="shared" si="602"/>
        <v>1.1012536183736208E-2</v>
      </c>
      <c r="BM3628" s="146">
        <f t="shared" si="603"/>
        <v>2.6626667831255654E-5</v>
      </c>
      <c r="BN3628" s="146">
        <f t="shared" si="604"/>
        <v>2.6626667831255654E-5</v>
      </c>
      <c r="BO3628" s="146" t="str">
        <f t="shared" si="600"/>
        <v/>
      </c>
    </row>
    <row r="3629" spans="62:67" ht="20.100000000000001" customHeight="1" x14ac:dyDescent="0.25">
      <c r="BJ3629" s="146">
        <v>2849</v>
      </c>
      <c r="BK3629" s="146">
        <f t="shared" si="601"/>
        <v>18.227199999999037</v>
      </c>
      <c r="BL3629" s="146">
        <f t="shared" si="602"/>
        <v>1.0985909515904953E-2</v>
      </c>
      <c r="BM3629" s="146">
        <f t="shared" si="603"/>
        <v>2.656490736216259E-5</v>
      </c>
      <c r="BN3629" s="146">
        <f t="shared" si="604"/>
        <v>2.656490736216259E-5</v>
      </c>
      <c r="BO3629" s="146" t="str">
        <f t="shared" si="600"/>
        <v/>
      </c>
    </row>
    <row r="3630" spans="62:67" ht="20.100000000000001" customHeight="1" x14ac:dyDescent="0.25">
      <c r="BJ3630" s="146">
        <v>2850</v>
      </c>
      <c r="BK3630" s="146">
        <f t="shared" si="601"/>
        <v>18.233599999999036</v>
      </c>
      <c r="BL3630" s="146">
        <f t="shared" si="602"/>
        <v>1.095934460854279E-2</v>
      </c>
      <c r="BM3630" s="146">
        <f t="shared" si="603"/>
        <v>2.6503281980345961E-5</v>
      </c>
      <c r="BN3630" s="146">
        <f t="shared" si="604"/>
        <v>2.6503281980345961E-5</v>
      </c>
      <c r="BO3630" s="146" t="str">
        <f t="shared" si="600"/>
        <v/>
      </c>
    </row>
    <row r="3631" spans="62:67" ht="20.100000000000001" customHeight="1" x14ac:dyDescent="0.25">
      <c r="BJ3631" s="146">
        <v>2851</v>
      </c>
      <c r="BK3631" s="146">
        <f t="shared" si="601"/>
        <v>18.239999999999036</v>
      </c>
      <c r="BL3631" s="146">
        <f t="shared" si="602"/>
        <v>1.0932841326562444E-2</v>
      </c>
      <c r="BM3631" s="146">
        <f t="shared" si="603"/>
        <v>2.6441791416016366E-5</v>
      </c>
      <c r="BN3631" s="146">
        <f t="shared" si="604"/>
        <v>2.6441791416016366E-5</v>
      </c>
      <c r="BO3631" s="146" t="str">
        <f t="shared" si="600"/>
        <v/>
      </c>
    </row>
    <row r="3632" spans="62:67" ht="20.100000000000001" customHeight="1" x14ac:dyDescent="0.25">
      <c r="BJ3632" s="146">
        <v>2852</v>
      </c>
      <c r="BK3632" s="146">
        <f t="shared" si="601"/>
        <v>18.246399999999035</v>
      </c>
      <c r="BL3632" s="146">
        <f t="shared" si="602"/>
        <v>1.0906399535146428E-2</v>
      </c>
      <c r="BM3632" s="146">
        <f t="shared" si="603"/>
        <v>2.6380435399970745E-5</v>
      </c>
      <c r="BN3632" s="146">
        <f t="shared" si="604"/>
        <v>2.6380435399970745E-5</v>
      </c>
      <c r="BO3632" s="146" t="str">
        <f t="shared" si="600"/>
        <v/>
      </c>
    </row>
    <row r="3633" spans="62:67" ht="20.100000000000001" customHeight="1" x14ac:dyDescent="0.25">
      <c r="BJ3633" s="146">
        <v>2853</v>
      </c>
      <c r="BK3633" s="146">
        <f t="shared" si="601"/>
        <v>18.252799999999034</v>
      </c>
      <c r="BL3633" s="146">
        <f t="shared" si="602"/>
        <v>1.0880019099746457E-2</v>
      </c>
      <c r="BM3633" s="146">
        <f t="shared" si="603"/>
        <v>2.6319213663311344E-5</v>
      </c>
      <c r="BN3633" s="146">
        <f t="shared" si="604"/>
        <v>2.6319213663311344E-5</v>
      </c>
      <c r="BO3633" s="146" t="str">
        <f t="shared" si="600"/>
        <v/>
      </c>
    </row>
    <row r="3634" spans="62:67" ht="20.100000000000001" customHeight="1" x14ac:dyDescent="0.25">
      <c r="BJ3634" s="146">
        <v>2854</v>
      </c>
      <c r="BK3634" s="146">
        <f t="shared" si="601"/>
        <v>18.259199999999034</v>
      </c>
      <c r="BL3634" s="146">
        <f t="shared" si="602"/>
        <v>1.0853699886083146E-2</v>
      </c>
      <c r="BM3634" s="146">
        <f t="shared" si="603"/>
        <v>2.6258125937740628E-5</v>
      </c>
      <c r="BN3634" s="146">
        <f t="shared" si="604"/>
        <v>2.6258125937740628E-5</v>
      </c>
      <c r="BO3634" s="146" t="str">
        <f t="shared" si="600"/>
        <v/>
      </c>
    </row>
    <row r="3635" spans="62:67" ht="20.100000000000001" customHeight="1" x14ac:dyDescent="0.25">
      <c r="BJ3635" s="146">
        <v>2855</v>
      </c>
      <c r="BK3635" s="146">
        <f t="shared" si="601"/>
        <v>18.265599999999033</v>
      </c>
      <c r="BL3635" s="146">
        <f t="shared" si="602"/>
        <v>1.0827441760145405E-2</v>
      </c>
      <c r="BM3635" s="146">
        <f t="shared" si="603"/>
        <v>2.6197171955313209E-5</v>
      </c>
      <c r="BN3635" s="146">
        <f t="shared" si="604"/>
        <v>2.6197171955313209E-5</v>
      </c>
      <c r="BO3635" s="146" t="str">
        <f t="shared" si="600"/>
        <v/>
      </c>
    </row>
    <row r="3636" spans="62:67" ht="20.100000000000001" customHeight="1" x14ac:dyDescent="0.25">
      <c r="BJ3636" s="146">
        <v>2856</v>
      </c>
      <c r="BK3636" s="146">
        <f t="shared" si="601"/>
        <v>18.271999999999032</v>
      </c>
      <c r="BL3636" s="146">
        <f t="shared" si="602"/>
        <v>1.0801244588190092E-2</v>
      </c>
      <c r="BM3636" s="146">
        <f t="shared" si="603"/>
        <v>2.6136351448586767E-5</v>
      </c>
      <c r="BN3636" s="146">
        <f t="shared" si="604"/>
        <v>2.6136351448586767E-5</v>
      </c>
      <c r="BO3636" s="146" t="str">
        <f t="shared" si="600"/>
        <v/>
      </c>
    </row>
    <row r="3637" spans="62:67" ht="20.100000000000001" customHeight="1" x14ac:dyDescent="0.25">
      <c r="BJ3637" s="146">
        <v>2857</v>
      </c>
      <c r="BK3637" s="146">
        <f t="shared" si="601"/>
        <v>18.278399999999031</v>
      </c>
      <c r="BL3637" s="146">
        <f t="shared" si="602"/>
        <v>1.0775108236741505E-2</v>
      </c>
      <c r="BM3637" s="146">
        <f t="shared" si="603"/>
        <v>2.6075664150554401E-5</v>
      </c>
      <c r="BN3637" s="146">
        <f t="shared" si="604"/>
        <v>2.6075664150554401E-5</v>
      </c>
      <c r="BO3637" s="146" t="str">
        <f t="shared" si="600"/>
        <v/>
      </c>
    </row>
    <row r="3638" spans="62:67" ht="20.100000000000001" customHeight="1" x14ac:dyDescent="0.25">
      <c r="BJ3638" s="146">
        <v>2858</v>
      </c>
      <c r="BK3638" s="146">
        <f t="shared" si="601"/>
        <v>18.284799999999031</v>
      </c>
      <c r="BL3638" s="146">
        <f t="shared" si="602"/>
        <v>1.0749032572590951E-2</v>
      </c>
      <c r="BM3638" s="146">
        <f t="shared" si="603"/>
        <v>2.6015109794655031E-5</v>
      </c>
      <c r="BN3638" s="146">
        <f t="shared" si="604"/>
        <v>2.6015109794655031E-5</v>
      </c>
      <c r="BO3638" s="146" t="str">
        <f t="shared" si="600"/>
        <v/>
      </c>
    </row>
    <row r="3639" spans="62:67" ht="20.100000000000001" customHeight="1" x14ac:dyDescent="0.25">
      <c r="BJ3639" s="146">
        <v>2859</v>
      </c>
      <c r="BK3639" s="146">
        <f t="shared" si="601"/>
        <v>18.29119999999903</v>
      </c>
      <c r="BL3639" s="146">
        <f t="shared" si="602"/>
        <v>1.0723017462796296E-2</v>
      </c>
      <c r="BM3639" s="146">
        <f t="shared" si="603"/>
        <v>2.5954688114858404E-5</v>
      </c>
      <c r="BN3639" s="146">
        <f t="shared" si="604"/>
        <v>2.5954688114858404E-5</v>
      </c>
      <c r="BO3639" s="146" t="str">
        <f t="shared" si="600"/>
        <v/>
      </c>
    </row>
    <row r="3640" spans="62:67" ht="20.100000000000001" customHeight="1" x14ac:dyDescent="0.25">
      <c r="BJ3640" s="146">
        <v>2860</v>
      </c>
      <c r="BK3640" s="146">
        <f t="shared" si="601"/>
        <v>18.297599999999029</v>
      </c>
      <c r="BL3640" s="146">
        <f t="shared" si="602"/>
        <v>1.0697062774681437E-2</v>
      </c>
      <c r="BM3640" s="146">
        <f t="shared" si="603"/>
        <v>2.5894398845401415E-5</v>
      </c>
      <c r="BN3640" s="146">
        <f t="shared" si="604"/>
        <v>2.5894398845401415E-5</v>
      </c>
      <c r="BO3640" s="146" t="str">
        <f t="shared" si="600"/>
        <v/>
      </c>
    </row>
    <row r="3641" spans="62:67" ht="20.100000000000001" customHeight="1" x14ac:dyDescent="0.25">
      <c r="BJ3641" s="146">
        <v>2861</v>
      </c>
      <c r="BK3641" s="146">
        <f t="shared" si="601"/>
        <v>18.303999999999029</v>
      </c>
      <c r="BL3641" s="146">
        <f t="shared" si="602"/>
        <v>1.0671168375836036E-2</v>
      </c>
      <c r="BM3641" s="146">
        <f t="shared" si="603"/>
        <v>2.5834241721195764E-5</v>
      </c>
      <c r="BN3641" s="146">
        <f t="shared" si="604"/>
        <v>2.5834241721195764E-5</v>
      </c>
      <c r="BO3641" s="146" t="str">
        <f t="shared" si="600"/>
        <v/>
      </c>
    </row>
    <row r="3642" spans="62:67" ht="20.100000000000001" customHeight="1" x14ac:dyDescent="0.25">
      <c r="BJ3642" s="146">
        <v>2862</v>
      </c>
      <c r="BK3642" s="146">
        <f t="shared" si="601"/>
        <v>18.310399999999028</v>
      </c>
      <c r="BL3642" s="146">
        <f t="shared" si="602"/>
        <v>1.064533413411484E-2</v>
      </c>
      <c r="BM3642" s="146">
        <f t="shared" si="603"/>
        <v>2.5774216477444586E-5</v>
      </c>
      <c r="BN3642" s="146">
        <f t="shared" si="604"/>
        <v>2.5774216477444586E-5</v>
      </c>
      <c r="BO3642" s="146" t="str">
        <f t="shared" si="600"/>
        <v/>
      </c>
    </row>
    <row r="3643" spans="62:67" ht="20.100000000000001" customHeight="1" x14ac:dyDescent="0.25">
      <c r="BJ3643" s="146">
        <v>2863</v>
      </c>
      <c r="BK3643" s="146">
        <f t="shared" si="601"/>
        <v>18.316799999999027</v>
      </c>
      <c r="BL3643" s="146">
        <f t="shared" si="602"/>
        <v>1.0619559917637396E-2</v>
      </c>
      <c r="BM3643" s="146">
        <f t="shared" si="603"/>
        <v>2.5714322849878374E-5</v>
      </c>
      <c r="BN3643" s="146">
        <f t="shared" si="604"/>
        <v>2.5714322849878374E-5</v>
      </c>
      <c r="BO3643" s="146" t="str">
        <f t="shared" si="600"/>
        <v/>
      </c>
    </row>
    <row r="3644" spans="62:67" ht="20.100000000000001" customHeight="1" x14ac:dyDescent="0.25">
      <c r="BJ3644" s="146">
        <v>2864</v>
      </c>
      <c r="BK3644" s="146">
        <f t="shared" si="601"/>
        <v>18.323199999999026</v>
      </c>
      <c r="BL3644" s="146">
        <f t="shared" si="602"/>
        <v>1.0593845594787517E-2</v>
      </c>
      <c r="BM3644" s="146">
        <f t="shared" si="603"/>
        <v>2.5654560574607521E-5</v>
      </c>
      <c r="BN3644" s="146">
        <f t="shared" si="604"/>
        <v>2.5654560574607521E-5</v>
      </c>
      <c r="BO3644" s="146" t="str">
        <f t="shared" si="600"/>
        <v/>
      </c>
    </row>
    <row r="3645" spans="62:67" ht="20.100000000000001" customHeight="1" x14ac:dyDescent="0.25">
      <c r="BJ3645" s="146">
        <v>2865</v>
      </c>
      <c r="BK3645" s="146">
        <f t="shared" si="601"/>
        <v>18.329599999999026</v>
      </c>
      <c r="BL3645" s="146">
        <f t="shared" si="602"/>
        <v>1.056819103421291E-2</v>
      </c>
      <c r="BM3645" s="146">
        <f t="shared" si="603"/>
        <v>2.5594929388268045E-5</v>
      </c>
      <c r="BN3645" s="146">
        <f t="shared" si="604"/>
        <v>2.5594929388268045E-5</v>
      </c>
      <c r="BO3645" s="146" t="str">
        <f t="shared" si="600"/>
        <v/>
      </c>
    </row>
    <row r="3646" spans="62:67" ht="20.100000000000001" customHeight="1" x14ac:dyDescent="0.25">
      <c r="BJ3646" s="146">
        <v>2866</v>
      </c>
      <c r="BK3646" s="146">
        <f t="shared" si="601"/>
        <v>18.335999999999025</v>
      </c>
      <c r="BL3646" s="146">
        <f t="shared" si="602"/>
        <v>1.0542596104824642E-2</v>
      </c>
      <c r="BM3646" s="146">
        <f t="shared" si="603"/>
        <v>2.5535429027929643E-5</v>
      </c>
      <c r="BN3646" s="146">
        <f t="shared" si="604"/>
        <v>2.5535429027929643E-5</v>
      </c>
      <c r="BO3646" s="146" t="str">
        <f t="shared" si="600"/>
        <v/>
      </c>
    </row>
    <row r="3647" spans="62:67" ht="20.100000000000001" customHeight="1" x14ac:dyDescent="0.25">
      <c r="BJ3647" s="146">
        <v>2867</v>
      </c>
      <c r="BK3647" s="146">
        <f t="shared" si="601"/>
        <v>18.342399999999024</v>
      </c>
      <c r="BL3647" s="146">
        <f t="shared" si="602"/>
        <v>1.0517060675796712E-2</v>
      </c>
      <c r="BM3647" s="146">
        <f t="shared" si="603"/>
        <v>2.5476059231085285E-5</v>
      </c>
      <c r="BN3647" s="146">
        <f t="shared" si="604"/>
        <v>2.5476059231085285E-5</v>
      </c>
      <c r="BO3647" s="146" t="str">
        <f t="shared" si="600"/>
        <v/>
      </c>
    </row>
    <row r="3648" spans="62:67" ht="20.100000000000001" customHeight="1" x14ac:dyDescent="0.25">
      <c r="BJ3648" s="146">
        <v>2868</v>
      </c>
      <c r="BK3648" s="146">
        <f t="shared" si="601"/>
        <v>18.348799999999024</v>
      </c>
      <c r="BL3648" s="146">
        <f t="shared" si="602"/>
        <v>1.0491584616565627E-2</v>
      </c>
      <c r="BM3648" s="146">
        <f t="shared" si="603"/>
        <v>2.5416819735644275E-5</v>
      </c>
      <c r="BN3648" s="146">
        <f t="shared" si="604"/>
        <v>2.5416819735644275E-5</v>
      </c>
      <c r="BO3648" s="146" t="str">
        <f t="shared" si="600"/>
        <v/>
      </c>
    </row>
    <row r="3649" spans="62:67" ht="20.100000000000001" customHeight="1" x14ac:dyDescent="0.25">
      <c r="BJ3649" s="146">
        <v>2869</v>
      </c>
      <c r="BK3649" s="146">
        <f t="shared" si="601"/>
        <v>18.355199999999023</v>
      </c>
      <c r="BL3649" s="146">
        <f t="shared" si="602"/>
        <v>1.0466167796829982E-2</v>
      </c>
      <c r="BM3649" s="146">
        <f t="shared" si="603"/>
        <v>2.5357710280043272E-5</v>
      </c>
      <c r="BN3649" s="146">
        <f t="shared" si="604"/>
        <v>2.5357710280043272E-5</v>
      </c>
      <c r="BO3649" s="146" t="str">
        <f t="shared" si="600"/>
        <v/>
      </c>
    </row>
    <row r="3650" spans="62:67" ht="20.100000000000001" customHeight="1" x14ac:dyDescent="0.25">
      <c r="BJ3650" s="146">
        <v>2870</v>
      </c>
      <c r="BK3650" s="146">
        <f t="shared" si="601"/>
        <v>18.361599999999022</v>
      </c>
      <c r="BL3650" s="146">
        <f t="shared" si="602"/>
        <v>1.0440810086549939E-2</v>
      </c>
      <c r="BM3650" s="146">
        <f t="shared" si="603"/>
        <v>2.52987306031318E-5</v>
      </c>
      <c r="BN3650" s="146">
        <f t="shared" si="604"/>
        <v>2.52987306031318E-5</v>
      </c>
      <c r="BO3650" s="146" t="str">
        <f t="shared" si="600"/>
        <v/>
      </c>
    </row>
    <row r="3651" spans="62:67" ht="20.100000000000001" customHeight="1" x14ac:dyDescent="0.25">
      <c r="BJ3651" s="146">
        <v>2871</v>
      </c>
      <c r="BK3651" s="146">
        <f t="shared" si="601"/>
        <v>18.367999999999022</v>
      </c>
      <c r="BL3651" s="146">
        <f t="shared" si="602"/>
        <v>1.0415511355946807E-2</v>
      </c>
      <c r="BM3651" s="146">
        <f t="shared" si="603"/>
        <v>2.5239880444144491E-5</v>
      </c>
      <c r="BN3651" s="146">
        <f t="shared" si="604"/>
        <v>2.5239880444144491E-5</v>
      </c>
      <c r="BO3651" s="146" t="str">
        <f t="shared" si="600"/>
        <v/>
      </c>
    </row>
    <row r="3652" spans="62:67" ht="20.100000000000001" customHeight="1" x14ac:dyDescent="0.25">
      <c r="BJ3652" s="146">
        <v>2872</v>
      </c>
      <c r="BK3652" s="146">
        <f t="shared" si="601"/>
        <v>18.374399999999021</v>
      </c>
      <c r="BL3652" s="146">
        <f t="shared" si="602"/>
        <v>1.0390271475502663E-2</v>
      </c>
      <c r="BM3652" s="146">
        <f t="shared" si="603"/>
        <v>2.5181159542888437E-5</v>
      </c>
      <c r="BN3652" s="146">
        <f t="shared" si="604"/>
        <v>2.5181159542888437E-5</v>
      </c>
      <c r="BO3652" s="146" t="str">
        <f t="shared" si="600"/>
        <v/>
      </c>
    </row>
    <row r="3653" spans="62:67" ht="20.100000000000001" customHeight="1" x14ac:dyDescent="0.25">
      <c r="BJ3653" s="146">
        <v>2873</v>
      </c>
      <c r="BK3653" s="146">
        <f t="shared" si="601"/>
        <v>18.38079999999902</v>
      </c>
      <c r="BL3653" s="146">
        <f t="shared" si="602"/>
        <v>1.0365090315959774E-2</v>
      </c>
      <c r="BM3653" s="146">
        <f t="shared" si="603"/>
        <v>2.5122567639498591E-5</v>
      </c>
      <c r="BN3653" s="146">
        <f t="shared" si="604"/>
        <v>2.5122567639498591E-5</v>
      </c>
      <c r="BO3653" s="146" t="str">
        <f t="shared" si="600"/>
        <v/>
      </c>
    </row>
    <row r="3654" spans="62:67" ht="20.100000000000001" customHeight="1" x14ac:dyDescent="0.25">
      <c r="BJ3654" s="146">
        <v>2874</v>
      </c>
      <c r="BK3654" s="146">
        <f t="shared" si="601"/>
        <v>18.387199999999019</v>
      </c>
      <c r="BL3654" s="146">
        <f t="shared" si="602"/>
        <v>1.0339967748320276E-2</v>
      </c>
      <c r="BM3654" s="146">
        <f t="shared" si="603"/>
        <v>2.5064104474604304E-5</v>
      </c>
      <c r="BN3654" s="146">
        <f t="shared" si="604"/>
        <v>2.5064104474604304E-5</v>
      </c>
      <c r="BO3654" s="146" t="str">
        <f t="shared" si="600"/>
        <v/>
      </c>
    </row>
    <row r="3655" spans="62:67" ht="20.100000000000001" customHeight="1" x14ac:dyDescent="0.25">
      <c r="BJ3655" s="146">
        <v>2875</v>
      </c>
      <c r="BK3655" s="146">
        <f t="shared" si="601"/>
        <v>18.393599999999019</v>
      </c>
      <c r="BL3655" s="146">
        <f t="shared" si="602"/>
        <v>1.0314903643845671E-2</v>
      </c>
      <c r="BM3655" s="146">
        <f t="shared" si="603"/>
        <v>2.5005769789256463E-5</v>
      </c>
      <c r="BN3655" s="146">
        <f t="shared" si="604"/>
        <v>2.5005769789256463E-5</v>
      </c>
      <c r="BO3655" s="146" t="str">
        <f t="shared" si="600"/>
        <v/>
      </c>
    </row>
    <row r="3656" spans="62:67" ht="20.100000000000001" customHeight="1" x14ac:dyDescent="0.25">
      <c r="BJ3656" s="146">
        <v>2876</v>
      </c>
      <c r="BK3656" s="146">
        <f t="shared" si="601"/>
        <v>18.399999999999018</v>
      </c>
      <c r="BL3656" s="146">
        <f t="shared" si="602"/>
        <v>1.0289897874056415E-2</v>
      </c>
      <c r="BM3656" s="146">
        <f t="shared" si="603"/>
        <v>2.4947563325019434E-5</v>
      </c>
      <c r="BN3656" s="146">
        <f t="shared" si="604"/>
        <v>2.4947563325019434E-5</v>
      </c>
      <c r="BO3656" s="146" t="str">
        <f t="shared" si="600"/>
        <v/>
      </c>
    </row>
    <row r="3657" spans="62:67" ht="20.100000000000001" customHeight="1" x14ac:dyDescent="0.25">
      <c r="BJ3657" s="146">
        <v>2877</v>
      </c>
      <c r="BK3657" s="146">
        <f t="shared" si="601"/>
        <v>18.406399999999017</v>
      </c>
      <c r="BL3657" s="146">
        <f t="shared" si="602"/>
        <v>1.0264950310731396E-2</v>
      </c>
      <c r="BM3657" s="146">
        <f t="shared" si="603"/>
        <v>2.4889484823806263E-5</v>
      </c>
      <c r="BN3657" s="146">
        <f t="shared" si="604"/>
        <v>2.4889484823806263E-5</v>
      </c>
      <c r="BO3657" s="146" t="str">
        <f t="shared" si="600"/>
        <v/>
      </c>
    </row>
    <row r="3658" spans="62:67" ht="20.100000000000001" customHeight="1" x14ac:dyDescent="0.25">
      <c r="BJ3658" s="146">
        <v>2878</v>
      </c>
      <c r="BK3658" s="146">
        <f t="shared" si="601"/>
        <v>18.412799999999017</v>
      </c>
      <c r="BL3658" s="146">
        <f t="shared" si="602"/>
        <v>1.0240060825907589E-2</v>
      </c>
      <c r="BM3658" s="146">
        <f t="shared" si="603"/>
        <v>2.4831534028020921E-5</v>
      </c>
      <c r="BN3658" s="146">
        <f t="shared" si="604"/>
        <v>2.4831534028020921E-5</v>
      </c>
      <c r="BO3658" s="146" t="str">
        <f t="shared" si="600"/>
        <v/>
      </c>
    </row>
    <row r="3659" spans="62:67" ht="20.100000000000001" customHeight="1" x14ac:dyDescent="0.25">
      <c r="BJ3659" s="146">
        <v>2879</v>
      </c>
      <c r="BK3659" s="146">
        <f t="shared" si="601"/>
        <v>18.419199999999016</v>
      </c>
      <c r="BL3659" s="146">
        <f t="shared" si="602"/>
        <v>1.0215229291879568E-2</v>
      </c>
      <c r="BM3659" s="146">
        <f t="shared" si="603"/>
        <v>2.4773710680504532E-5</v>
      </c>
      <c r="BN3659" s="146">
        <f t="shared" si="604"/>
        <v>2.4773710680504532E-5</v>
      </c>
      <c r="BO3659" s="146" t="str">
        <f t="shared" si="600"/>
        <v/>
      </c>
    </row>
    <row r="3660" spans="62:67" ht="20.100000000000001" customHeight="1" x14ac:dyDescent="0.25">
      <c r="BJ3660" s="146">
        <v>2880</v>
      </c>
      <c r="BK3660" s="146">
        <f t="shared" si="601"/>
        <v>18.425599999999015</v>
      </c>
      <c r="BL3660" s="146">
        <f t="shared" si="602"/>
        <v>1.0190455581199064E-2</v>
      </c>
      <c r="BM3660" s="146">
        <f t="shared" si="603"/>
        <v>2.4716014524545776E-5</v>
      </c>
      <c r="BN3660" s="146">
        <f t="shared" si="604"/>
        <v>2.4716014524545776E-5</v>
      </c>
      <c r="BO3660" s="146" t="str">
        <f t="shared" si="600"/>
        <v/>
      </c>
    </row>
    <row r="3661" spans="62:67" ht="20.100000000000001" customHeight="1" x14ac:dyDescent="0.25">
      <c r="BJ3661" s="146">
        <v>2881</v>
      </c>
      <c r="BK3661" s="146">
        <f t="shared" si="601"/>
        <v>18.431999999999015</v>
      </c>
      <c r="BL3661" s="146">
        <f t="shared" si="602"/>
        <v>1.0165739566674518E-2</v>
      </c>
      <c r="BM3661" s="146">
        <f t="shared" si="603"/>
        <v>2.4658445303860077E-5</v>
      </c>
      <c r="BN3661" s="146">
        <f t="shared" si="604"/>
        <v>2.4658445303860077E-5</v>
      </c>
      <c r="BO3661" s="146" t="str">
        <f t="shared" ref="BO3661:BO3724" si="605">IF($BL3661&lt;(1-$BH$793),$BM3661,"")</f>
        <v/>
      </c>
    </row>
    <row r="3662" spans="62:67" ht="20.100000000000001" customHeight="1" x14ac:dyDescent="0.25">
      <c r="BJ3662" s="146">
        <v>2882</v>
      </c>
      <c r="BK3662" s="146">
        <f t="shared" ref="BK3662:BK3725" si="606">BK3661+$BN$778</f>
        <v>18.438399999999014</v>
      </c>
      <c r="BL3662" s="146">
        <f t="shared" ref="BL3662:BL3725" si="607">_xlfn.CHISQ.DIST.RT(BK3662,7)</f>
        <v>1.0141081121370658E-2</v>
      </c>
      <c r="BM3662" s="146">
        <f t="shared" ref="BM3662:BM3725" si="608">BL3662-BL3663</f>
        <v>2.460100276261909E-5</v>
      </c>
      <c r="BN3662" s="146">
        <f t="shared" ref="BN3662:BN3725" si="609">IF(BL3662&lt;(1-$BH$785),BM3662,"")</f>
        <v>2.460100276261909E-5</v>
      </c>
      <c r="BO3662" s="146" t="str">
        <f t="shared" si="605"/>
        <v/>
      </c>
    </row>
    <row r="3663" spans="62:67" ht="20.100000000000001" customHeight="1" x14ac:dyDescent="0.25">
      <c r="BJ3663" s="146">
        <v>2883</v>
      </c>
      <c r="BK3663" s="146">
        <f t="shared" si="606"/>
        <v>18.444799999999013</v>
      </c>
      <c r="BL3663" s="146">
        <f t="shared" si="607"/>
        <v>1.0116480118608039E-2</v>
      </c>
      <c r="BM3663" s="146">
        <f t="shared" si="608"/>
        <v>2.4543686645429885E-5</v>
      </c>
      <c r="BN3663" s="146">
        <f t="shared" si="609"/>
        <v>2.4543686645429885E-5</v>
      </c>
      <c r="BO3663" s="146" t="str">
        <f t="shared" si="605"/>
        <v/>
      </c>
    </row>
    <row r="3664" spans="62:67" ht="20.100000000000001" customHeight="1" x14ac:dyDescent="0.25">
      <c r="BJ3664" s="146">
        <v>2884</v>
      </c>
      <c r="BK3664" s="146">
        <f t="shared" si="606"/>
        <v>18.451199999999012</v>
      </c>
      <c r="BL3664" s="146">
        <f t="shared" si="607"/>
        <v>1.0091936431962609E-2</v>
      </c>
      <c r="BM3664" s="146">
        <f t="shared" si="608"/>
        <v>2.4486496697308929E-5</v>
      </c>
      <c r="BN3664" s="146">
        <f t="shared" si="609"/>
        <v>2.4486496697308929E-5</v>
      </c>
      <c r="BO3664" s="146" t="str">
        <f t="shared" si="605"/>
        <v/>
      </c>
    </row>
    <row r="3665" spans="62:67" ht="20.100000000000001" customHeight="1" x14ac:dyDescent="0.25">
      <c r="BJ3665" s="146">
        <v>2885</v>
      </c>
      <c r="BK3665" s="146">
        <f t="shared" si="606"/>
        <v>18.457599999999012</v>
      </c>
      <c r="BL3665" s="146">
        <f t="shared" si="607"/>
        <v>1.00674499352653E-2</v>
      </c>
      <c r="BM3665" s="146">
        <f t="shared" si="608"/>
        <v>2.4429432663753206E-5</v>
      </c>
      <c r="BN3665" s="146">
        <f t="shared" si="609"/>
        <v>2.4429432663753206E-5</v>
      </c>
      <c r="BO3665" s="146" t="str">
        <f t="shared" si="605"/>
        <v/>
      </c>
    </row>
    <row r="3666" spans="62:67" ht="20.100000000000001" customHeight="1" x14ac:dyDescent="0.25">
      <c r="BJ3666" s="146">
        <v>2886</v>
      </c>
      <c r="BK3666" s="146">
        <f t="shared" si="606"/>
        <v>18.463999999999011</v>
      </c>
      <c r="BL3666" s="146">
        <f t="shared" si="607"/>
        <v>1.0043020502601547E-2</v>
      </c>
      <c r="BM3666" s="146">
        <f t="shared" si="608"/>
        <v>2.4372494290731544E-5</v>
      </c>
      <c r="BN3666" s="146">
        <f t="shared" si="609"/>
        <v>2.4372494290731544E-5</v>
      </c>
      <c r="BO3666" s="146" t="str">
        <f t="shared" si="605"/>
        <v/>
      </c>
    </row>
    <row r="3667" spans="62:67" ht="20.100000000000001" customHeight="1" x14ac:dyDescent="0.25">
      <c r="BJ3667" s="146">
        <v>2887</v>
      </c>
      <c r="BK3667" s="146">
        <f t="shared" si="606"/>
        <v>18.47039999999901</v>
      </c>
      <c r="BL3667" s="146">
        <f t="shared" si="607"/>
        <v>1.0018648008310815E-2</v>
      </c>
      <c r="BM3667" s="146">
        <f t="shared" si="608"/>
        <v>2.4315681324500737E-5</v>
      </c>
      <c r="BN3667" s="146">
        <f t="shared" si="609"/>
        <v>2.4315681324500737E-5</v>
      </c>
      <c r="BO3667" s="146" t="str">
        <f t="shared" si="605"/>
        <v/>
      </c>
    </row>
    <row r="3668" spans="62:67" ht="20.100000000000001" customHeight="1" x14ac:dyDescent="0.25">
      <c r="BJ3668" s="146">
        <v>2888</v>
      </c>
      <c r="BK3668" s="146">
        <f t="shared" si="606"/>
        <v>18.47679999999901</v>
      </c>
      <c r="BL3668" s="146">
        <f t="shared" si="607"/>
        <v>9.9943323269863146E-3</v>
      </c>
      <c r="BM3668" s="146">
        <f t="shared" si="608"/>
        <v>2.4258993511947283E-5</v>
      </c>
      <c r="BN3668" s="146">
        <f t="shared" si="609"/>
        <v>2.4258993511947283E-5</v>
      </c>
      <c r="BO3668" s="146" t="str">
        <f t="shared" si="605"/>
        <v/>
      </c>
    </row>
    <row r="3669" spans="62:67" ht="20.100000000000001" customHeight="1" x14ac:dyDescent="0.25">
      <c r="BJ3669" s="146">
        <v>2889</v>
      </c>
      <c r="BK3669" s="146">
        <f t="shared" si="606"/>
        <v>18.483199999999009</v>
      </c>
      <c r="BL3669" s="146">
        <f t="shared" si="607"/>
        <v>9.9700733334743673E-3</v>
      </c>
      <c r="BM3669" s="146">
        <f t="shared" si="608"/>
        <v>2.4202430600266459E-5</v>
      </c>
      <c r="BN3669" s="146">
        <f t="shared" si="609"/>
        <v>2.4202430600266459E-5</v>
      </c>
      <c r="BO3669" s="146" t="str">
        <f t="shared" si="605"/>
        <v/>
      </c>
    </row>
    <row r="3670" spans="62:67" ht="20.100000000000001" customHeight="1" x14ac:dyDescent="0.25">
      <c r="BJ3670" s="146">
        <v>2890</v>
      </c>
      <c r="BK3670" s="146">
        <f t="shared" si="606"/>
        <v>18.489599999999008</v>
      </c>
      <c r="BL3670" s="146">
        <f t="shared" si="607"/>
        <v>9.9458709028741009E-3</v>
      </c>
      <c r="BM3670" s="146">
        <f t="shared" si="608"/>
        <v>2.4145992337153144E-5</v>
      </c>
      <c r="BN3670" s="146">
        <f t="shared" si="609"/>
        <v>2.4145992337153144E-5</v>
      </c>
      <c r="BO3670" s="146" t="str">
        <f t="shared" si="605"/>
        <v/>
      </c>
    </row>
    <row r="3671" spans="62:67" ht="20.100000000000001" customHeight="1" x14ac:dyDescent="0.25">
      <c r="BJ3671" s="146">
        <v>2891</v>
      </c>
      <c r="BK3671" s="146">
        <f t="shared" si="606"/>
        <v>18.495999999999007</v>
      </c>
      <c r="BL3671" s="146">
        <f t="shared" si="607"/>
        <v>9.9217249105369477E-3</v>
      </c>
      <c r="BM3671" s="146">
        <f t="shared" si="608"/>
        <v>2.4089678470675183E-5</v>
      </c>
      <c r="BN3671" s="146">
        <f t="shared" si="609"/>
        <v>2.4089678470675183E-5</v>
      </c>
      <c r="BO3671" s="146" t="str">
        <f t="shared" si="605"/>
        <v/>
      </c>
    </row>
    <row r="3672" spans="62:67" ht="20.100000000000001" customHeight="1" x14ac:dyDescent="0.25">
      <c r="BJ3672" s="146">
        <v>2892</v>
      </c>
      <c r="BK3672" s="146">
        <f t="shared" si="606"/>
        <v>18.502399999999007</v>
      </c>
      <c r="BL3672" s="146">
        <f t="shared" si="607"/>
        <v>9.8976352320662726E-3</v>
      </c>
      <c r="BM3672" s="146">
        <f t="shared" si="608"/>
        <v>2.403348874939655E-5</v>
      </c>
      <c r="BN3672" s="146">
        <f t="shared" si="609"/>
        <v>2.403348874939655E-5</v>
      </c>
      <c r="BO3672" s="146" t="str">
        <f t="shared" si="605"/>
        <v/>
      </c>
    </row>
    <row r="3673" spans="62:67" ht="20.100000000000001" customHeight="1" x14ac:dyDescent="0.25">
      <c r="BJ3673" s="146">
        <v>2893</v>
      </c>
      <c r="BK3673" s="146">
        <f t="shared" si="606"/>
        <v>18.508799999999006</v>
      </c>
      <c r="BL3673" s="146">
        <f t="shared" si="607"/>
        <v>9.873601743316876E-3</v>
      </c>
      <c r="BM3673" s="146">
        <f t="shared" si="608"/>
        <v>2.3977422922295821E-5</v>
      </c>
      <c r="BN3673" s="146">
        <f t="shared" si="609"/>
        <v>2.3977422922295821E-5</v>
      </c>
      <c r="BO3673" s="146" t="str">
        <f t="shared" si="605"/>
        <v/>
      </c>
    </row>
    <row r="3674" spans="62:67" ht="20.100000000000001" customHeight="1" x14ac:dyDescent="0.25">
      <c r="BJ3674" s="146">
        <v>2894</v>
      </c>
      <c r="BK3674" s="146">
        <f t="shared" si="606"/>
        <v>18.515199999999005</v>
      </c>
      <c r="BL3674" s="146">
        <f t="shared" si="607"/>
        <v>9.8496243203945802E-3</v>
      </c>
      <c r="BM3674" s="146">
        <f t="shared" si="608"/>
        <v>2.3921480738799128E-5</v>
      </c>
      <c r="BN3674" s="146">
        <f t="shared" si="609"/>
        <v>2.3921480738799128E-5</v>
      </c>
      <c r="BO3674" s="146" t="str">
        <f t="shared" si="605"/>
        <v/>
      </c>
    </row>
    <row r="3675" spans="62:67" ht="20.100000000000001" customHeight="1" x14ac:dyDescent="0.25">
      <c r="BJ3675" s="146">
        <v>2895</v>
      </c>
      <c r="BK3675" s="146">
        <f t="shared" si="606"/>
        <v>18.521599999999005</v>
      </c>
      <c r="BL3675" s="146">
        <f t="shared" si="607"/>
        <v>9.8257028396557811E-3</v>
      </c>
      <c r="BM3675" s="146">
        <f t="shared" si="608"/>
        <v>2.3865661948733324E-5</v>
      </c>
      <c r="BN3675" s="146">
        <f t="shared" si="609"/>
        <v>2.3865661948733324E-5</v>
      </c>
      <c r="BO3675" s="146" t="str">
        <f t="shared" si="605"/>
        <v/>
      </c>
    </row>
    <row r="3676" spans="62:67" ht="20.100000000000001" customHeight="1" x14ac:dyDescent="0.25">
      <c r="BJ3676" s="146">
        <v>2896</v>
      </c>
      <c r="BK3676" s="146">
        <f t="shared" si="606"/>
        <v>18.527999999999004</v>
      </c>
      <c r="BL3676" s="146">
        <f t="shared" si="607"/>
        <v>9.8018371777070477E-3</v>
      </c>
      <c r="BM3676" s="146">
        <f t="shared" si="608"/>
        <v>2.3809966302367619E-5</v>
      </c>
      <c r="BN3676" s="146">
        <f t="shared" si="609"/>
        <v>2.3809966302367619E-5</v>
      </c>
      <c r="BO3676" s="146" t="str">
        <f t="shared" si="605"/>
        <v/>
      </c>
    </row>
    <row r="3677" spans="62:67" ht="20.100000000000001" customHeight="1" x14ac:dyDescent="0.25">
      <c r="BJ3677" s="146">
        <v>2897</v>
      </c>
      <c r="BK3677" s="146">
        <f t="shared" si="606"/>
        <v>18.534399999999003</v>
      </c>
      <c r="BL3677" s="146">
        <f t="shared" si="607"/>
        <v>9.7780272114046801E-3</v>
      </c>
      <c r="BM3677" s="146">
        <f t="shared" si="608"/>
        <v>2.3754393550448269E-5</v>
      </c>
      <c r="BN3677" s="146">
        <f t="shared" si="609"/>
        <v>2.3754393550448269E-5</v>
      </c>
      <c r="BO3677" s="146" t="str">
        <f t="shared" si="605"/>
        <v/>
      </c>
    </row>
    <row r="3678" spans="62:67" ht="20.100000000000001" customHeight="1" x14ac:dyDescent="0.25">
      <c r="BJ3678" s="146">
        <v>2898</v>
      </c>
      <c r="BK3678" s="146">
        <f t="shared" si="606"/>
        <v>18.540799999999003</v>
      </c>
      <c r="BL3678" s="146">
        <f t="shared" si="607"/>
        <v>9.7542728178542319E-3</v>
      </c>
      <c r="BM3678" s="146">
        <f t="shared" si="608"/>
        <v>2.3698943444084089E-5</v>
      </c>
      <c r="BN3678" s="146">
        <f t="shared" si="609"/>
        <v>2.3698943444084089E-5</v>
      </c>
      <c r="BO3678" s="146" t="str">
        <f t="shared" si="605"/>
        <v/>
      </c>
    </row>
    <row r="3679" spans="62:67" ht="20.100000000000001" customHeight="1" x14ac:dyDescent="0.25">
      <c r="BJ3679" s="146">
        <v>2899</v>
      </c>
      <c r="BK3679" s="146">
        <f t="shared" si="606"/>
        <v>18.547199999999002</v>
      </c>
      <c r="BL3679" s="146">
        <f t="shared" si="607"/>
        <v>9.7305738744101478E-3</v>
      </c>
      <c r="BM3679" s="146">
        <f t="shared" si="608"/>
        <v>2.364361573487829E-5</v>
      </c>
      <c r="BN3679" s="146">
        <f t="shared" si="609"/>
        <v>2.364361573487829E-5</v>
      </c>
      <c r="BO3679" s="146" t="str">
        <f t="shared" si="605"/>
        <v/>
      </c>
    </row>
    <row r="3680" spans="62:67" ht="20.100000000000001" customHeight="1" x14ac:dyDescent="0.25">
      <c r="BJ3680" s="146">
        <v>2900</v>
      </c>
      <c r="BK3680" s="146">
        <f t="shared" si="606"/>
        <v>18.553599999999001</v>
      </c>
      <c r="BL3680" s="146">
        <f t="shared" si="607"/>
        <v>9.7069302586752695E-3</v>
      </c>
      <c r="BM3680" s="146">
        <f t="shared" si="608"/>
        <v>2.3588410174836538E-5</v>
      </c>
      <c r="BN3680" s="146">
        <f t="shared" si="609"/>
        <v>2.3588410174836538E-5</v>
      </c>
      <c r="BO3680" s="146" t="str">
        <f t="shared" si="605"/>
        <v/>
      </c>
    </row>
    <row r="3681" spans="62:67" ht="20.100000000000001" customHeight="1" x14ac:dyDescent="0.25">
      <c r="BJ3681" s="146">
        <v>2901</v>
      </c>
      <c r="BK3681" s="146">
        <f t="shared" si="606"/>
        <v>18.559999999999</v>
      </c>
      <c r="BL3681" s="146">
        <f t="shared" si="607"/>
        <v>9.6833418485004329E-3</v>
      </c>
      <c r="BM3681" s="146">
        <f t="shared" si="608"/>
        <v>2.3533326516387773E-5</v>
      </c>
      <c r="BN3681" s="146">
        <f t="shared" si="609"/>
        <v>2.3533326516387773E-5</v>
      </c>
      <c r="BO3681" s="146" t="str">
        <f t="shared" si="605"/>
        <v/>
      </c>
    </row>
    <row r="3682" spans="62:67" ht="20.100000000000001" customHeight="1" x14ac:dyDescent="0.25">
      <c r="BJ3682" s="146">
        <v>2902</v>
      </c>
      <c r="BK3682" s="146">
        <f t="shared" si="606"/>
        <v>18.566399999999</v>
      </c>
      <c r="BL3682" s="146">
        <f t="shared" si="607"/>
        <v>9.6598085219840452E-3</v>
      </c>
      <c r="BM3682" s="146">
        <f t="shared" si="608"/>
        <v>2.3478364512396349E-5</v>
      </c>
      <c r="BN3682" s="146">
        <f t="shared" si="609"/>
        <v>2.3478364512396349E-5</v>
      </c>
      <c r="BO3682" s="146" t="str">
        <f t="shared" si="605"/>
        <v/>
      </c>
    </row>
    <row r="3683" spans="62:67" ht="20.100000000000001" customHeight="1" x14ac:dyDescent="0.25">
      <c r="BJ3683" s="146">
        <v>2903</v>
      </c>
      <c r="BK3683" s="146">
        <f t="shared" si="606"/>
        <v>18.572799999998999</v>
      </c>
      <c r="BL3683" s="146">
        <f t="shared" si="607"/>
        <v>9.6363301574716488E-3</v>
      </c>
      <c r="BM3683" s="146">
        <f t="shared" si="608"/>
        <v>2.3423523916214078E-5</v>
      </c>
      <c r="BN3683" s="146">
        <f t="shared" si="609"/>
        <v>2.3423523916214078E-5</v>
      </c>
      <c r="BO3683" s="146" t="str">
        <f t="shared" si="605"/>
        <v/>
      </c>
    </row>
    <row r="3684" spans="62:67" ht="20.100000000000001" customHeight="1" x14ac:dyDescent="0.25">
      <c r="BJ3684" s="146">
        <v>2904</v>
      </c>
      <c r="BK3684" s="146">
        <f t="shared" si="606"/>
        <v>18.579199999998998</v>
      </c>
      <c r="BL3684" s="146">
        <f t="shared" si="607"/>
        <v>9.6129066335554347E-3</v>
      </c>
      <c r="BM3684" s="146">
        <f t="shared" si="608"/>
        <v>2.3368804481498084E-5</v>
      </c>
      <c r="BN3684" s="146">
        <f t="shared" si="609"/>
        <v>2.3368804481498084E-5</v>
      </c>
      <c r="BO3684" s="146" t="str">
        <f t="shared" si="605"/>
        <v/>
      </c>
    </row>
    <row r="3685" spans="62:67" ht="20.100000000000001" customHeight="1" x14ac:dyDescent="0.25">
      <c r="BJ3685" s="146">
        <v>2905</v>
      </c>
      <c r="BK3685" s="146">
        <f t="shared" si="606"/>
        <v>18.585599999998998</v>
      </c>
      <c r="BL3685" s="146">
        <f t="shared" si="607"/>
        <v>9.5895378290739366E-3</v>
      </c>
      <c r="BM3685" s="146">
        <f t="shared" si="608"/>
        <v>2.3314205962434581E-5</v>
      </c>
      <c r="BN3685" s="146">
        <f t="shared" si="609"/>
        <v>2.3314205962434581E-5</v>
      </c>
      <c r="BO3685" s="146" t="str">
        <f t="shared" si="605"/>
        <v/>
      </c>
    </row>
    <row r="3686" spans="62:67" ht="20.100000000000001" customHeight="1" x14ac:dyDescent="0.25">
      <c r="BJ3686" s="146">
        <v>2906</v>
      </c>
      <c r="BK3686" s="146">
        <f t="shared" si="606"/>
        <v>18.591999999998997</v>
      </c>
      <c r="BL3686" s="146">
        <f t="shared" si="607"/>
        <v>9.5662236231115021E-3</v>
      </c>
      <c r="BM3686" s="146">
        <f t="shared" si="608"/>
        <v>2.325972811366428E-5</v>
      </c>
      <c r="BN3686" s="146">
        <f t="shared" si="609"/>
        <v>2.325972811366428E-5</v>
      </c>
      <c r="BO3686" s="146" t="str">
        <f t="shared" si="605"/>
        <v/>
      </c>
    </row>
    <row r="3687" spans="62:67" ht="20.100000000000001" customHeight="1" x14ac:dyDescent="0.25">
      <c r="BJ3687" s="146">
        <v>2907</v>
      </c>
      <c r="BK3687" s="146">
        <f t="shared" si="606"/>
        <v>18.598399999998996</v>
      </c>
      <c r="BL3687" s="146">
        <f t="shared" si="607"/>
        <v>9.5429638949978378E-3</v>
      </c>
      <c r="BM3687" s="146">
        <f t="shared" si="608"/>
        <v>2.3205370690122795E-5</v>
      </c>
      <c r="BN3687" s="146">
        <f t="shared" si="609"/>
        <v>2.3205370690122795E-5</v>
      </c>
      <c r="BO3687" s="146" t="str">
        <f t="shared" si="605"/>
        <v/>
      </c>
    </row>
    <row r="3688" spans="62:67" ht="20.100000000000001" customHeight="1" x14ac:dyDescent="0.25">
      <c r="BJ3688" s="146">
        <v>2908</v>
      </c>
      <c r="BK3688" s="146">
        <f t="shared" si="606"/>
        <v>18.604799999998995</v>
      </c>
      <c r="BL3688" s="146">
        <f t="shared" si="607"/>
        <v>9.519758524307715E-3</v>
      </c>
      <c r="BM3688" s="146">
        <f t="shared" si="608"/>
        <v>2.3151133447276567E-5</v>
      </c>
      <c r="BN3688" s="146">
        <f t="shared" si="609"/>
        <v>2.3151133447276567E-5</v>
      </c>
      <c r="BO3688" s="146" t="str">
        <f t="shared" si="605"/>
        <v/>
      </c>
    </row>
    <row r="3689" spans="62:67" ht="20.100000000000001" customHeight="1" x14ac:dyDescent="0.25">
      <c r="BJ3689" s="146">
        <v>2909</v>
      </c>
      <c r="BK3689" s="146">
        <f t="shared" si="606"/>
        <v>18.611199999998995</v>
      </c>
      <c r="BL3689" s="146">
        <f t="shared" si="607"/>
        <v>9.4966073908604384E-3</v>
      </c>
      <c r="BM3689" s="146">
        <f t="shared" si="608"/>
        <v>2.3097016141044799E-5</v>
      </c>
      <c r="BN3689" s="146">
        <f t="shared" si="609"/>
        <v>2.3097016141044799E-5</v>
      </c>
      <c r="BO3689" s="146" t="str">
        <f t="shared" si="605"/>
        <v/>
      </c>
    </row>
    <row r="3690" spans="62:67" ht="20.100000000000001" customHeight="1" x14ac:dyDescent="0.25">
      <c r="BJ3690" s="146">
        <v>2910</v>
      </c>
      <c r="BK3690" s="146">
        <f t="shared" si="606"/>
        <v>18.617599999998994</v>
      </c>
      <c r="BL3690" s="146">
        <f t="shared" si="607"/>
        <v>9.4735103747193936E-3</v>
      </c>
      <c r="BM3690" s="146">
        <f t="shared" si="608"/>
        <v>2.304301852767629E-5</v>
      </c>
      <c r="BN3690" s="146">
        <f t="shared" si="609"/>
        <v>2.304301852767629E-5</v>
      </c>
      <c r="BO3690" s="146" t="str">
        <f t="shared" si="605"/>
        <v/>
      </c>
    </row>
    <row r="3691" spans="62:67" ht="20.100000000000001" customHeight="1" x14ac:dyDescent="0.25">
      <c r="BJ3691" s="146">
        <v>2911</v>
      </c>
      <c r="BK3691" s="146">
        <f t="shared" si="606"/>
        <v>18.623999999998993</v>
      </c>
      <c r="BL3691" s="146">
        <f t="shared" si="607"/>
        <v>9.4504673561917173E-3</v>
      </c>
      <c r="BM3691" s="146">
        <f t="shared" si="608"/>
        <v>2.2989140363874339E-5</v>
      </c>
      <c r="BN3691" s="146">
        <f t="shared" si="609"/>
        <v>2.2989140363874339E-5</v>
      </c>
      <c r="BO3691" s="146" t="str">
        <f t="shared" si="605"/>
        <v/>
      </c>
    </row>
    <row r="3692" spans="62:67" ht="20.100000000000001" customHeight="1" x14ac:dyDescent="0.25">
      <c r="BJ3692" s="146">
        <v>2912</v>
      </c>
      <c r="BK3692" s="146">
        <f t="shared" si="606"/>
        <v>18.630399999998993</v>
      </c>
      <c r="BL3692" s="146">
        <f t="shared" si="607"/>
        <v>9.427478215827843E-3</v>
      </c>
      <c r="BM3692" s="146">
        <f t="shared" si="608"/>
        <v>2.2935381406853986E-5</v>
      </c>
      <c r="BN3692" s="146">
        <f t="shared" si="609"/>
        <v>2.2935381406853986E-5</v>
      </c>
      <c r="BO3692" s="146" t="str">
        <f t="shared" si="605"/>
        <v/>
      </c>
    </row>
    <row r="3693" spans="62:67" ht="20.100000000000001" customHeight="1" x14ac:dyDescent="0.25">
      <c r="BJ3693" s="146">
        <v>2913</v>
      </c>
      <c r="BK3693" s="146">
        <f t="shared" si="606"/>
        <v>18.636799999998992</v>
      </c>
      <c r="BL3693" s="146">
        <f t="shared" si="607"/>
        <v>9.404542834420989E-3</v>
      </c>
      <c r="BM3693" s="146">
        <f t="shared" si="608"/>
        <v>2.2881741414147727E-5</v>
      </c>
      <c r="BN3693" s="146">
        <f t="shared" si="609"/>
        <v>2.2881741414147727E-5</v>
      </c>
      <c r="BO3693" s="146" t="str">
        <f t="shared" si="605"/>
        <v/>
      </c>
    </row>
    <row r="3694" spans="62:67" ht="20.100000000000001" customHeight="1" x14ac:dyDescent="0.25">
      <c r="BJ3694" s="146">
        <v>2914</v>
      </c>
      <c r="BK3694" s="146">
        <f t="shared" si="606"/>
        <v>18.643199999998991</v>
      </c>
      <c r="BL3694" s="146">
        <f t="shared" si="607"/>
        <v>9.3816610930068413E-3</v>
      </c>
      <c r="BM3694" s="146">
        <f t="shared" si="608"/>
        <v>2.2828220143725209E-5</v>
      </c>
      <c r="BN3694" s="146">
        <f t="shared" si="609"/>
        <v>2.2828220143725209E-5</v>
      </c>
      <c r="BO3694" s="146" t="str">
        <f t="shared" si="605"/>
        <v/>
      </c>
    </row>
    <row r="3695" spans="62:67" ht="20.100000000000001" customHeight="1" x14ac:dyDescent="0.25">
      <c r="BJ3695" s="146">
        <v>2915</v>
      </c>
      <c r="BK3695" s="146">
        <f t="shared" si="606"/>
        <v>18.649599999998991</v>
      </c>
      <c r="BL3695" s="146">
        <f t="shared" si="607"/>
        <v>9.3588328728631161E-3</v>
      </c>
      <c r="BM3695" s="146">
        <f t="shared" si="608"/>
        <v>2.2774817354055676E-5</v>
      </c>
      <c r="BN3695" s="146">
        <f t="shared" si="609"/>
        <v>2.2774817354055676E-5</v>
      </c>
      <c r="BO3695" s="146" t="str">
        <f t="shared" si="605"/>
        <v/>
      </c>
    </row>
    <row r="3696" spans="62:67" ht="20.100000000000001" customHeight="1" x14ac:dyDescent="0.25">
      <c r="BJ3696" s="146">
        <v>2916</v>
      </c>
      <c r="BK3696" s="146">
        <f t="shared" si="606"/>
        <v>18.65599999999899</v>
      </c>
      <c r="BL3696" s="146">
        <f t="shared" si="607"/>
        <v>9.3360580555090604E-3</v>
      </c>
      <c r="BM3696" s="146">
        <f t="shared" si="608"/>
        <v>2.2721532803983077E-5</v>
      </c>
      <c r="BN3696" s="146">
        <f t="shared" si="609"/>
        <v>2.2721532803983077E-5</v>
      </c>
      <c r="BO3696" s="146" t="str">
        <f t="shared" si="605"/>
        <v/>
      </c>
    </row>
    <row r="3697" spans="62:67" ht="20.100000000000001" customHeight="1" x14ac:dyDescent="0.25">
      <c r="BJ3697" s="146">
        <v>2917</v>
      </c>
      <c r="BK3697" s="146">
        <f t="shared" si="606"/>
        <v>18.662399999998989</v>
      </c>
      <c r="BL3697" s="146">
        <f t="shared" si="607"/>
        <v>9.3133365227050773E-3</v>
      </c>
      <c r="BM3697" s="146">
        <f t="shared" si="608"/>
        <v>2.2668366252753813E-5</v>
      </c>
      <c r="BN3697" s="146">
        <f t="shared" si="609"/>
        <v>2.2668366252753813E-5</v>
      </c>
      <c r="BO3697" s="146" t="str">
        <f t="shared" si="605"/>
        <v/>
      </c>
    </row>
    <row r="3698" spans="62:67" ht="20.100000000000001" customHeight="1" x14ac:dyDescent="0.25">
      <c r="BJ3698" s="146">
        <v>2918</v>
      </c>
      <c r="BK3698" s="146">
        <f t="shared" si="606"/>
        <v>18.668799999998988</v>
      </c>
      <c r="BL3698" s="146">
        <f t="shared" si="607"/>
        <v>9.2906681564523235E-3</v>
      </c>
      <c r="BM3698" s="146">
        <f t="shared" si="608"/>
        <v>2.2615317460047968E-5</v>
      </c>
      <c r="BN3698" s="146">
        <f t="shared" si="609"/>
        <v>2.2615317460047968E-5</v>
      </c>
      <c r="BO3698" s="146" t="str">
        <f t="shared" si="605"/>
        <v/>
      </c>
    </row>
    <row r="3699" spans="62:67" ht="20.100000000000001" customHeight="1" x14ac:dyDescent="0.25">
      <c r="BJ3699" s="146">
        <v>2919</v>
      </c>
      <c r="BK3699" s="146">
        <f t="shared" si="606"/>
        <v>18.675199999998988</v>
      </c>
      <c r="BL3699" s="146">
        <f t="shared" si="607"/>
        <v>9.2680528389922755E-3</v>
      </c>
      <c r="BM3699" s="146">
        <f t="shared" si="608"/>
        <v>2.2562386185989713E-5</v>
      </c>
      <c r="BN3699" s="146">
        <f t="shared" si="609"/>
        <v>2.2562386185989713E-5</v>
      </c>
      <c r="BO3699" s="146" t="str">
        <f t="shared" si="605"/>
        <v/>
      </c>
    </row>
    <row r="3700" spans="62:67" ht="20.100000000000001" customHeight="1" x14ac:dyDescent="0.25">
      <c r="BJ3700" s="146">
        <v>2920</v>
      </c>
      <c r="BK3700" s="146">
        <f t="shared" si="606"/>
        <v>18.681599999998987</v>
      </c>
      <c r="BL3700" s="146">
        <f t="shared" si="607"/>
        <v>9.2454904528062858E-3</v>
      </c>
      <c r="BM3700" s="146">
        <f t="shared" si="608"/>
        <v>2.2509572191133434E-5</v>
      </c>
      <c r="BN3700" s="146">
        <f t="shared" si="609"/>
        <v>2.2509572191133434E-5</v>
      </c>
      <c r="BO3700" s="146" t="str">
        <f t="shared" si="605"/>
        <v/>
      </c>
    </row>
    <row r="3701" spans="62:67" ht="20.100000000000001" customHeight="1" x14ac:dyDescent="0.25">
      <c r="BJ3701" s="146">
        <v>2921</v>
      </c>
      <c r="BK3701" s="146">
        <f t="shared" si="606"/>
        <v>18.687999999998986</v>
      </c>
      <c r="BL3701" s="146">
        <f t="shared" si="607"/>
        <v>9.2229808806151524E-3</v>
      </c>
      <c r="BM3701" s="146">
        <f t="shared" si="608"/>
        <v>2.2456875236423826E-5</v>
      </c>
      <c r="BN3701" s="146">
        <f t="shared" si="609"/>
        <v>2.2456875236423826E-5</v>
      </c>
      <c r="BO3701" s="146" t="str">
        <f t="shared" si="605"/>
        <v/>
      </c>
    </row>
    <row r="3702" spans="62:67" ht="20.100000000000001" customHeight="1" x14ac:dyDescent="0.25">
      <c r="BJ3702" s="146">
        <v>2922</v>
      </c>
      <c r="BK3702" s="146">
        <f t="shared" si="606"/>
        <v>18.694399999998986</v>
      </c>
      <c r="BL3702" s="146">
        <f t="shared" si="607"/>
        <v>9.2005240053787286E-3</v>
      </c>
      <c r="BM3702" s="146">
        <f t="shared" si="608"/>
        <v>2.2404295083204573E-5</v>
      </c>
      <c r="BN3702" s="146">
        <f t="shared" si="609"/>
        <v>2.2404295083204573E-5</v>
      </c>
      <c r="BO3702" s="146" t="str">
        <f t="shared" si="605"/>
        <v/>
      </c>
    </row>
    <row r="3703" spans="62:67" ht="20.100000000000001" customHeight="1" x14ac:dyDescent="0.25">
      <c r="BJ3703" s="146">
        <v>2923</v>
      </c>
      <c r="BK3703" s="146">
        <f t="shared" si="606"/>
        <v>18.700799999998985</v>
      </c>
      <c r="BL3703" s="146">
        <f t="shared" si="607"/>
        <v>9.178119710295524E-3</v>
      </c>
      <c r="BM3703" s="146">
        <f t="shared" si="608"/>
        <v>2.2351831493294672E-5</v>
      </c>
      <c r="BN3703" s="146">
        <f t="shared" si="609"/>
        <v>2.2351831493294672E-5</v>
      </c>
      <c r="BO3703" s="146" t="str">
        <f t="shared" si="605"/>
        <v/>
      </c>
    </row>
    <row r="3704" spans="62:67" ht="20.100000000000001" customHeight="1" x14ac:dyDescent="0.25">
      <c r="BJ3704" s="146">
        <v>2924</v>
      </c>
      <c r="BK3704" s="146">
        <f t="shared" si="606"/>
        <v>18.707199999998984</v>
      </c>
      <c r="BL3704" s="146">
        <f t="shared" si="607"/>
        <v>9.1557678788022293E-3</v>
      </c>
      <c r="BM3704" s="146">
        <f t="shared" si="608"/>
        <v>2.2299484228913841E-5</v>
      </c>
      <c r="BN3704" s="146">
        <f t="shared" si="609"/>
        <v>2.2299484228913841E-5</v>
      </c>
      <c r="BO3704" s="146" t="str">
        <f t="shared" si="605"/>
        <v/>
      </c>
    </row>
    <row r="3705" spans="62:67" ht="20.100000000000001" customHeight="1" x14ac:dyDescent="0.25">
      <c r="BJ3705" s="146">
        <v>2925</v>
      </c>
      <c r="BK3705" s="146">
        <f t="shared" si="606"/>
        <v>18.713599999998983</v>
      </c>
      <c r="BL3705" s="146">
        <f t="shared" si="607"/>
        <v>9.1334683945733155E-3</v>
      </c>
      <c r="BM3705" s="146">
        <f t="shared" si="608"/>
        <v>2.2247253052666907E-5</v>
      </c>
      <c r="BN3705" s="146">
        <f t="shared" si="609"/>
        <v>2.2247253052666907E-5</v>
      </c>
      <c r="BO3705" s="146" t="str">
        <f t="shared" si="605"/>
        <v/>
      </c>
    </row>
    <row r="3706" spans="62:67" ht="20.100000000000001" customHeight="1" x14ac:dyDescent="0.25">
      <c r="BJ3706" s="146">
        <v>2926</v>
      </c>
      <c r="BK3706" s="146">
        <f t="shared" si="606"/>
        <v>18.719999999998983</v>
      </c>
      <c r="BL3706" s="146">
        <f t="shared" si="607"/>
        <v>9.1112211415206486E-3</v>
      </c>
      <c r="BM3706" s="146">
        <f t="shared" si="608"/>
        <v>2.219513772765136E-5</v>
      </c>
      <c r="BN3706" s="146">
        <f t="shared" si="609"/>
        <v>2.219513772765136E-5</v>
      </c>
      <c r="BO3706" s="146" t="str">
        <f t="shared" si="605"/>
        <v/>
      </c>
    </row>
    <row r="3707" spans="62:67" ht="20.100000000000001" customHeight="1" x14ac:dyDescent="0.25">
      <c r="BJ3707" s="146">
        <v>2927</v>
      </c>
      <c r="BK3707" s="146">
        <f t="shared" si="606"/>
        <v>18.726399999998982</v>
      </c>
      <c r="BL3707" s="146">
        <f t="shared" si="607"/>
        <v>9.0890260037929972E-3</v>
      </c>
      <c r="BM3707" s="146">
        <f t="shared" si="608"/>
        <v>2.2143138017302957E-5</v>
      </c>
      <c r="BN3707" s="146">
        <f t="shared" si="609"/>
        <v>2.2143138017302957E-5</v>
      </c>
      <c r="BO3707" s="146" t="str">
        <f t="shared" si="605"/>
        <v/>
      </c>
    </row>
    <row r="3708" spans="62:67" ht="20.100000000000001" customHeight="1" x14ac:dyDescent="0.25">
      <c r="BJ3708" s="146">
        <v>2928</v>
      </c>
      <c r="BK3708" s="146">
        <f t="shared" si="606"/>
        <v>18.732799999998981</v>
      </c>
      <c r="BL3708" s="146">
        <f t="shared" si="607"/>
        <v>9.0668828657756943E-3</v>
      </c>
      <c r="BM3708" s="146">
        <f t="shared" si="608"/>
        <v>2.2091253685484202E-5</v>
      </c>
      <c r="BN3708" s="146">
        <f t="shared" si="609"/>
        <v>2.2091253685484202E-5</v>
      </c>
      <c r="BO3708" s="146" t="str">
        <f t="shared" si="605"/>
        <v/>
      </c>
    </row>
    <row r="3709" spans="62:67" ht="20.100000000000001" customHeight="1" x14ac:dyDescent="0.25">
      <c r="BJ3709" s="146">
        <v>2929</v>
      </c>
      <c r="BK3709" s="146">
        <f t="shared" si="606"/>
        <v>18.739199999998981</v>
      </c>
      <c r="BL3709" s="146">
        <f t="shared" si="607"/>
        <v>9.0447916120902101E-3</v>
      </c>
      <c r="BM3709" s="146">
        <f t="shared" si="608"/>
        <v>2.2039484496548523E-5</v>
      </c>
      <c r="BN3709" s="146">
        <f t="shared" si="609"/>
        <v>2.2039484496548523E-5</v>
      </c>
      <c r="BO3709" s="146" t="str">
        <f t="shared" si="605"/>
        <v/>
      </c>
    </row>
    <row r="3710" spans="62:67" ht="20.100000000000001" customHeight="1" x14ac:dyDescent="0.25">
      <c r="BJ3710" s="146">
        <v>2930</v>
      </c>
      <c r="BK3710" s="146">
        <f t="shared" si="606"/>
        <v>18.74559999999898</v>
      </c>
      <c r="BL3710" s="146">
        <f t="shared" si="607"/>
        <v>9.0227521275936615E-3</v>
      </c>
      <c r="BM3710" s="146">
        <f t="shared" si="608"/>
        <v>2.1987830215189352E-5</v>
      </c>
      <c r="BN3710" s="146">
        <f t="shared" si="609"/>
        <v>2.1987830215189352E-5</v>
      </c>
      <c r="BO3710" s="146" t="str">
        <f t="shared" si="605"/>
        <v/>
      </c>
    </row>
    <row r="3711" spans="62:67" ht="20.100000000000001" customHeight="1" x14ac:dyDescent="0.25">
      <c r="BJ3711" s="146">
        <v>2931</v>
      </c>
      <c r="BK3711" s="146">
        <f t="shared" si="606"/>
        <v>18.751999999998979</v>
      </c>
      <c r="BL3711" s="146">
        <f t="shared" si="607"/>
        <v>9.0007642973784722E-3</v>
      </c>
      <c r="BM3711" s="146">
        <f t="shared" si="608"/>
        <v>2.1936290606535541E-5</v>
      </c>
      <c r="BN3711" s="146">
        <f t="shared" si="609"/>
        <v>2.1936290606535541E-5</v>
      </c>
      <c r="BO3711" s="146" t="str">
        <f t="shared" si="605"/>
        <v/>
      </c>
    </row>
    <row r="3712" spans="62:67" ht="20.100000000000001" customHeight="1" x14ac:dyDescent="0.25">
      <c r="BJ3712" s="146">
        <v>2932</v>
      </c>
      <c r="BK3712" s="146">
        <f t="shared" si="606"/>
        <v>18.758399999998979</v>
      </c>
      <c r="BL3712" s="146">
        <f t="shared" si="607"/>
        <v>8.9788280067719366E-3</v>
      </c>
      <c r="BM3712" s="146">
        <f t="shared" si="608"/>
        <v>2.1884865436151354E-5</v>
      </c>
      <c r="BN3712" s="146">
        <f t="shared" si="609"/>
        <v>2.1884865436151354E-5</v>
      </c>
      <c r="BO3712" s="146" t="str">
        <f t="shared" si="605"/>
        <v/>
      </c>
    </row>
    <row r="3713" spans="62:67" ht="20.100000000000001" customHeight="1" x14ac:dyDescent="0.25">
      <c r="BJ3713" s="146">
        <v>2933</v>
      </c>
      <c r="BK3713" s="146">
        <f t="shared" si="606"/>
        <v>18.764799999998978</v>
      </c>
      <c r="BL3713" s="146">
        <f t="shared" si="607"/>
        <v>8.9569431413357853E-3</v>
      </c>
      <c r="BM3713" s="146">
        <f t="shared" si="608"/>
        <v>2.1833554469982697E-5</v>
      </c>
      <c r="BN3713" s="146">
        <f t="shared" si="609"/>
        <v>2.1833554469982697E-5</v>
      </c>
      <c r="BO3713" s="146" t="str">
        <f t="shared" si="605"/>
        <v/>
      </c>
    </row>
    <row r="3714" spans="62:67" ht="20.100000000000001" customHeight="1" x14ac:dyDescent="0.25">
      <c r="BJ3714" s="146">
        <v>2934</v>
      </c>
      <c r="BK3714" s="146">
        <f t="shared" si="606"/>
        <v>18.771199999998977</v>
      </c>
      <c r="BL3714" s="146">
        <f t="shared" si="607"/>
        <v>8.9351095868658026E-3</v>
      </c>
      <c r="BM3714" s="146">
        <f t="shared" si="608"/>
        <v>2.1782357474416092E-5</v>
      </c>
      <c r="BN3714" s="146">
        <f t="shared" si="609"/>
        <v>2.1782357474416092E-5</v>
      </c>
      <c r="BO3714" s="146" t="str">
        <f t="shared" si="605"/>
        <v/>
      </c>
    </row>
    <row r="3715" spans="62:67" ht="20.100000000000001" customHeight="1" x14ac:dyDescent="0.25">
      <c r="BJ3715" s="146">
        <v>2935</v>
      </c>
      <c r="BK3715" s="146">
        <f t="shared" si="606"/>
        <v>18.777599999998976</v>
      </c>
      <c r="BL3715" s="146">
        <f t="shared" si="607"/>
        <v>8.9133272293913865E-3</v>
      </c>
      <c r="BM3715" s="146">
        <f t="shared" si="608"/>
        <v>2.1731274216249194E-5</v>
      </c>
      <c r="BN3715" s="146">
        <f t="shared" si="609"/>
        <v>2.1731274216249194E-5</v>
      </c>
      <c r="BO3715" s="146" t="str">
        <f t="shared" si="605"/>
        <v/>
      </c>
    </row>
    <row r="3716" spans="62:67" ht="20.100000000000001" customHeight="1" x14ac:dyDescent="0.25">
      <c r="BJ3716" s="146">
        <v>2936</v>
      </c>
      <c r="BK3716" s="146">
        <f t="shared" si="606"/>
        <v>18.783999999998976</v>
      </c>
      <c r="BL3716" s="146">
        <f t="shared" si="607"/>
        <v>8.8915959551751373E-3</v>
      </c>
      <c r="BM3716" s="146">
        <f t="shared" si="608"/>
        <v>2.1680304462676908E-5</v>
      </c>
      <c r="BN3716" s="146">
        <f t="shared" si="609"/>
        <v>2.1680304462676908E-5</v>
      </c>
      <c r="BO3716" s="146" t="str">
        <f t="shared" si="605"/>
        <v/>
      </c>
    </row>
    <row r="3717" spans="62:67" ht="20.100000000000001" customHeight="1" x14ac:dyDescent="0.25">
      <c r="BJ3717" s="146">
        <v>2937</v>
      </c>
      <c r="BK3717" s="146">
        <f t="shared" si="606"/>
        <v>18.790399999998975</v>
      </c>
      <c r="BL3717" s="146">
        <f t="shared" si="607"/>
        <v>8.8699156507124604E-3</v>
      </c>
      <c r="BM3717" s="146">
        <f t="shared" si="608"/>
        <v>2.1629447981341698E-5</v>
      </c>
      <c r="BN3717" s="146">
        <f t="shared" si="609"/>
        <v>2.1629447981341698E-5</v>
      </c>
      <c r="BO3717" s="146" t="str">
        <f t="shared" si="605"/>
        <v/>
      </c>
    </row>
    <row r="3718" spans="62:67" ht="20.100000000000001" customHeight="1" x14ac:dyDescent="0.25">
      <c r="BJ3718" s="146">
        <v>2938</v>
      </c>
      <c r="BK3718" s="146">
        <f t="shared" si="606"/>
        <v>18.796799999998974</v>
      </c>
      <c r="BL3718" s="146">
        <f t="shared" si="607"/>
        <v>8.8482862027311187E-3</v>
      </c>
      <c r="BM3718" s="146">
        <f t="shared" si="608"/>
        <v>2.1578704540232974E-5</v>
      </c>
      <c r="BN3718" s="146">
        <f t="shared" si="609"/>
        <v>2.1578704540232974E-5</v>
      </c>
      <c r="BO3718" s="146" t="str">
        <f t="shared" si="605"/>
        <v/>
      </c>
    </row>
    <row r="3719" spans="62:67" ht="20.100000000000001" customHeight="1" x14ac:dyDescent="0.25">
      <c r="BJ3719" s="146">
        <v>2939</v>
      </c>
      <c r="BK3719" s="146">
        <f t="shared" si="606"/>
        <v>18.803199999998974</v>
      </c>
      <c r="BL3719" s="146">
        <f t="shared" si="607"/>
        <v>8.8267074981908857E-3</v>
      </c>
      <c r="BM3719" s="146">
        <f t="shared" si="608"/>
        <v>2.1528073907808518E-5</v>
      </c>
      <c r="BN3719" s="146">
        <f t="shared" si="609"/>
        <v>2.1528073907808518E-5</v>
      </c>
      <c r="BO3719" s="146" t="str">
        <f t="shared" si="605"/>
        <v/>
      </c>
    </row>
    <row r="3720" spans="62:67" ht="20.100000000000001" customHeight="1" x14ac:dyDescent="0.25">
      <c r="BJ3720" s="146">
        <v>2940</v>
      </c>
      <c r="BK3720" s="146">
        <f t="shared" si="606"/>
        <v>18.809599999998973</v>
      </c>
      <c r="BL3720" s="146">
        <f t="shared" si="607"/>
        <v>8.8051794242830772E-3</v>
      </c>
      <c r="BM3720" s="146">
        <f t="shared" si="608"/>
        <v>2.1477555852947652E-5</v>
      </c>
      <c r="BN3720" s="146">
        <f t="shared" si="609"/>
        <v>2.1477555852947652E-5</v>
      </c>
      <c r="BO3720" s="146" t="str">
        <f t="shared" si="605"/>
        <v/>
      </c>
    </row>
    <row r="3721" spans="62:67" ht="20.100000000000001" customHeight="1" x14ac:dyDescent="0.25">
      <c r="BJ3721" s="146">
        <v>2941</v>
      </c>
      <c r="BK3721" s="146">
        <f t="shared" si="606"/>
        <v>18.815999999998972</v>
      </c>
      <c r="BL3721" s="146">
        <f t="shared" si="607"/>
        <v>8.7837018684301296E-3</v>
      </c>
      <c r="BM3721" s="146">
        <f t="shared" si="608"/>
        <v>2.1427150144867971E-5</v>
      </c>
      <c r="BN3721" s="146">
        <f t="shared" si="609"/>
        <v>2.1427150144867971E-5</v>
      </c>
      <c r="BO3721" s="146" t="str">
        <f t="shared" si="605"/>
        <v/>
      </c>
    </row>
    <row r="3722" spans="62:67" ht="20.100000000000001" customHeight="1" x14ac:dyDescent="0.25">
      <c r="BJ3722" s="146">
        <v>2942</v>
      </c>
      <c r="BK3722" s="146">
        <f t="shared" si="606"/>
        <v>18.822399999998972</v>
      </c>
      <c r="BL3722" s="146">
        <f t="shared" si="607"/>
        <v>8.7622747182852616E-3</v>
      </c>
      <c r="BM3722" s="146">
        <f t="shared" si="608"/>
        <v>2.1376856553277993E-5</v>
      </c>
      <c r="BN3722" s="146">
        <f t="shared" si="609"/>
        <v>2.1376856553277993E-5</v>
      </c>
      <c r="BO3722" s="146" t="str">
        <f t="shared" si="605"/>
        <v/>
      </c>
    </row>
    <row r="3723" spans="62:67" ht="20.100000000000001" customHeight="1" x14ac:dyDescent="0.25">
      <c r="BJ3723" s="146">
        <v>2943</v>
      </c>
      <c r="BK3723" s="146">
        <f t="shared" si="606"/>
        <v>18.828799999998971</v>
      </c>
      <c r="BL3723" s="146">
        <f t="shared" si="607"/>
        <v>8.7408978617319836E-3</v>
      </c>
      <c r="BM3723" s="146">
        <f t="shared" si="608"/>
        <v>2.1326674848238386E-5</v>
      </c>
      <c r="BN3723" s="146">
        <f t="shared" si="609"/>
        <v>2.1326674848238386E-5</v>
      </c>
      <c r="BO3723" s="146" t="str">
        <f t="shared" si="605"/>
        <v/>
      </c>
    </row>
    <row r="3724" spans="62:67" ht="20.100000000000001" customHeight="1" x14ac:dyDescent="0.25">
      <c r="BJ3724" s="146">
        <v>2944</v>
      </c>
      <c r="BK3724" s="146">
        <f t="shared" si="606"/>
        <v>18.83519999999897</v>
      </c>
      <c r="BL3724" s="146">
        <f t="shared" si="607"/>
        <v>8.7195711868837452E-3</v>
      </c>
      <c r="BM3724" s="146">
        <f t="shared" si="608"/>
        <v>2.127660480025044E-5</v>
      </c>
      <c r="BN3724" s="146">
        <f t="shared" si="609"/>
        <v>2.127660480025044E-5</v>
      </c>
      <c r="BO3724" s="146" t="str">
        <f t="shared" si="605"/>
        <v/>
      </c>
    </row>
    <row r="3725" spans="62:67" ht="20.100000000000001" customHeight="1" x14ac:dyDescent="0.25">
      <c r="BJ3725" s="146">
        <v>2945</v>
      </c>
      <c r="BK3725" s="146">
        <f t="shared" si="606"/>
        <v>18.841599999998969</v>
      </c>
      <c r="BL3725" s="146">
        <f t="shared" si="607"/>
        <v>8.6982945820834948E-3</v>
      </c>
      <c r="BM3725" s="146">
        <f t="shared" si="608"/>
        <v>2.1226646180195347E-5</v>
      </c>
      <c r="BN3725" s="146">
        <f t="shared" si="609"/>
        <v>2.1226646180195347E-5</v>
      </c>
      <c r="BO3725" s="146" t="str">
        <f t="shared" ref="BO3725:BO3788" si="610">IF($BL3725&lt;(1-$BH$793),$BM3725,"")</f>
        <v/>
      </c>
    </row>
    <row r="3726" spans="62:67" ht="20.100000000000001" customHeight="1" x14ac:dyDescent="0.25">
      <c r="BJ3726" s="146">
        <v>2946</v>
      </c>
      <c r="BK3726" s="146">
        <f t="shared" ref="BK3726:BK3789" si="611">BK3725+$BN$778</f>
        <v>18.847999999998969</v>
      </c>
      <c r="BL3726" s="146">
        <f t="shared" ref="BL3726:BL3789" si="612">_xlfn.CHISQ.DIST.RT(BK3726,7)</f>
        <v>8.6770679359032994E-3</v>
      </c>
      <c r="BM3726" s="146">
        <f t="shared" ref="BM3726:BM3789" si="613">BL3726-BL3727</f>
        <v>2.1176798759419205E-5</v>
      </c>
      <c r="BN3726" s="146">
        <f t="shared" ref="BN3726:BN3789" si="614">IF(BL3726&lt;(1-$BH$785),BM3726,"")</f>
        <v>2.1176798759419205E-5</v>
      </c>
      <c r="BO3726" s="146" t="str">
        <f t="shared" si="610"/>
        <v/>
      </c>
    </row>
    <row r="3727" spans="62:67" ht="20.100000000000001" customHeight="1" x14ac:dyDescent="0.25">
      <c r="BJ3727" s="146">
        <v>2947</v>
      </c>
      <c r="BK3727" s="146">
        <f t="shared" si="611"/>
        <v>18.854399999998968</v>
      </c>
      <c r="BL3727" s="146">
        <f t="shared" si="612"/>
        <v>8.6558911371438802E-3</v>
      </c>
      <c r="BM3727" s="146">
        <f t="shared" si="613"/>
        <v>2.1127062309602915E-5</v>
      </c>
      <c r="BN3727" s="146">
        <f t="shared" si="614"/>
        <v>2.1127062309602915E-5</v>
      </c>
      <c r="BO3727" s="146" t="str">
        <f t="shared" si="610"/>
        <v/>
      </c>
    </row>
    <row r="3728" spans="62:67" ht="20.100000000000001" customHeight="1" x14ac:dyDescent="0.25">
      <c r="BJ3728" s="146">
        <v>2948</v>
      </c>
      <c r="BK3728" s="146">
        <f t="shared" si="611"/>
        <v>18.860799999998967</v>
      </c>
      <c r="BL3728" s="146">
        <f t="shared" si="612"/>
        <v>8.6347640748342773E-3</v>
      </c>
      <c r="BM3728" s="146">
        <f t="shared" si="613"/>
        <v>2.1077436602887079E-5</v>
      </c>
      <c r="BN3728" s="146">
        <f t="shared" si="614"/>
        <v>2.1077436602887079E-5</v>
      </c>
      <c r="BO3728" s="146" t="str">
        <f t="shared" si="610"/>
        <v/>
      </c>
    </row>
    <row r="3729" spans="62:67" ht="20.100000000000001" customHeight="1" x14ac:dyDescent="0.25">
      <c r="BJ3729" s="146">
        <v>2949</v>
      </c>
      <c r="BK3729" s="146">
        <f t="shared" si="611"/>
        <v>18.867199999998967</v>
      </c>
      <c r="BL3729" s="146">
        <f t="shared" si="612"/>
        <v>8.6136866382313902E-3</v>
      </c>
      <c r="BM3729" s="146">
        <f t="shared" si="613"/>
        <v>2.1027921411774855E-5</v>
      </c>
      <c r="BN3729" s="146">
        <f t="shared" si="614"/>
        <v>2.1027921411774855E-5</v>
      </c>
      <c r="BO3729" s="146" t="str">
        <f t="shared" si="610"/>
        <v/>
      </c>
    </row>
    <row r="3730" spans="62:67" ht="20.100000000000001" customHeight="1" x14ac:dyDescent="0.25">
      <c r="BJ3730" s="146">
        <v>2950</v>
      </c>
      <c r="BK3730" s="146">
        <f t="shared" si="611"/>
        <v>18.873599999998966</v>
      </c>
      <c r="BL3730" s="146">
        <f t="shared" si="612"/>
        <v>8.5926587168196154E-3</v>
      </c>
      <c r="BM3730" s="146">
        <f t="shared" si="613"/>
        <v>2.097851650923431E-5</v>
      </c>
      <c r="BN3730" s="146">
        <f t="shared" si="614"/>
        <v>2.097851650923431E-5</v>
      </c>
      <c r="BO3730" s="146" t="str">
        <f t="shared" si="610"/>
        <v/>
      </c>
    </row>
    <row r="3731" spans="62:67" ht="20.100000000000001" customHeight="1" x14ac:dyDescent="0.25">
      <c r="BJ3731" s="146">
        <v>2951</v>
      </c>
      <c r="BK3731" s="146">
        <f t="shared" si="611"/>
        <v>18.879999999998965</v>
      </c>
      <c r="BL3731" s="146">
        <f t="shared" si="612"/>
        <v>8.5716802003103811E-3</v>
      </c>
      <c r="BM3731" s="146">
        <f t="shared" si="613"/>
        <v>2.0929221668587392E-5</v>
      </c>
      <c r="BN3731" s="146">
        <f t="shared" si="614"/>
        <v>2.0929221668587392E-5</v>
      </c>
      <c r="BO3731" s="146" t="str">
        <f t="shared" si="610"/>
        <v/>
      </c>
    </row>
    <row r="3732" spans="62:67" ht="20.100000000000001" customHeight="1" x14ac:dyDescent="0.25">
      <c r="BJ3732" s="146">
        <v>2952</v>
      </c>
      <c r="BK3732" s="146">
        <f t="shared" si="611"/>
        <v>18.886399999998964</v>
      </c>
      <c r="BL3732" s="146">
        <f t="shared" si="612"/>
        <v>8.5507509786417937E-3</v>
      </c>
      <c r="BM3732" s="146">
        <f t="shared" si="613"/>
        <v>2.0880036663572382E-5</v>
      </c>
      <c r="BN3732" s="146">
        <f t="shared" si="614"/>
        <v>2.0880036663572382E-5</v>
      </c>
      <c r="BO3732" s="146" t="str">
        <f t="shared" si="610"/>
        <v/>
      </c>
    </row>
    <row r="3733" spans="62:67" ht="20.100000000000001" customHeight="1" x14ac:dyDescent="0.25">
      <c r="BJ3733" s="146">
        <v>2953</v>
      </c>
      <c r="BK3733" s="146">
        <f t="shared" si="611"/>
        <v>18.892799999998964</v>
      </c>
      <c r="BL3733" s="146">
        <f t="shared" si="612"/>
        <v>8.5298709419782213E-3</v>
      </c>
      <c r="BM3733" s="146">
        <f t="shared" si="613"/>
        <v>2.0830961268335224E-5</v>
      </c>
      <c r="BN3733" s="146">
        <f t="shared" si="614"/>
        <v>2.0830961268335224E-5</v>
      </c>
      <c r="BO3733" s="146" t="str">
        <f t="shared" si="610"/>
        <v/>
      </c>
    </row>
    <row r="3734" spans="62:67" ht="20.100000000000001" customHeight="1" x14ac:dyDescent="0.25">
      <c r="BJ3734" s="146">
        <v>2954</v>
      </c>
      <c r="BK3734" s="146">
        <f t="shared" si="611"/>
        <v>18.899199999998963</v>
      </c>
      <c r="BL3734" s="146">
        <f t="shared" si="612"/>
        <v>8.5090399807098861E-3</v>
      </c>
      <c r="BM3734" s="146">
        <f t="shared" si="613"/>
        <v>2.0781995257457275E-5</v>
      </c>
      <c r="BN3734" s="146">
        <f t="shared" si="614"/>
        <v>2.0781995257457275E-5</v>
      </c>
      <c r="BO3734" s="146" t="str">
        <f t="shared" si="610"/>
        <v/>
      </c>
    </row>
    <row r="3735" spans="62:67" ht="20.100000000000001" customHeight="1" x14ac:dyDescent="0.25">
      <c r="BJ3735" s="146">
        <v>2955</v>
      </c>
      <c r="BK3735" s="146">
        <f t="shared" si="611"/>
        <v>18.905599999998962</v>
      </c>
      <c r="BL3735" s="146">
        <f t="shared" si="612"/>
        <v>8.4882579854524288E-3</v>
      </c>
      <c r="BM3735" s="146">
        <f t="shared" si="613"/>
        <v>2.0733138405854695E-5</v>
      </c>
      <c r="BN3735" s="146">
        <f t="shared" si="614"/>
        <v>2.0733138405854695E-5</v>
      </c>
      <c r="BO3735" s="146" t="str">
        <f t="shared" si="610"/>
        <v/>
      </c>
    </row>
    <row r="3736" spans="62:67" ht="20.100000000000001" customHeight="1" x14ac:dyDescent="0.25">
      <c r="BJ3736" s="146">
        <v>2956</v>
      </c>
      <c r="BK3736" s="146">
        <f t="shared" si="611"/>
        <v>18.911999999998962</v>
      </c>
      <c r="BL3736" s="146">
        <f t="shared" si="612"/>
        <v>8.4675248470465741E-3</v>
      </c>
      <c r="BM3736" s="146">
        <f t="shared" si="613"/>
        <v>2.068439048893457E-5</v>
      </c>
      <c r="BN3736" s="146">
        <f t="shared" si="614"/>
        <v>2.068439048893457E-5</v>
      </c>
      <c r="BO3736" s="146" t="str">
        <f t="shared" si="610"/>
        <v/>
      </c>
    </row>
    <row r="3737" spans="62:67" ht="20.100000000000001" customHeight="1" x14ac:dyDescent="0.25">
      <c r="BJ3737" s="146">
        <v>2957</v>
      </c>
      <c r="BK3737" s="146">
        <f t="shared" si="611"/>
        <v>18.918399999998961</v>
      </c>
      <c r="BL3737" s="146">
        <f t="shared" si="612"/>
        <v>8.4468404565576395E-3</v>
      </c>
      <c r="BM3737" s="146">
        <f t="shared" si="613"/>
        <v>2.0635751282393686E-5</v>
      </c>
      <c r="BN3737" s="146">
        <f t="shared" si="614"/>
        <v>2.0635751282393686E-5</v>
      </c>
      <c r="BO3737" s="146" t="str">
        <f t="shared" si="610"/>
        <v/>
      </c>
    </row>
    <row r="3738" spans="62:67" ht="20.100000000000001" customHeight="1" x14ac:dyDescent="0.25">
      <c r="BJ3738" s="146">
        <v>2958</v>
      </c>
      <c r="BK3738" s="146">
        <f t="shared" si="611"/>
        <v>18.92479999999896</v>
      </c>
      <c r="BL3738" s="146">
        <f t="shared" si="612"/>
        <v>8.4262047052752458E-3</v>
      </c>
      <c r="BM3738" s="146">
        <f t="shared" si="613"/>
        <v>2.0587220562445774E-5</v>
      </c>
      <c r="BN3738" s="146">
        <f t="shared" si="614"/>
        <v>2.0587220562445774E-5</v>
      </c>
      <c r="BO3738" s="146" t="str">
        <f t="shared" si="610"/>
        <v/>
      </c>
    </row>
    <row r="3739" spans="62:67" ht="20.100000000000001" customHeight="1" x14ac:dyDescent="0.25">
      <c r="BJ3739" s="146">
        <v>2959</v>
      </c>
      <c r="BK3739" s="146">
        <f t="shared" si="611"/>
        <v>18.93119999999896</v>
      </c>
      <c r="BL3739" s="146">
        <f t="shared" si="612"/>
        <v>8.4056174847128001E-3</v>
      </c>
      <c r="BM3739" s="146">
        <f t="shared" si="613"/>
        <v>2.0538798105642839E-5</v>
      </c>
      <c r="BN3739" s="146">
        <f t="shared" si="614"/>
        <v>2.0538798105642839E-5</v>
      </c>
      <c r="BO3739" s="146" t="str">
        <f t="shared" si="610"/>
        <v/>
      </c>
    </row>
    <row r="3740" spans="62:67" ht="20.100000000000001" customHeight="1" x14ac:dyDescent="0.25">
      <c r="BJ3740" s="146">
        <v>2960</v>
      </c>
      <c r="BK3740" s="146">
        <f t="shared" si="611"/>
        <v>18.937599999998959</v>
      </c>
      <c r="BL3740" s="146">
        <f t="shared" si="612"/>
        <v>8.3850786866071572E-3</v>
      </c>
      <c r="BM3740" s="146">
        <f t="shared" si="613"/>
        <v>2.0490483688944544E-5</v>
      </c>
      <c r="BN3740" s="146">
        <f t="shared" si="614"/>
        <v>2.0490483688944544E-5</v>
      </c>
      <c r="BO3740" s="146" t="str">
        <f t="shared" si="610"/>
        <v/>
      </c>
    </row>
    <row r="3741" spans="62:67" ht="20.100000000000001" customHeight="1" x14ac:dyDescent="0.25">
      <c r="BJ3741" s="146">
        <v>2961</v>
      </c>
      <c r="BK3741" s="146">
        <f t="shared" si="611"/>
        <v>18.943999999998958</v>
      </c>
      <c r="BL3741" s="146">
        <f t="shared" si="612"/>
        <v>8.3645882029182127E-3</v>
      </c>
      <c r="BM3741" s="146">
        <f t="shared" si="613"/>
        <v>2.0442277089706071E-5</v>
      </c>
      <c r="BN3741" s="146">
        <f t="shared" si="614"/>
        <v>2.0442277089706071E-5</v>
      </c>
      <c r="BO3741" s="146" t="str">
        <f t="shared" si="610"/>
        <v/>
      </c>
    </row>
    <row r="3742" spans="62:67" ht="20.100000000000001" customHeight="1" x14ac:dyDescent="0.25">
      <c r="BJ3742" s="146">
        <v>2962</v>
      </c>
      <c r="BK3742" s="146">
        <f t="shared" si="611"/>
        <v>18.950399999998957</v>
      </c>
      <c r="BL3742" s="146">
        <f t="shared" si="612"/>
        <v>8.3441459258285066E-3</v>
      </c>
      <c r="BM3742" s="146">
        <f t="shared" si="613"/>
        <v>2.0394178085688525E-5</v>
      </c>
      <c r="BN3742" s="146">
        <f t="shared" si="614"/>
        <v>2.0394178085688525E-5</v>
      </c>
      <c r="BO3742" s="146" t="str">
        <f t="shared" si="610"/>
        <v/>
      </c>
    </row>
    <row r="3743" spans="62:67" ht="20.100000000000001" customHeight="1" x14ac:dyDescent="0.25">
      <c r="BJ3743" s="146">
        <v>2963</v>
      </c>
      <c r="BK3743" s="146">
        <f t="shared" si="611"/>
        <v>18.956799999998957</v>
      </c>
      <c r="BL3743" s="146">
        <f t="shared" si="612"/>
        <v>8.3237517477428181E-3</v>
      </c>
      <c r="BM3743" s="146">
        <f t="shared" si="613"/>
        <v>2.0346186455097101E-5</v>
      </c>
      <c r="BN3743" s="146">
        <f t="shared" si="614"/>
        <v>2.0346186455097101E-5</v>
      </c>
      <c r="BO3743" s="146" t="str">
        <f t="shared" si="610"/>
        <v/>
      </c>
    </row>
    <row r="3744" spans="62:67" ht="20.100000000000001" customHeight="1" x14ac:dyDescent="0.25">
      <c r="BJ3744" s="146">
        <v>2964</v>
      </c>
      <c r="BK3744" s="146">
        <f t="shared" si="611"/>
        <v>18.963199999998956</v>
      </c>
      <c r="BL3744" s="146">
        <f t="shared" si="612"/>
        <v>8.303405561287721E-3</v>
      </c>
      <c r="BM3744" s="146">
        <f t="shared" si="613"/>
        <v>2.0298301976435368E-5</v>
      </c>
      <c r="BN3744" s="146">
        <f t="shared" si="614"/>
        <v>2.0298301976435368E-5</v>
      </c>
      <c r="BO3744" s="146" t="str">
        <f t="shared" si="610"/>
        <v/>
      </c>
    </row>
    <row r="3745" spans="62:67" ht="20.100000000000001" customHeight="1" x14ac:dyDescent="0.25">
      <c r="BJ3745" s="146">
        <v>2965</v>
      </c>
      <c r="BK3745" s="146">
        <f t="shared" si="611"/>
        <v>18.969599999998955</v>
      </c>
      <c r="BL3745" s="146">
        <f t="shared" si="612"/>
        <v>8.2831072593112856E-3</v>
      </c>
      <c r="BM3745" s="146">
        <f t="shared" si="613"/>
        <v>2.0250524428709962E-5</v>
      </c>
      <c r="BN3745" s="146">
        <f t="shared" si="614"/>
        <v>2.0250524428709962E-5</v>
      </c>
      <c r="BO3745" s="146" t="str">
        <f t="shared" si="610"/>
        <v/>
      </c>
    </row>
    <row r="3746" spans="62:67" ht="20.100000000000001" customHeight="1" x14ac:dyDescent="0.25">
      <c r="BJ3746" s="146">
        <v>2966</v>
      </c>
      <c r="BK3746" s="146">
        <f t="shared" si="611"/>
        <v>18.975999999998955</v>
      </c>
      <c r="BL3746" s="146">
        <f t="shared" si="612"/>
        <v>8.2628567348825756E-3</v>
      </c>
      <c r="BM3746" s="146">
        <f t="shared" si="613"/>
        <v>2.0202853591255385E-5</v>
      </c>
      <c r="BN3746" s="146">
        <f t="shared" si="614"/>
        <v>2.0202853591255385E-5</v>
      </c>
      <c r="BO3746" s="146" t="str">
        <f t="shared" si="610"/>
        <v/>
      </c>
    </row>
    <row r="3747" spans="62:67" ht="20.100000000000001" customHeight="1" x14ac:dyDescent="0.25">
      <c r="BJ3747" s="146">
        <v>2967</v>
      </c>
      <c r="BK3747" s="146">
        <f t="shared" si="611"/>
        <v>18.982399999998954</v>
      </c>
      <c r="BL3747" s="146">
        <f t="shared" si="612"/>
        <v>8.2426538812913203E-3</v>
      </c>
      <c r="BM3747" s="146">
        <f t="shared" si="613"/>
        <v>2.015528924381553E-5</v>
      </c>
      <c r="BN3747" s="146">
        <f t="shared" si="614"/>
        <v>2.015528924381553E-5</v>
      </c>
      <c r="BO3747" s="146" t="str">
        <f t="shared" si="610"/>
        <v/>
      </c>
    </row>
    <row r="3748" spans="62:67" ht="20.100000000000001" customHeight="1" x14ac:dyDescent="0.25">
      <c r="BJ3748" s="146">
        <v>2968</v>
      </c>
      <c r="BK3748" s="146">
        <f t="shared" si="611"/>
        <v>18.988799999998953</v>
      </c>
      <c r="BL3748" s="146">
        <f t="shared" si="612"/>
        <v>8.2224985920475047E-3</v>
      </c>
      <c r="BM3748" s="146">
        <f t="shared" si="613"/>
        <v>2.0107831166559301E-5</v>
      </c>
      <c r="BN3748" s="146">
        <f t="shared" si="614"/>
        <v>2.0107831166559301E-5</v>
      </c>
      <c r="BO3748" s="146" t="str">
        <f t="shared" si="610"/>
        <v/>
      </c>
    </row>
    <row r="3749" spans="62:67" ht="20.100000000000001" customHeight="1" x14ac:dyDescent="0.25">
      <c r="BJ3749" s="146">
        <v>2969</v>
      </c>
      <c r="BK3749" s="146">
        <f t="shared" si="611"/>
        <v>18.995199999998952</v>
      </c>
      <c r="BL3749" s="146">
        <f t="shared" si="612"/>
        <v>8.2023907608809454E-3</v>
      </c>
      <c r="BM3749" s="146">
        <f t="shared" si="613"/>
        <v>2.0060479140038973E-5</v>
      </c>
      <c r="BN3749" s="146">
        <f t="shared" si="614"/>
        <v>2.0060479140038973E-5</v>
      </c>
      <c r="BO3749" s="146" t="str">
        <f t="shared" si="610"/>
        <v/>
      </c>
    </row>
    <row r="3750" spans="62:67" ht="20.100000000000001" customHeight="1" x14ac:dyDescent="0.25">
      <c r="BJ3750" s="146">
        <v>2970</v>
      </c>
      <c r="BK3750" s="146">
        <f t="shared" si="611"/>
        <v>19.001599999998952</v>
      </c>
      <c r="BL3750" s="146">
        <f t="shared" si="612"/>
        <v>8.1823302817409065E-3</v>
      </c>
      <c r="BM3750" s="146">
        <f t="shared" si="613"/>
        <v>2.0013232945188461E-5</v>
      </c>
      <c r="BN3750" s="146">
        <f t="shared" si="614"/>
        <v>2.0013232945188461E-5</v>
      </c>
      <c r="BO3750" s="146" t="str">
        <f t="shared" si="610"/>
        <v/>
      </c>
    </row>
    <row r="3751" spans="62:67" ht="20.100000000000001" customHeight="1" x14ac:dyDescent="0.25">
      <c r="BJ3751" s="146">
        <v>2971</v>
      </c>
      <c r="BK3751" s="146">
        <f t="shared" si="611"/>
        <v>19.007999999998951</v>
      </c>
      <c r="BL3751" s="146">
        <f t="shared" si="612"/>
        <v>8.162317048795718E-3</v>
      </c>
      <c r="BM3751" s="146">
        <f t="shared" si="613"/>
        <v>1.9966092363344137E-5</v>
      </c>
      <c r="BN3751" s="146">
        <f t="shared" si="614"/>
        <v>1.9966092363344137E-5</v>
      </c>
      <c r="BO3751" s="146" t="str">
        <f t="shared" si="610"/>
        <v/>
      </c>
    </row>
    <row r="3752" spans="62:67" ht="20.100000000000001" customHeight="1" x14ac:dyDescent="0.25">
      <c r="BJ3752" s="146">
        <v>2972</v>
      </c>
      <c r="BK3752" s="146">
        <f t="shared" si="611"/>
        <v>19.01439999999895</v>
      </c>
      <c r="BL3752" s="146">
        <f t="shared" si="612"/>
        <v>8.1423509564323739E-3</v>
      </c>
      <c r="BM3752" s="146">
        <f t="shared" si="613"/>
        <v>1.9919057176217073E-5</v>
      </c>
      <c r="BN3752" s="146">
        <f t="shared" si="614"/>
        <v>1.9919057176217073E-5</v>
      </c>
      <c r="BO3752" s="146" t="str">
        <f t="shared" si="610"/>
        <v/>
      </c>
    </row>
    <row r="3753" spans="62:67" ht="20.100000000000001" customHeight="1" x14ac:dyDescent="0.25">
      <c r="BJ3753" s="146">
        <v>2973</v>
      </c>
      <c r="BK3753" s="146">
        <f t="shared" si="611"/>
        <v>19.02079999999895</v>
      </c>
      <c r="BL3753" s="146">
        <f t="shared" si="612"/>
        <v>8.1224318992561568E-3</v>
      </c>
      <c r="BM3753" s="146">
        <f t="shared" si="613"/>
        <v>1.9872127165976305E-5</v>
      </c>
      <c r="BN3753" s="146">
        <f t="shared" si="614"/>
        <v>1.9872127165976305E-5</v>
      </c>
      <c r="BO3753" s="146" t="str">
        <f t="shared" si="610"/>
        <v/>
      </c>
    </row>
    <row r="3754" spans="62:67" ht="20.100000000000001" customHeight="1" x14ac:dyDescent="0.25">
      <c r="BJ3754" s="146">
        <v>2974</v>
      </c>
      <c r="BK3754" s="146">
        <f t="shared" si="611"/>
        <v>19.027199999998949</v>
      </c>
      <c r="BL3754" s="146">
        <f t="shared" si="612"/>
        <v>8.1025597720901805E-3</v>
      </c>
      <c r="BM3754" s="146">
        <f t="shared" si="613"/>
        <v>1.9825302115111798E-5</v>
      </c>
      <c r="BN3754" s="146">
        <f t="shared" si="614"/>
        <v>1.9825302115111798E-5</v>
      </c>
      <c r="BO3754" s="146" t="str">
        <f t="shared" si="610"/>
        <v/>
      </c>
    </row>
    <row r="3755" spans="62:67" ht="20.100000000000001" customHeight="1" x14ac:dyDescent="0.25">
      <c r="BJ3755" s="146">
        <v>2975</v>
      </c>
      <c r="BK3755" s="146">
        <f t="shared" si="611"/>
        <v>19.033599999998948</v>
      </c>
      <c r="BL3755" s="146">
        <f t="shared" si="612"/>
        <v>8.0827344699750687E-3</v>
      </c>
      <c r="BM3755" s="146">
        <f t="shared" si="613"/>
        <v>1.9778581806536785E-5</v>
      </c>
      <c r="BN3755" s="146">
        <f t="shared" si="614"/>
        <v>1.9778581806536785E-5</v>
      </c>
      <c r="BO3755" s="146" t="str">
        <f t="shared" si="610"/>
        <v/>
      </c>
    </row>
    <row r="3756" spans="62:67" ht="20.100000000000001" customHeight="1" x14ac:dyDescent="0.25">
      <c r="BJ3756" s="146">
        <v>2976</v>
      </c>
      <c r="BK3756" s="146">
        <f t="shared" si="611"/>
        <v>19.039999999998948</v>
      </c>
      <c r="BL3756" s="146">
        <f t="shared" si="612"/>
        <v>8.0629558881685319E-3</v>
      </c>
      <c r="BM3756" s="146">
        <f t="shared" si="613"/>
        <v>1.9731966023563488E-5</v>
      </c>
      <c r="BN3756" s="146">
        <f t="shared" si="614"/>
        <v>1.9731966023563488E-5</v>
      </c>
      <c r="BO3756" s="146" t="str">
        <f t="shared" si="610"/>
        <v/>
      </c>
    </row>
    <row r="3757" spans="62:67" ht="20.100000000000001" customHeight="1" x14ac:dyDescent="0.25">
      <c r="BJ3757" s="146">
        <v>2977</v>
      </c>
      <c r="BK3757" s="146">
        <f t="shared" si="611"/>
        <v>19.046399999998947</v>
      </c>
      <c r="BL3757" s="146">
        <f t="shared" si="612"/>
        <v>8.0432239221449684E-3</v>
      </c>
      <c r="BM3757" s="146">
        <f t="shared" si="613"/>
        <v>1.9685454549899645E-5</v>
      </c>
      <c r="BN3757" s="146">
        <f t="shared" si="614"/>
        <v>1.9685454549899645E-5</v>
      </c>
      <c r="BO3757" s="146" t="str">
        <f t="shared" si="610"/>
        <v/>
      </c>
    </row>
    <row r="3758" spans="62:67" ht="20.100000000000001" customHeight="1" x14ac:dyDescent="0.25">
      <c r="BJ3758" s="146">
        <v>2978</v>
      </c>
      <c r="BK3758" s="146">
        <f t="shared" si="611"/>
        <v>19.052799999998946</v>
      </c>
      <c r="BL3758" s="146">
        <f t="shared" si="612"/>
        <v>8.0235384675950688E-3</v>
      </c>
      <c r="BM3758" s="146">
        <f t="shared" si="613"/>
        <v>1.9639047169591264E-5</v>
      </c>
      <c r="BN3758" s="146">
        <f t="shared" si="614"/>
        <v>1.9639047169591264E-5</v>
      </c>
      <c r="BO3758" s="146" t="str">
        <f t="shared" si="610"/>
        <v/>
      </c>
    </row>
    <row r="3759" spans="62:67" ht="20.100000000000001" customHeight="1" x14ac:dyDescent="0.25">
      <c r="BJ3759" s="146">
        <v>2979</v>
      </c>
      <c r="BK3759" s="146">
        <f t="shared" si="611"/>
        <v>19.059199999998945</v>
      </c>
      <c r="BL3759" s="146">
        <f t="shared" si="612"/>
        <v>8.0038994204254775E-3</v>
      </c>
      <c r="BM3759" s="146">
        <f t="shared" si="613"/>
        <v>1.9592743667164875E-5</v>
      </c>
      <c r="BN3759" s="146">
        <f t="shared" si="614"/>
        <v>1.9592743667164875E-5</v>
      </c>
      <c r="BO3759" s="146" t="str">
        <f t="shared" si="610"/>
        <v/>
      </c>
    </row>
    <row r="3760" spans="62:67" ht="20.100000000000001" customHeight="1" x14ac:dyDescent="0.25">
      <c r="BJ3760" s="146">
        <v>2980</v>
      </c>
      <c r="BK3760" s="146">
        <f t="shared" si="611"/>
        <v>19.065599999998945</v>
      </c>
      <c r="BL3760" s="146">
        <f t="shared" si="612"/>
        <v>7.9843066767583126E-3</v>
      </c>
      <c r="BM3760" s="146">
        <f t="shared" si="613"/>
        <v>1.9546543827460988E-5</v>
      </c>
      <c r="BN3760" s="146">
        <f t="shared" si="614"/>
        <v>1.9546543827460988E-5</v>
      </c>
      <c r="BO3760" s="146" t="str">
        <f t="shared" si="610"/>
        <v/>
      </c>
    </row>
    <row r="3761" spans="62:67" ht="20.100000000000001" customHeight="1" x14ac:dyDescent="0.25">
      <c r="BJ3761" s="146">
        <v>2981</v>
      </c>
      <c r="BK3761" s="146">
        <f t="shared" si="611"/>
        <v>19.071999999998944</v>
      </c>
      <c r="BL3761" s="146">
        <f t="shared" si="612"/>
        <v>7.9647601329308516E-3</v>
      </c>
      <c r="BM3761" s="146">
        <f t="shared" si="613"/>
        <v>1.9500447435753798E-5</v>
      </c>
      <c r="BN3761" s="146">
        <f t="shared" si="614"/>
        <v>1.9500447435753798E-5</v>
      </c>
      <c r="BO3761" s="146" t="str">
        <f t="shared" si="610"/>
        <v/>
      </c>
    </row>
    <row r="3762" spans="62:67" ht="20.100000000000001" customHeight="1" x14ac:dyDescent="0.25">
      <c r="BJ3762" s="146">
        <v>2982</v>
      </c>
      <c r="BK3762" s="146">
        <f t="shared" si="611"/>
        <v>19.078399999998943</v>
      </c>
      <c r="BL3762" s="146">
        <f t="shared" si="612"/>
        <v>7.9452596854950978E-3</v>
      </c>
      <c r="BM3762" s="146">
        <f t="shared" si="613"/>
        <v>1.9454454277669647E-5</v>
      </c>
      <c r="BN3762" s="146">
        <f t="shared" si="614"/>
        <v>1.9454454277669647E-5</v>
      </c>
      <c r="BO3762" s="146" t="str">
        <f t="shared" si="610"/>
        <v/>
      </c>
    </row>
    <row r="3763" spans="62:67" ht="20.100000000000001" customHeight="1" x14ac:dyDescent="0.25">
      <c r="BJ3763" s="146">
        <v>2983</v>
      </c>
      <c r="BK3763" s="146">
        <f t="shared" si="611"/>
        <v>19.084799999998943</v>
      </c>
      <c r="BL3763" s="146">
        <f t="shared" si="612"/>
        <v>7.9258052312174282E-3</v>
      </c>
      <c r="BM3763" s="146">
        <f t="shared" si="613"/>
        <v>1.9408564139265089E-5</v>
      </c>
      <c r="BN3763" s="146">
        <f t="shared" si="614"/>
        <v>1.9408564139265089E-5</v>
      </c>
      <c r="BO3763" s="146" t="str">
        <f t="shared" si="610"/>
        <v/>
      </c>
    </row>
    <row r="3764" spans="62:67" ht="20.100000000000001" customHeight="1" x14ac:dyDescent="0.25">
      <c r="BJ3764" s="146">
        <v>2984</v>
      </c>
      <c r="BK3764" s="146">
        <f t="shared" si="611"/>
        <v>19.091199999998942</v>
      </c>
      <c r="BL3764" s="146">
        <f t="shared" si="612"/>
        <v>7.9063966670781631E-3</v>
      </c>
      <c r="BM3764" s="146">
        <f t="shared" si="613"/>
        <v>1.9362776806948825E-5</v>
      </c>
      <c r="BN3764" s="146">
        <f t="shared" si="614"/>
        <v>1.9362776806948825E-5</v>
      </c>
      <c r="BO3764" s="146" t="str">
        <f t="shared" si="610"/>
        <v/>
      </c>
    </row>
    <row r="3765" spans="62:67" ht="20.100000000000001" customHeight="1" x14ac:dyDescent="0.25">
      <c r="BJ3765" s="146">
        <v>2985</v>
      </c>
      <c r="BK3765" s="146">
        <f t="shared" si="611"/>
        <v>19.097599999998941</v>
      </c>
      <c r="BL3765" s="146">
        <f t="shared" si="612"/>
        <v>7.8870338902712143E-3</v>
      </c>
      <c r="BM3765" s="146">
        <f t="shared" si="613"/>
        <v>1.9317092067535485E-5</v>
      </c>
      <c r="BN3765" s="146">
        <f t="shared" si="614"/>
        <v>1.9317092067535485E-5</v>
      </c>
      <c r="BO3765" s="146" t="str">
        <f t="shared" si="610"/>
        <v/>
      </c>
    </row>
    <row r="3766" spans="62:67" ht="20.100000000000001" customHeight="1" x14ac:dyDescent="0.25">
      <c r="BJ3766" s="146">
        <v>2986</v>
      </c>
      <c r="BK3766" s="146">
        <f t="shared" si="611"/>
        <v>19.10399999999894</v>
      </c>
      <c r="BL3766" s="146">
        <f t="shared" si="612"/>
        <v>7.8677167982036788E-3</v>
      </c>
      <c r="BM3766" s="146">
        <f t="shared" si="613"/>
        <v>1.9271509708262968E-5</v>
      </c>
      <c r="BN3766" s="146">
        <f t="shared" si="614"/>
        <v>1.9271509708262968E-5</v>
      </c>
      <c r="BO3766" s="146" t="str">
        <f t="shared" si="610"/>
        <v/>
      </c>
    </row>
    <row r="3767" spans="62:67" ht="20.100000000000001" customHeight="1" x14ac:dyDescent="0.25">
      <c r="BJ3767" s="146">
        <v>2987</v>
      </c>
      <c r="BK3767" s="146">
        <f t="shared" si="611"/>
        <v>19.11039999999894</v>
      </c>
      <c r="BL3767" s="146">
        <f t="shared" si="612"/>
        <v>7.8484452884954158E-3</v>
      </c>
      <c r="BM3767" s="146">
        <f t="shared" si="613"/>
        <v>1.92260295166502E-5</v>
      </c>
      <c r="BN3767" s="146">
        <f t="shared" si="614"/>
        <v>1.92260295166502E-5</v>
      </c>
      <c r="BO3767" s="146" t="str">
        <f t="shared" si="610"/>
        <v/>
      </c>
    </row>
    <row r="3768" spans="62:67" ht="20.100000000000001" customHeight="1" x14ac:dyDescent="0.25">
      <c r="BJ3768" s="146">
        <v>2988</v>
      </c>
      <c r="BK3768" s="146">
        <f t="shared" si="611"/>
        <v>19.116799999998939</v>
      </c>
      <c r="BL3768" s="146">
        <f t="shared" si="612"/>
        <v>7.8292192589787656E-3</v>
      </c>
      <c r="BM3768" s="146">
        <f t="shared" si="613"/>
        <v>1.9180651280720044E-5</v>
      </c>
      <c r="BN3768" s="146">
        <f t="shared" si="614"/>
        <v>1.9180651280720044E-5</v>
      </c>
      <c r="BO3768" s="146" t="str">
        <f t="shared" si="610"/>
        <v/>
      </c>
    </row>
    <row r="3769" spans="62:67" ht="20.100000000000001" customHeight="1" x14ac:dyDescent="0.25">
      <c r="BJ3769" s="146">
        <v>2989</v>
      </c>
      <c r="BK3769" s="146">
        <f t="shared" si="611"/>
        <v>19.123199999998938</v>
      </c>
      <c r="BL3769" s="146">
        <f t="shared" si="612"/>
        <v>7.8100386076980456E-3</v>
      </c>
      <c r="BM3769" s="146">
        <f t="shared" si="613"/>
        <v>1.9135374788805011E-5</v>
      </c>
      <c r="BN3769" s="146">
        <f t="shared" si="614"/>
        <v>1.9135374788805011E-5</v>
      </c>
      <c r="BO3769" s="146" t="str">
        <f t="shared" si="610"/>
        <v/>
      </c>
    </row>
    <row r="3770" spans="62:67" ht="20.100000000000001" customHeight="1" x14ac:dyDescent="0.25">
      <c r="BJ3770" s="146">
        <v>2990</v>
      </c>
      <c r="BK3770" s="146">
        <f t="shared" si="611"/>
        <v>19.129599999998938</v>
      </c>
      <c r="BL3770" s="146">
        <f t="shared" si="612"/>
        <v>7.7909032329092406E-3</v>
      </c>
      <c r="BM3770" s="146">
        <f t="shared" si="613"/>
        <v>1.9090199829666955E-5</v>
      </c>
      <c r="BN3770" s="146">
        <f t="shared" si="614"/>
        <v>1.9090199829666955E-5</v>
      </c>
      <c r="BO3770" s="146" t="str">
        <f t="shared" si="610"/>
        <v/>
      </c>
    </row>
    <row r="3771" spans="62:67" ht="20.100000000000001" customHeight="1" x14ac:dyDescent="0.25">
      <c r="BJ3771" s="146">
        <v>2991</v>
      </c>
      <c r="BK3771" s="146">
        <f t="shared" si="611"/>
        <v>19.135999999998937</v>
      </c>
      <c r="BL3771" s="146">
        <f t="shared" si="612"/>
        <v>7.7718130330795736E-3</v>
      </c>
      <c r="BM3771" s="146">
        <f t="shared" si="613"/>
        <v>1.904512619241034E-5</v>
      </c>
      <c r="BN3771" s="146">
        <f t="shared" si="614"/>
        <v>1.904512619241034E-5</v>
      </c>
      <c r="BO3771" s="146" t="str">
        <f t="shared" si="610"/>
        <v/>
      </c>
    </row>
    <row r="3772" spans="62:67" ht="20.100000000000001" customHeight="1" x14ac:dyDescent="0.25">
      <c r="BJ3772" s="146">
        <v>2992</v>
      </c>
      <c r="BK3772" s="146">
        <f t="shared" si="611"/>
        <v>19.142399999998936</v>
      </c>
      <c r="BL3772" s="146">
        <f t="shared" si="612"/>
        <v>7.7527679068871633E-3</v>
      </c>
      <c r="BM3772" s="146">
        <f t="shared" si="613"/>
        <v>1.9000153666580248E-5</v>
      </c>
      <c r="BN3772" s="146">
        <f t="shared" si="614"/>
        <v>1.9000153666580248E-5</v>
      </c>
      <c r="BO3772" s="146" t="str">
        <f t="shared" si="610"/>
        <v/>
      </c>
    </row>
    <row r="3773" spans="62:67" ht="20.100000000000001" customHeight="1" x14ac:dyDescent="0.25">
      <c r="BJ3773" s="146">
        <v>2993</v>
      </c>
      <c r="BK3773" s="146">
        <f t="shared" si="611"/>
        <v>19.148799999998936</v>
      </c>
      <c r="BL3773" s="146">
        <f t="shared" si="612"/>
        <v>7.733767753220583E-3</v>
      </c>
      <c r="BM3773" s="146">
        <f t="shared" si="613"/>
        <v>1.8955282042019267E-5</v>
      </c>
      <c r="BN3773" s="146">
        <f t="shared" si="614"/>
        <v>1.8955282042019267E-5</v>
      </c>
      <c r="BO3773" s="146" t="str">
        <f t="shared" si="610"/>
        <v/>
      </c>
    </row>
    <row r="3774" spans="62:67" ht="20.100000000000001" customHeight="1" x14ac:dyDescent="0.25">
      <c r="BJ3774" s="146">
        <v>2994</v>
      </c>
      <c r="BK3774" s="146">
        <f t="shared" si="611"/>
        <v>19.155199999998935</v>
      </c>
      <c r="BL3774" s="146">
        <f t="shared" si="612"/>
        <v>7.7148124711785638E-3</v>
      </c>
      <c r="BM3774" s="146">
        <f t="shared" si="613"/>
        <v>1.8910511109061778E-5</v>
      </c>
      <c r="BN3774" s="146">
        <f t="shared" si="614"/>
        <v>1.8910511109061778E-5</v>
      </c>
      <c r="BO3774" s="146" t="str">
        <f t="shared" si="610"/>
        <v/>
      </c>
    </row>
    <row r="3775" spans="62:67" ht="20.100000000000001" customHeight="1" x14ac:dyDescent="0.25">
      <c r="BJ3775" s="146">
        <v>2995</v>
      </c>
      <c r="BK3775" s="146">
        <f t="shared" si="611"/>
        <v>19.161599999998934</v>
      </c>
      <c r="BL3775" s="146">
        <f t="shared" si="612"/>
        <v>7.695901960069502E-3</v>
      </c>
      <c r="BM3775" s="146">
        <f t="shared" si="613"/>
        <v>1.8865840658343139E-5</v>
      </c>
      <c r="BN3775" s="146">
        <f t="shared" si="614"/>
        <v>1.8865840658343139E-5</v>
      </c>
      <c r="BO3775" s="146" t="str">
        <f t="shared" si="610"/>
        <v/>
      </c>
    </row>
    <row r="3776" spans="62:67" ht="20.100000000000001" customHeight="1" x14ac:dyDescent="0.25">
      <c r="BJ3776" s="146">
        <v>2996</v>
      </c>
      <c r="BK3776" s="146">
        <f t="shared" si="611"/>
        <v>19.167999999998933</v>
      </c>
      <c r="BL3776" s="146">
        <f t="shared" si="612"/>
        <v>7.6770361194111588E-3</v>
      </c>
      <c r="BM3776" s="146">
        <f t="shared" si="613"/>
        <v>1.882127048088815E-5</v>
      </c>
      <c r="BN3776" s="146">
        <f t="shared" si="614"/>
        <v>1.882127048088815E-5</v>
      </c>
      <c r="BO3776" s="146" t="str">
        <f t="shared" si="610"/>
        <v/>
      </c>
    </row>
    <row r="3777" spans="62:67" ht="20.100000000000001" customHeight="1" x14ac:dyDescent="0.25">
      <c r="BJ3777" s="146">
        <v>2997</v>
      </c>
      <c r="BK3777" s="146">
        <f t="shared" si="611"/>
        <v>19.174399999998933</v>
      </c>
      <c r="BL3777" s="146">
        <f t="shared" si="612"/>
        <v>7.6582148489302707E-3</v>
      </c>
      <c r="BM3777" s="146">
        <f t="shared" si="613"/>
        <v>1.8776800368155294E-5</v>
      </c>
      <c r="BN3777" s="146">
        <f t="shared" si="614"/>
        <v>1.8776800368155294E-5</v>
      </c>
      <c r="BO3777" s="146" t="str">
        <f t="shared" si="610"/>
        <v/>
      </c>
    </row>
    <row r="3778" spans="62:67" ht="20.100000000000001" customHeight="1" x14ac:dyDescent="0.25">
      <c r="BJ3778" s="146">
        <v>2998</v>
      </c>
      <c r="BK3778" s="146">
        <f t="shared" si="611"/>
        <v>19.180799999998932</v>
      </c>
      <c r="BL3778" s="146">
        <f t="shared" si="612"/>
        <v>7.6394380485621154E-3</v>
      </c>
      <c r="BM3778" s="146">
        <f t="shared" si="613"/>
        <v>1.8732430111924846E-5</v>
      </c>
      <c r="BN3778" s="146">
        <f t="shared" si="614"/>
        <v>1.8732430111924846E-5</v>
      </c>
      <c r="BO3778" s="146" t="str">
        <f t="shared" si="610"/>
        <v/>
      </c>
    </row>
    <row r="3779" spans="62:67" ht="20.100000000000001" customHeight="1" x14ac:dyDescent="0.25">
      <c r="BJ3779" s="146">
        <v>2999</v>
      </c>
      <c r="BK3779" s="146">
        <f t="shared" si="611"/>
        <v>19.187199999998931</v>
      </c>
      <c r="BL3779" s="146">
        <f t="shared" si="612"/>
        <v>7.6207056184501906E-3</v>
      </c>
      <c r="BM3779" s="146">
        <f t="shared" si="613"/>
        <v>1.8688159504391677E-5</v>
      </c>
      <c r="BN3779" s="146">
        <f t="shared" si="614"/>
        <v>1.8688159504391677E-5</v>
      </c>
      <c r="BO3779" s="146" t="str">
        <f t="shared" si="610"/>
        <v/>
      </c>
    </row>
    <row r="3780" spans="62:67" ht="20.100000000000001" customHeight="1" x14ac:dyDescent="0.25">
      <c r="BJ3780" s="146">
        <v>3000</v>
      </c>
      <c r="BK3780" s="146">
        <f t="shared" si="611"/>
        <v>19.193599999998931</v>
      </c>
      <c r="BL3780" s="146">
        <f t="shared" si="612"/>
        <v>7.6020174589457989E-3</v>
      </c>
      <c r="BM3780" s="146">
        <f t="shared" si="613"/>
        <v>1.8643988338122759E-5</v>
      </c>
      <c r="BN3780" s="146">
        <f t="shared" si="614"/>
        <v>1.8643988338122759E-5</v>
      </c>
      <c r="BO3780" s="146" t="str">
        <f t="shared" si="610"/>
        <v/>
      </c>
    </row>
    <row r="3781" spans="62:67" ht="20.100000000000001" customHeight="1" x14ac:dyDescent="0.25">
      <c r="BJ3781" s="146">
        <v>3001</v>
      </c>
      <c r="BK3781" s="146">
        <f t="shared" si="611"/>
        <v>19.19999999999893</v>
      </c>
      <c r="BL3781" s="146">
        <f t="shared" si="612"/>
        <v>7.5833734706076761E-3</v>
      </c>
      <c r="BM3781" s="146">
        <f t="shared" si="613"/>
        <v>1.8599916406045885E-5</v>
      </c>
      <c r="BN3781" s="146">
        <f t="shared" si="614"/>
        <v>1.8599916406045885E-5</v>
      </c>
      <c r="BO3781" s="146" t="str">
        <f t="shared" si="610"/>
        <v/>
      </c>
    </row>
    <row r="3782" spans="62:67" ht="20.100000000000001" customHeight="1" x14ac:dyDescent="0.25">
      <c r="BJ3782" s="146">
        <v>3002</v>
      </c>
      <c r="BK3782" s="146">
        <f t="shared" si="611"/>
        <v>19.206399999998929</v>
      </c>
      <c r="BL3782" s="146">
        <f t="shared" si="612"/>
        <v>7.5647735542016302E-3</v>
      </c>
      <c r="BM3782" s="146">
        <f t="shared" si="613"/>
        <v>1.8555943501510387E-5</v>
      </c>
      <c r="BN3782" s="146">
        <f t="shared" si="614"/>
        <v>1.8555943501510387E-5</v>
      </c>
      <c r="BO3782" s="146" t="str">
        <f t="shared" si="610"/>
        <v/>
      </c>
    </row>
    <row r="3783" spans="62:67" ht="20.100000000000001" customHeight="1" x14ac:dyDescent="0.25">
      <c r="BJ3783" s="146">
        <v>3003</v>
      </c>
      <c r="BK3783" s="146">
        <f t="shared" si="611"/>
        <v>19.212799999998929</v>
      </c>
      <c r="BL3783" s="146">
        <f t="shared" si="612"/>
        <v>7.5462176107001198E-3</v>
      </c>
      <c r="BM3783" s="146">
        <f t="shared" si="613"/>
        <v>1.8512069418200397E-5</v>
      </c>
      <c r="BN3783" s="146">
        <f t="shared" si="614"/>
        <v>1.8512069418200397E-5</v>
      </c>
      <c r="BO3783" s="146" t="str">
        <f t="shared" si="610"/>
        <v/>
      </c>
    </row>
    <row r="3784" spans="62:67" ht="20.100000000000001" customHeight="1" x14ac:dyDescent="0.25">
      <c r="BJ3784" s="146">
        <v>3004</v>
      </c>
      <c r="BK3784" s="146">
        <f t="shared" si="611"/>
        <v>19.219199999998928</v>
      </c>
      <c r="BL3784" s="146">
        <f t="shared" si="612"/>
        <v>7.5277055412819194E-3</v>
      </c>
      <c r="BM3784" s="146">
        <f t="shared" si="613"/>
        <v>1.846829395019383E-5</v>
      </c>
      <c r="BN3784" s="146">
        <f t="shared" si="614"/>
        <v>1.846829395019383E-5</v>
      </c>
      <c r="BO3784" s="146" t="str">
        <f t="shared" si="610"/>
        <v/>
      </c>
    </row>
    <row r="3785" spans="62:67" ht="20.100000000000001" customHeight="1" x14ac:dyDescent="0.25">
      <c r="BJ3785" s="146">
        <v>3005</v>
      </c>
      <c r="BK3785" s="146">
        <f t="shared" si="611"/>
        <v>19.225599999998927</v>
      </c>
      <c r="BL3785" s="146">
        <f t="shared" si="612"/>
        <v>7.5092372473317256E-3</v>
      </c>
      <c r="BM3785" s="146">
        <f t="shared" si="613"/>
        <v>1.842461689195371E-5</v>
      </c>
      <c r="BN3785" s="146">
        <f t="shared" si="614"/>
        <v>1.842461689195371E-5</v>
      </c>
      <c r="BO3785" s="146" t="str">
        <f t="shared" si="610"/>
        <v/>
      </c>
    </row>
    <row r="3786" spans="62:67" ht="20.100000000000001" customHeight="1" x14ac:dyDescent="0.25">
      <c r="BJ3786" s="146">
        <v>3006</v>
      </c>
      <c r="BK3786" s="146">
        <f t="shared" si="611"/>
        <v>19.231999999998926</v>
      </c>
      <c r="BL3786" s="146">
        <f t="shared" si="612"/>
        <v>7.4908126304397719E-3</v>
      </c>
      <c r="BM3786" s="146">
        <f t="shared" si="613"/>
        <v>1.838103803832123E-5</v>
      </c>
      <c r="BN3786" s="146">
        <f t="shared" si="614"/>
        <v>1.838103803832123E-5</v>
      </c>
      <c r="BO3786" s="146" t="str">
        <f t="shared" si="610"/>
        <v/>
      </c>
    </row>
    <row r="3787" spans="62:67" ht="20.100000000000001" customHeight="1" x14ac:dyDescent="0.25">
      <c r="BJ3787" s="146">
        <v>3007</v>
      </c>
      <c r="BK3787" s="146">
        <f t="shared" si="611"/>
        <v>19.238399999998926</v>
      </c>
      <c r="BL3787" s="146">
        <f t="shared" si="612"/>
        <v>7.4724315924014507E-3</v>
      </c>
      <c r="BM3787" s="146">
        <f t="shared" si="613"/>
        <v>1.8337557184501009E-5</v>
      </c>
      <c r="BN3787" s="146">
        <f t="shared" si="614"/>
        <v>1.8337557184501009E-5</v>
      </c>
      <c r="BO3787" s="146" t="str">
        <f t="shared" si="610"/>
        <v/>
      </c>
    </row>
    <row r="3788" spans="62:67" ht="20.100000000000001" customHeight="1" x14ac:dyDescent="0.25">
      <c r="BJ3788" s="146">
        <v>3008</v>
      </c>
      <c r="BK3788" s="146">
        <f t="shared" si="611"/>
        <v>19.244799999998925</v>
      </c>
      <c r="BL3788" s="146">
        <f t="shared" si="612"/>
        <v>7.4540940352169497E-3</v>
      </c>
      <c r="BM3788" s="146">
        <f t="shared" si="613"/>
        <v>1.8294174126061956E-5</v>
      </c>
      <c r="BN3788" s="146">
        <f t="shared" si="614"/>
        <v>1.8294174126061956E-5</v>
      </c>
      <c r="BO3788" s="146" t="str">
        <f t="shared" si="610"/>
        <v/>
      </c>
    </row>
    <row r="3789" spans="62:67" ht="20.100000000000001" customHeight="1" x14ac:dyDescent="0.25">
      <c r="BJ3789" s="146">
        <v>3009</v>
      </c>
      <c r="BK3789" s="146">
        <f t="shared" si="611"/>
        <v>19.251199999998924</v>
      </c>
      <c r="BL3789" s="146">
        <f t="shared" si="612"/>
        <v>7.4357998610908877E-3</v>
      </c>
      <c r="BM3789" s="146">
        <f t="shared" si="613"/>
        <v>1.825088865900059E-5</v>
      </c>
      <c r="BN3789" s="146">
        <f t="shared" si="614"/>
        <v>1.825088865900059E-5</v>
      </c>
      <c r="BO3789" s="146" t="str">
        <f t="shared" ref="BO3789:BO3852" si="615">IF($BL3789&lt;(1-$BH$793),$BM3789,"")</f>
        <v/>
      </c>
    </row>
    <row r="3790" spans="62:67" ht="20.100000000000001" customHeight="1" x14ac:dyDescent="0.25">
      <c r="BJ3790" s="146">
        <v>3010</v>
      </c>
      <c r="BK3790" s="146">
        <f t="shared" ref="BK3790:BK3853" si="616">BK3789+$BN$778</f>
        <v>19.257599999998924</v>
      </c>
      <c r="BL3790" s="146">
        <f t="shared" ref="BL3790:BL3853" si="617">_xlfn.CHISQ.DIST.RT(BK3790,7)</f>
        <v>7.4175489724318871E-3</v>
      </c>
      <c r="BM3790" s="146">
        <f t="shared" ref="BM3790:BM3853" si="618">BL3790-BL3791</f>
        <v>1.8207700579600528E-5</v>
      </c>
      <c r="BN3790" s="146">
        <f t="shared" ref="BN3790:BN3853" si="619">IF(BL3790&lt;(1-$BH$785),BM3790,"")</f>
        <v>1.8207700579600528E-5</v>
      </c>
      <c r="BO3790" s="146" t="str">
        <f t="shared" si="615"/>
        <v/>
      </c>
    </row>
    <row r="3791" spans="62:67" ht="20.100000000000001" customHeight="1" x14ac:dyDescent="0.25">
      <c r="BJ3791" s="146">
        <v>3011</v>
      </c>
      <c r="BK3791" s="146">
        <f t="shared" si="616"/>
        <v>19.263999999998923</v>
      </c>
      <c r="BL3791" s="146">
        <f t="shared" si="617"/>
        <v>7.3993412718522866E-3</v>
      </c>
      <c r="BM3791" s="146">
        <f t="shared" si="618"/>
        <v>1.8164609684621566E-5</v>
      </c>
      <c r="BN3791" s="146">
        <f t="shared" si="619"/>
        <v>1.8164609684621566E-5</v>
      </c>
      <c r="BO3791" s="146" t="str">
        <f t="shared" si="615"/>
        <v/>
      </c>
    </row>
    <row r="3792" spans="62:67" ht="20.100000000000001" customHeight="1" x14ac:dyDescent="0.25">
      <c r="BJ3792" s="146">
        <v>3012</v>
      </c>
      <c r="BK3792" s="146">
        <f t="shared" si="616"/>
        <v>19.270399999998922</v>
      </c>
      <c r="BL3792" s="146">
        <f t="shared" si="617"/>
        <v>7.381176662167665E-3</v>
      </c>
      <c r="BM3792" s="146">
        <f t="shared" si="618"/>
        <v>1.8121615771125345E-5</v>
      </c>
      <c r="BN3792" s="146">
        <f t="shared" si="619"/>
        <v>1.8121615771125345E-5</v>
      </c>
      <c r="BO3792" s="146" t="str">
        <f t="shared" si="615"/>
        <v/>
      </c>
    </row>
    <row r="3793" spans="62:67" ht="20.100000000000001" customHeight="1" x14ac:dyDescent="0.25">
      <c r="BJ3793" s="146">
        <v>3013</v>
      </c>
      <c r="BK3793" s="146">
        <f t="shared" si="616"/>
        <v>19.276799999998921</v>
      </c>
      <c r="BL3793" s="146">
        <f t="shared" si="617"/>
        <v>7.3630550463965397E-3</v>
      </c>
      <c r="BM3793" s="146">
        <f t="shared" si="618"/>
        <v>1.8078718636569888E-5</v>
      </c>
      <c r="BN3793" s="146">
        <f t="shared" si="619"/>
        <v>1.8078718636569888E-5</v>
      </c>
      <c r="BO3793" s="146" t="str">
        <f t="shared" si="615"/>
        <v/>
      </c>
    </row>
    <row r="3794" spans="62:67" ht="20.100000000000001" customHeight="1" x14ac:dyDescent="0.25">
      <c r="BJ3794" s="146">
        <v>3014</v>
      </c>
      <c r="BK3794" s="146">
        <f t="shared" si="616"/>
        <v>19.283199999998921</v>
      </c>
      <c r="BL3794" s="146">
        <f t="shared" si="617"/>
        <v>7.3449763277599698E-3</v>
      </c>
      <c r="BM3794" s="146">
        <f t="shared" si="618"/>
        <v>1.8035918078769704E-5</v>
      </c>
      <c r="BN3794" s="146">
        <f t="shared" si="619"/>
        <v>1.8035918078769704E-5</v>
      </c>
      <c r="BO3794" s="146" t="str">
        <f t="shared" si="615"/>
        <v/>
      </c>
    </row>
    <row r="3795" spans="62:67" ht="20.100000000000001" customHeight="1" x14ac:dyDescent="0.25">
      <c r="BJ3795" s="146">
        <v>3015</v>
      </c>
      <c r="BK3795" s="146">
        <f t="shared" si="616"/>
        <v>19.28959999999892</v>
      </c>
      <c r="BL3795" s="146">
        <f t="shared" si="617"/>
        <v>7.3269404096812001E-3</v>
      </c>
      <c r="BM3795" s="146">
        <f t="shared" si="618"/>
        <v>1.7993213895958239E-5</v>
      </c>
      <c r="BN3795" s="146">
        <f t="shared" si="619"/>
        <v>1.7993213895958239E-5</v>
      </c>
      <c r="BO3795" s="146" t="str">
        <f t="shared" si="615"/>
        <v/>
      </c>
    </row>
    <row r="3796" spans="62:67" ht="20.100000000000001" customHeight="1" x14ac:dyDescent="0.25">
      <c r="BJ3796" s="146">
        <v>3016</v>
      </c>
      <c r="BK3796" s="146">
        <f t="shared" si="616"/>
        <v>19.295999999998919</v>
      </c>
      <c r="BL3796" s="146">
        <f t="shared" si="617"/>
        <v>7.3089471957852419E-3</v>
      </c>
      <c r="BM3796" s="146">
        <f t="shared" si="618"/>
        <v>1.7950605886674249E-5</v>
      </c>
      <c r="BN3796" s="146">
        <f t="shared" si="619"/>
        <v>1.7950605886674249E-5</v>
      </c>
      <c r="BO3796" s="146" t="str">
        <f t="shared" si="615"/>
        <v/>
      </c>
    </row>
    <row r="3797" spans="62:67" ht="20.100000000000001" customHeight="1" x14ac:dyDescent="0.25">
      <c r="BJ3797" s="146">
        <v>3017</v>
      </c>
      <c r="BK3797" s="146">
        <f t="shared" si="616"/>
        <v>19.302399999998919</v>
      </c>
      <c r="BL3797" s="146">
        <f t="shared" si="617"/>
        <v>7.2909965898985676E-3</v>
      </c>
      <c r="BM3797" s="146">
        <f t="shared" si="618"/>
        <v>1.790809384990058E-5</v>
      </c>
      <c r="BN3797" s="146">
        <f t="shared" si="619"/>
        <v>1.790809384990058E-5</v>
      </c>
      <c r="BO3797" s="146" t="str">
        <f t="shared" si="615"/>
        <v/>
      </c>
    </row>
    <row r="3798" spans="62:67" ht="20.100000000000001" customHeight="1" x14ac:dyDescent="0.25">
      <c r="BJ3798" s="146">
        <v>3018</v>
      </c>
      <c r="BK3798" s="146">
        <f t="shared" si="616"/>
        <v>19.308799999998918</v>
      </c>
      <c r="BL3798" s="146">
        <f t="shared" si="617"/>
        <v>7.273088496048667E-3</v>
      </c>
      <c r="BM3798" s="146">
        <f t="shared" si="618"/>
        <v>1.7865677584908909E-5</v>
      </c>
      <c r="BN3798" s="146">
        <f t="shared" si="619"/>
        <v>1.7865677584908909E-5</v>
      </c>
      <c r="BO3798" s="146" t="str">
        <f t="shared" si="615"/>
        <v/>
      </c>
    </row>
    <row r="3799" spans="62:67" ht="20.100000000000001" customHeight="1" x14ac:dyDescent="0.25">
      <c r="BJ3799" s="146">
        <v>3019</v>
      </c>
      <c r="BK3799" s="146">
        <f t="shared" si="616"/>
        <v>19.315199999998917</v>
      </c>
      <c r="BL3799" s="146">
        <f t="shared" si="617"/>
        <v>7.2552228184637581E-3</v>
      </c>
      <c r="BM3799" s="146">
        <f t="shared" si="618"/>
        <v>1.7823356891408931E-5</v>
      </c>
      <c r="BN3799" s="146">
        <f t="shared" si="619"/>
        <v>1.7823356891408931E-5</v>
      </c>
      <c r="BO3799" s="146" t="str">
        <f t="shared" si="615"/>
        <v/>
      </c>
    </row>
    <row r="3800" spans="62:67" ht="20.100000000000001" customHeight="1" x14ac:dyDescent="0.25">
      <c r="BJ3800" s="146">
        <v>3020</v>
      </c>
      <c r="BK3800" s="146">
        <f t="shared" si="616"/>
        <v>19.321599999998917</v>
      </c>
      <c r="BL3800" s="146">
        <f t="shared" si="617"/>
        <v>7.2373994615723492E-3</v>
      </c>
      <c r="BM3800" s="146">
        <f t="shared" si="618"/>
        <v>1.7781131569451214E-5</v>
      </c>
      <c r="BN3800" s="146">
        <f t="shared" si="619"/>
        <v>1.7781131569451214E-5</v>
      </c>
      <c r="BO3800" s="146" t="str">
        <f t="shared" si="615"/>
        <v/>
      </c>
    </row>
    <row r="3801" spans="62:67" ht="20.100000000000001" customHeight="1" x14ac:dyDescent="0.25">
      <c r="BJ3801" s="146">
        <v>3021</v>
      </c>
      <c r="BK3801" s="146">
        <f t="shared" si="616"/>
        <v>19.327999999998916</v>
      </c>
      <c r="BL3801" s="146">
        <f t="shared" si="617"/>
        <v>7.219618330002898E-3</v>
      </c>
      <c r="BM3801" s="146">
        <f t="shared" si="618"/>
        <v>1.7739001419447148E-5</v>
      </c>
      <c r="BN3801" s="146">
        <f t="shared" si="619"/>
        <v>1.7739001419447148E-5</v>
      </c>
      <c r="BO3801" s="146" t="str">
        <f t="shared" si="615"/>
        <v/>
      </c>
    </row>
    <row r="3802" spans="62:67" ht="20.100000000000001" customHeight="1" x14ac:dyDescent="0.25">
      <c r="BJ3802" s="146">
        <v>3022</v>
      </c>
      <c r="BK3802" s="146">
        <f t="shared" si="616"/>
        <v>19.334399999998915</v>
      </c>
      <c r="BL3802" s="146">
        <f t="shared" si="617"/>
        <v>7.2018793285834508E-3</v>
      </c>
      <c r="BM3802" s="146">
        <f t="shared" si="618"/>
        <v>1.769696624222359E-5</v>
      </c>
      <c r="BN3802" s="146">
        <f t="shared" si="619"/>
        <v>1.769696624222359E-5</v>
      </c>
      <c r="BO3802" s="146" t="str">
        <f t="shared" si="615"/>
        <v/>
      </c>
    </row>
    <row r="3803" spans="62:67" ht="20.100000000000001" customHeight="1" x14ac:dyDescent="0.25">
      <c r="BJ3803" s="146">
        <v>3023</v>
      </c>
      <c r="BK3803" s="146">
        <f t="shared" si="616"/>
        <v>19.340799999998914</v>
      </c>
      <c r="BL3803" s="146">
        <f t="shared" si="617"/>
        <v>7.1841823623412272E-3</v>
      </c>
      <c r="BM3803" s="146">
        <f t="shared" si="618"/>
        <v>1.7655025838897095E-5</v>
      </c>
      <c r="BN3803" s="146">
        <f t="shared" si="619"/>
        <v>1.7655025838897095E-5</v>
      </c>
      <c r="BO3803" s="146" t="str">
        <f t="shared" si="615"/>
        <v/>
      </c>
    </row>
    <row r="3804" spans="62:67" ht="20.100000000000001" customHeight="1" x14ac:dyDescent="0.25">
      <c r="BJ3804" s="146">
        <v>3024</v>
      </c>
      <c r="BK3804" s="146">
        <f t="shared" si="616"/>
        <v>19.347199999998914</v>
      </c>
      <c r="BL3804" s="146">
        <f t="shared" si="617"/>
        <v>7.1665273365023301E-3</v>
      </c>
      <c r="BM3804" s="146">
        <f t="shared" si="618"/>
        <v>1.7613180010999686E-5</v>
      </c>
      <c r="BN3804" s="146">
        <f t="shared" si="619"/>
        <v>1.7613180010999686E-5</v>
      </c>
      <c r="BO3804" s="146" t="str">
        <f t="shared" si="615"/>
        <v/>
      </c>
    </row>
    <row r="3805" spans="62:67" ht="20.100000000000001" customHeight="1" x14ac:dyDescent="0.25">
      <c r="BJ3805" s="146">
        <v>3025</v>
      </c>
      <c r="BK3805" s="146">
        <f t="shared" si="616"/>
        <v>19.353599999998913</v>
      </c>
      <c r="BL3805" s="146">
        <f t="shared" si="617"/>
        <v>7.1489141564913304E-3</v>
      </c>
      <c r="BM3805" s="146">
        <f t="shared" si="618"/>
        <v>1.7571428560458902E-5</v>
      </c>
      <c r="BN3805" s="146">
        <f t="shared" si="619"/>
        <v>1.7571428560458902E-5</v>
      </c>
      <c r="BO3805" s="146" t="str">
        <f t="shared" si="615"/>
        <v/>
      </c>
    </row>
    <row r="3806" spans="62:67" ht="20.100000000000001" customHeight="1" x14ac:dyDescent="0.25">
      <c r="BJ3806" s="146">
        <v>3026</v>
      </c>
      <c r="BK3806" s="146">
        <f t="shared" si="616"/>
        <v>19.359999999998912</v>
      </c>
      <c r="BL3806" s="146">
        <f t="shared" si="617"/>
        <v>7.1313427279308715E-3</v>
      </c>
      <c r="BM3806" s="146">
        <f t="shared" si="618"/>
        <v>1.7529771289509326E-5</v>
      </c>
      <c r="BN3806" s="146">
        <f t="shared" si="619"/>
        <v>1.7529771289509326E-5</v>
      </c>
      <c r="BO3806" s="146" t="str">
        <f t="shared" si="615"/>
        <v/>
      </c>
    </row>
    <row r="3807" spans="62:67" ht="20.100000000000001" customHeight="1" x14ac:dyDescent="0.25">
      <c r="BJ3807" s="146">
        <v>3027</v>
      </c>
      <c r="BK3807" s="146">
        <f t="shared" si="616"/>
        <v>19.366399999998912</v>
      </c>
      <c r="BL3807" s="146">
        <f t="shared" si="617"/>
        <v>7.1138129566413622E-3</v>
      </c>
      <c r="BM3807" s="146">
        <f t="shared" si="618"/>
        <v>1.7488208000774122E-5</v>
      </c>
      <c r="BN3807" s="146">
        <f t="shared" si="619"/>
        <v>1.7488208000774122E-5</v>
      </c>
      <c r="BO3807" s="146" t="str">
        <f t="shared" si="615"/>
        <v/>
      </c>
    </row>
    <row r="3808" spans="62:67" ht="20.100000000000001" customHeight="1" x14ac:dyDescent="0.25">
      <c r="BJ3808" s="146">
        <v>3028</v>
      </c>
      <c r="BK3808" s="146">
        <f t="shared" si="616"/>
        <v>19.372799999998911</v>
      </c>
      <c r="BL3808" s="146">
        <f t="shared" si="617"/>
        <v>7.0963247486405881E-3</v>
      </c>
      <c r="BM3808" s="146">
        <f t="shared" si="618"/>
        <v>1.7446738497253755E-5</v>
      </c>
      <c r="BN3808" s="146">
        <f t="shared" si="619"/>
        <v>1.7446738497253755E-5</v>
      </c>
      <c r="BO3808" s="146" t="str">
        <f t="shared" si="615"/>
        <v/>
      </c>
    </row>
    <row r="3809" spans="62:67" ht="20.100000000000001" customHeight="1" x14ac:dyDescent="0.25">
      <c r="BJ3809" s="146">
        <v>3029</v>
      </c>
      <c r="BK3809" s="146">
        <f t="shared" si="616"/>
        <v>19.37919999999891</v>
      </c>
      <c r="BL3809" s="146">
        <f t="shared" si="617"/>
        <v>7.0788780101433343E-3</v>
      </c>
      <c r="BM3809" s="146">
        <f t="shared" si="618"/>
        <v>1.7405362582319055E-5</v>
      </c>
      <c r="BN3809" s="146">
        <f t="shared" si="619"/>
        <v>1.7405362582319055E-5</v>
      </c>
      <c r="BO3809" s="146" t="str">
        <f t="shared" si="615"/>
        <v/>
      </c>
    </row>
    <row r="3810" spans="62:67" ht="20.100000000000001" customHeight="1" x14ac:dyDescent="0.25">
      <c r="BJ3810" s="146">
        <v>3030</v>
      </c>
      <c r="BK3810" s="146">
        <f t="shared" si="616"/>
        <v>19.385599999998909</v>
      </c>
      <c r="BL3810" s="146">
        <f t="shared" si="617"/>
        <v>7.0614726475610153E-3</v>
      </c>
      <c r="BM3810" s="146">
        <f t="shared" si="618"/>
        <v>1.7364080059644425E-5</v>
      </c>
      <c r="BN3810" s="146">
        <f t="shared" si="619"/>
        <v>1.7364080059644425E-5</v>
      </c>
      <c r="BO3810" s="146" t="str">
        <f t="shared" si="615"/>
        <v/>
      </c>
    </row>
    <row r="3811" spans="62:67" ht="20.100000000000001" customHeight="1" x14ac:dyDescent="0.25">
      <c r="BJ3811" s="146">
        <v>3031</v>
      </c>
      <c r="BK3811" s="146">
        <f t="shared" si="616"/>
        <v>19.391999999998909</v>
      </c>
      <c r="BL3811" s="146">
        <f t="shared" si="617"/>
        <v>7.0441085675013709E-3</v>
      </c>
      <c r="BM3811" s="146">
        <f t="shared" si="618"/>
        <v>1.7322890733376985E-5</v>
      </c>
      <c r="BN3811" s="146">
        <f t="shared" si="619"/>
        <v>1.7322890733376985E-5</v>
      </c>
      <c r="BO3811" s="146" t="str">
        <f t="shared" si="615"/>
        <v/>
      </c>
    </row>
    <row r="3812" spans="62:67" ht="20.100000000000001" customHeight="1" x14ac:dyDescent="0.25">
      <c r="BJ3812" s="146">
        <v>3032</v>
      </c>
      <c r="BK3812" s="146">
        <f t="shared" si="616"/>
        <v>19.398399999998908</v>
      </c>
      <c r="BL3812" s="146">
        <f t="shared" si="617"/>
        <v>7.0267856767679939E-3</v>
      </c>
      <c r="BM3812" s="146">
        <f t="shared" si="618"/>
        <v>1.7281794407911048E-5</v>
      </c>
      <c r="BN3812" s="146">
        <f t="shared" si="619"/>
        <v>1.7281794407911048E-5</v>
      </c>
      <c r="BO3812" s="146" t="str">
        <f t="shared" si="615"/>
        <v/>
      </c>
    </row>
    <row r="3813" spans="62:67" ht="20.100000000000001" customHeight="1" x14ac:dyDescent="0.25">
      <c r="BJ3813" s="146">
        <v>3033</v>
      </c>
      <c r="BK3813" s="146">
        <f t="shared" si="616"/>
        <v>19.404799999998907</v>
      </c>
      <c r="BL3813" s="146">
        <f t="shared" si="617"/>
        <v>7.0095038823600828E-3</v>
      </c>
      <c r="BM3813" s="146">
        <f t="shared" si="618"/>
        <v>1.7240790888091093E-5</v>
      </c>
      <c r="BN3813" s="146">
        <f t="shared" si="619"/>
        <v>1.7240790888091093E-5</v>
      </c>
      <c r="BO3813" s="146" t="str">
        <f t="shared" si="615"/>
        <v/>
      </c>
    </row>
    <row r="3814" spans="62:67" ht="20.100000000000001" customHeight="1" x14ac:dyDescent="0.25">
      <c r="BJ3814" s="146">
        <v>3034</v>
      </c>
      <c r="BK3814" s="146">
        <f t="shared" si="616"/>
        <v>19.411199999998907</v>
      </c>
      <c r="BL3814" s="146">
        <f t="shared" si="617"/>
        <v>6.9922630914719917E-3</v>
      </c>
      <c r="BM3814" s="146">
        <f t="shared" si="618"/>
        <v>1.7199879979073844E-5</v>
      </c>
      <c r="BN3814" s="146">
        <f t="shared" si="619"/>
        <v>1.7199879979073844E-5</v>
      </c>
      <c r="BO3814" s="146" t="str">
        <f t="shared" si="615"/>
        <v/>
      </c>
    </row>
    <row r="3815" spans="62:67" ht="20.100000000000001" customHeight="1" x14ac:dyDescent="0.25">
      <c r="BJ3815" s="146">
        <v>3035</v>
      </c>
      <c r="BK3815" s="146">
        <f t="shared" si="616"/>
        <v>19.417599999998906</v>
      </c>
      <c r="BL3815" s="146">
        <f t="shared" si="617"/>
        <v>6.9750632114929179E-3</v>
      </c>
      <c r="BM3815" s="146">
        <f t="shared" si="618"/>
        <v>1.7159061486393332E-5</v>
      </c>
      <c r="BN3815" s="146">
        <f t="shared" si="619"/>
        <v>1.7159061486393332E-5</v>
      </c>
      <c r="BO3815" s="146" t="str">
        <f t="shared" si="615"/>
        <v/>
      </c>
    </row>
    <row r="3816" spans="62:67" ht="20.100000000000001" customHeight="1" x14ac:dyDescent="0.25">
      <c r="BJ3816" s="146">
        <v>3036</v>
      </c>
      <c r="BK3816" s="146">
        <f t="shared" si="616"/>
        <v>19.423999999998905</v>
      </c>
      <c r="BL3816" s="146">
        <f t="shared" si="617"/>
        <v>6.9579041500065246E-3</v>
      </c>
      <c r="BM3816" s="146">
        <f t="shared" si="618"/>
        <v>1.711833521595655E-5</v>
      </c>
      <c r="BN3816" s="146">
        <f t="shared" si="619"/>
        <v>1.711833521595655E-5</v>
      </c>
      <c r="BO3816" s="146" t="str">
        <f t="shared" si="615"/>
        <v/>
      </c>
    </row>
    <row r="3817" spans="62:67" ht="20.100000000000001" customHeight="1" x14ac:dyDescent="0.25">
      <c r="BJ3817" s="146">
        <v>3037</v>
      </c>
      <c r="BK3817" s="146">
        <f t="shared" si="616"/>
        <v>19.430399999998905</v>
      </c>
      <c r="BL3817" s="146">
        <f t="shared" si="617"/>
        <v>6.940785814790568E-3</v>
      </c>
      <c r="BM3817" s="146">
        <f t="shared" si="618"/>
        <v>1.707770097401657E-5</v>
      </c>
      <c r="BN3817" s="146">
        <f t="shared" si="619"/>
        <v>1.707770097401657E-5</v>
      </c>
      <c r="BO3817" s="146" t="str">
        <f t="shared" si="615"/>
        <v/>
      </c>
    </row>
    <row r="3818" spans="62:67" ht="20.100000000000001" customHeight="1" x14ac:dyDescent="0.25">
      <c r="BJ3818" s="146">
        <v>3038</v>
      </c>
      <c r="BK3818" s="146">
        <f t="shared" si="616"/>
        <v>19.436799999998904</v>
      </c>
      <c r="BL3818" s="146">
        <f t="shared" si="617"/>
        <v>6.9237081138165514E-3</v>
      </c>
      <c r="BM3818" s="146">
        <f t="shared" si="618"/>
        <v>1.7037158567185552E-5</v>
      </c>
      <c r="BN3818" s="146">
        <f t="shared" si="619"/>
        <v>1.7037158567185552E-5</v>
      </c>
      <c r="BO3818" s="146" t="str">
        <f t="shared" si="615"/>
        <v/>
      </c>
    </row>
    <row r="3819" spans="62:67" ht="20.100000000000001" customHeight="1" x14ac:dyDescent="0.25">
      <c r="BJ3819" s="146">
        <v>3039</v>
      </c>
      <c r="BK3819" s="146">
        <f t="shared" si="616"/>
        <v>19.443199999998903</v>
      </c>
      <c r="BL3819" s="146">
        <f t="shared" si="617"/>
        <v>6.9066709552493659E-3</v>
      </c>
      <c r="BM3819" s="146">
        <f t="shared" si="618"/>
        <v>1.6996707802452958E-5</v>
      </c>
      <c r="BN3819" s="146">
        <f t="shared" si="619"/>
        <v>1.6996707802452958E-5</v>
      </c>
      <c r="BO3819" s="146" t="str">
        <f t="shared" si="615"/>
        <v/>
      </c>
    </row>
    <row r="3820" spans="62:67" ht="20.100000000000001" customHeight="1" x14ac:dyDescent="0.25">
      <c r="BJ3820" s="146">
        <v>3040</v>
      </c>
      <c r="BK3820" s="146">
        <f t="shared" si="616"/>
        <v>19.449599999998902</v>
      </c>
      <c r="BL3820" s="146">
        <f t="shared" si="617"/>
        <v>6.8896742474469129E-3</v>
      </c>
      <c r="BM3820" s="146">
        <f t="shared" si="618"/>
        <v>1.6956348487137847E-5</v>
      </c>
      <c r="BN3820" s="146">
        <f t="shared" si="619"/>
        <v>1.6956348487137847E-5</v>
      </c>
      <c r="BO3820" s="146" t="str">
        <f t="shared" si="615"/>
        <v/>
      </c>
    </row>
    <row r="3821" spans="62:67" ht="20.100000000000001" customHeight="1" x14ac:dyDescent="0.25">
      <c r="BJ3821" s="146">
        <v>3041</v>
      </c>
      <c r="BK3821" s="146">
        <f t="shared" si="616"/>
        <v>19.455999999998902</v>
      </c>
      <c r="BL3821" s="146">
        <f t="shared" si="617"/>
        <v>6.8727178989597751E-3</v>
      </c>
      <c r="BM3821" s="146">
        <f t="shared" si="618"/>
        <v>1.6916080428937448E-5</v>
      </c>
      <c r="BN3821" s="146">
        <f t="shared" si="619"/>
        <v>1.6916080428937448E-5</v>
      </c>
      <c r="BO3821" s="146" t="str">
        <f t="shared" si="615"/>
        <v/>
      </c>
    </row>
    <row r="3822" spans="62:67" ht="20.100000000000001" customHeight="1" x14ac:dyDescent="0.25">
      <c r="BJ3822" s="146">
        <v>3042</v>
      </c>
      <c r="BK3822" s="146">
        <f t="shared" si="616"/>
        <v>19.462399999998901</v>
      </c>
      <c r="BL3822" s="146">
        <f t="shared" si="617"/>
        <v>6.8558018185308376E-3</v>
      </c>
      <c r="BM3822" s="146">
        <f t="shared" si="618"/>
        <v>1.6875903435924558E-5</v>
      </c>
      <c r="BN3822" s="146">
        <f t="shared" si="619"/>
        <v>1.6875903435924558E-5</v>
      </c>
      <c r="BO3822" s="146" t="str">
        <f t="shared" si="615"/>
        <v/>
      </c>
    </row>
    <row r="3823" spans="62:67" ht="20.100000000000001" customHeight="1" x14ac:dyDescent="0.25">
      <c r="BJ3823" s="146">
        <v>3043</v>
      </c>
      <c r="BK3823" s="146">
        <f t="shared" si="616"/>
        <v>19.4687999999989</v>
      </c>
      <c r="BL3823" s="146">
        <f t="shared" si="617"/>
        <v>6.8389259150949131E-3</v>
      </c>
      <c r="BM3823" s="146">
        <f t="shared" si="618"/>
        <v>1.6835817316480754E-5</v>
      </c>
      <c r="BN3823" s="146">
        <f t="shared" si="619"/>
        <v>1.6835817316480754E-5</v>
      </c>
      <c r="BO3823" s="146" t="str">
        <f t="shared" si="615"/>
        <v/>
      </c>
    </row>
    <row r="3824" spans="62:67" ht="20.100000000000001" customHeight="1" x14ac:dyDescent="0.25">
      <c r="BJ3824" s="146">
        <v>3044</v>
      </c>
      <c r="BK3824" s="146">
        <f t="shared" si="616"/>
        <v>19.4751999999989</v>
      </c>
      <c r="BL3824" s="146">
        <f t="shared" si="617"/>
        <v>6.8220900977784323E-3</v>
      </c>
      <c r="BM3824" s="146">
        <f t="shared" si="618"/>
        <v>1.679582187939354E-5</v>
      </c>
      <c r="BN3824" s="146">
        <f t="shared" si="619"/>
        <v>1.679582187939354E-5</v>
      </c>
      <c r="BO3824" s="146" t="str">
        <f t="shared" si="615"/>
        <v/>
      </c>
    </row>
    <row r="3825" spans="62:67" ht="20.100000000000001" customHeight="1" x14ac:dyDescent="0.25">
      <c r="BJ3825" s="146">
        <v>3045</v>
      </c>
      <c r="BK3825" s="146">
        <f t="shared" si="616"/>
        <v>19.481599999998899</v>
      </c>
      <c r="BL3825" s="146">
        <f t="shared" si="617"/>
        <v>6.8052942758990388E-3</v>
      </c>
      <c r="BM3825" s="146">
        <f t="shared" si="618"/>
        <v>1.6755916933788688E-5</v>
      </c>
      <c r="BN3825" s="146">
        <f t="shared" si="619"/>
        <v>1.6755916933788688E-5</v>
      </c>
      <c r="BO3825" s="146" t="str">
        <f t="shared" si="615"/>
        <v/>
      </c>
    </row>
    <row r="3826" spans="62:67" ht="20.100000000000001" customHeight="1" x14ac:dyDescent="0.25">
      <c r="BJ3826" s="146">
        <v>3046</v>
      </c>
      <c r="BK3826" s="146">
        <f t="shared" si="616"/>
        <v>19.487999999998898</v>
      </c>
      <c r="BL3826" s="146">
        <f t="shared" si="617"/>
        <v>6.7885383589652501E-3</v>
      </c>
      <c r="BM3826" s="146">
        <f t="shared" si="618"/>
        <v>1.6716102289126775E-5</v>
      </c>
      <c r="BN3826" s="146">
        <f t="shared" si="619"/>
        <v>1.6716102289126775E-5</v>
      </c>
      <c r="BO3826" s="146" t="str">
        <f t="shared" si="615"/>
        <v/>
      </c>
    </row>
    <row r="3827" spans="62:67" ht="20.100000000000001" customHeight="1" x14ac:dyDescent="0.25">
      <c r="BJ3827" s="146">
        <v>3047</v>
      </c>
      <c r="BK3827" s="146">
        <f t="shared" si="616"/>
        <v>19.494399999998897</v>
      </c>
      <c r="BL3827" s="146">
        <f t="shared" si="617"/>
        <v>6.7718222566761233E-3</v>
      </c>
      <c r="BM3827" s="146">
        <f t="shared" si="618"/>
        <v>1.6676377755276035E-5</v>
      </c>
      <c r="BN3827" s="146">
        <f t="shared" si="619"/>
        <v>1.6676377755276035E-5</v>
      </c>
      <c r="BO3827" s="146" t="str">
        <f t="shared" si="615"/>
        <v/>
      </c>
    </row>
    <row r="3828" spans="62:67" ht="20.100000000000001" customHeight="1" x14ac:dyDescent="0.25">
      <c r="BJ3828" s="146">
        <v>3048</v>
      </c>
      <c r="BK3828" s="146">
        <f t="shared" si="616"/>
        <v>19.500799999998897</v>
      </c>
      <c r="BL3828" s="146">
        <f t="shared" si="617"/>
        <v>6.7551458789208473E-3</v>
      </c>
      <c r="BM3828" s="146">
        <f t="shared" si="618"/>
        <v>1.6636743142388333E-5</v>
      </c>
      <c r="BN3828" s="146">
        <f t="shared" si="619"/>
        <v>1.6636743142388333E-5</v>
      </c>
      <c r="BO3828" s="146" t="str">
        <f t="shared" si="615"/>
        <v/>
      </c>
    </row>
    <row r="3829" spans="62:67" ht="20.100000000000001" customHeight="1" x14ac:dyDescent="0.25">
      <c r="BJ3829" s="146">
        <v>3049</v>
      </c>
      <c r="BK3829" s="146">
        <f t="shared" si="616"/>
        <v>19.507199999998896</v>
      </c>
      <c r="BL3829" s="146">
        <f t="shared" si="617"/>
        <v>6.738509135778459E-3</v>
      </c>
      <c r="BM3829" s="146">
        <f t="shared" si="618"/>
        <v>1.6597198261051813E-5</v>
      </c>
      <c r="BN3829" s="146">
        <f t="shared" si="619"/>
        <v>1.6597198261051813E-5</v>
      </c>
      <c r="BO3829" s="146" t="str">
        <f t="shared" si="615"/>
        <v/>
      </c>
    </row>
    <row r="3830" spans="62:67" ht="20.100000000000001" customHeight="1" x14ac:dyDescent="0.25">
      <c r="BJ3830" s="146">
        <v>3050</v>
      </c>
      <c r="BK3830" s="146">
        <f t="shared" si="616"/>
        <v>19.513599999998895</v>
      </c>
      <c r="BL3830" s="146">
        <f t="shared" si="617"/>
        <v>6.7219119375174071E-3</v>
      </c>
      <c r="BM3830" s="146">
        <f t="shared" si="618"/>
        <v>1.655774292212437E-5</v>
      </c>
      <c r="BN3830" s="146">
        <f t="shared" si="619"/>
        <v>1.655774292212437E-5</v>
      </c>
      <c r="BO3830" s="146" t="str">
        <f t="shared" si="615"/>
        <v/>
      </c>
    </row>
    <row r="3831" spans="62:67" ht="20.100000000000001" customHeight="1" x14ac:dyDescent="0.25">
      <c r="BJ3831" s="146">
        <v>3051</v>
      </c>
      <c r="BK3831" s="146">
        <f t="shared" si="616"/>
        <v>19.519999999998895</v>
      </c>
      <c r="BL3831" s="146">
        <f t="shared" si="617"/>
        <v>6.7053541945952828E-3</v>
      </c>
      <c r="BM3831" s="146">
        <f t="shared" si="618"/>
        <v>1.6518376936895847E-5</v>
      </c>
      <c r="BN3831" s="146">
        <f t="shared" si="619"/>
        <v>1.6518376936895847E-5</v>
      </c>
      <c r="BO3831" s="146" t="str">
        <f t="shared" si="615"/>
        <v/>
      </c>
    </row>
    <row r="3832" spans="62:67" ht="20.100000000000001" customHeight="1" x14ac:dyDescent="0.25">
      <c r="BJ3832" s="146">
        <v>3052</v>
      </c>
      <c r="BK3832" s="146">
        <f t="shared" si="616"/>
        <v>19.526399999998894</v>
      </c>
      <c r="BL3832" s="146">
        <f t="shared" si="617"/>
        <v>6.6888358176583869E-3</v>
      </c>
      <c r="BM3832" s="146">
        <f t="shared" si="618"/>
        <v>1.6479100116944916E-5</v>
      </c>
      <c r="BN3832" s="146">
        <f t="shared" si="619"/>
        <v>1.6479100116944916E-5</v>
      </c>
      <c r="BO3832" s="146" t="str">
        <f t="shared" si="615"/>
        <v/>
      </c>
    </row>
    <row r="3833" spans="62:67" ht="20.100000000000001" customHeight="1" x14ac:dyDescent="0.25">
      <c r="BJ3833" s="146">
        <v>3053</v>
      </c>
      <c r="BK3833" s="146">
        <f t="shared" si="616"/>
        <v>19.532799999998893</v>
      </c>
      <c r="BL3833" s="146">
        <f t="shared" si="617"/>
        <v>6.672356717541442E-3</v>
      </c>
      <c r="BM3833" s="146">
        <f t="shared" si="618"/>
        <v>1.6439912274244031E-5</v>
      </c>
      <c r="BN3833" s="146">
        <f t="shared" si="619"/>
        <v>1.6439912274244031E-5</v>
      </c>
      <c r="BO3833" s="146" t="str">
        <f t="shared" si="615"/>
        <v/>
      </c>
    </row>
    <row r="3834" spans="62:67" ht="20.100000000000001" customHeight="1" x14ac:dyDescent="0.25">
      <c r="BJ3834" s="146">
        <v>3054</v>
      </c>
      <c r="BK3834" s="146">
        <f t="shared" si="616"/>
        <v>19.539199999998893</v>
      </c>
      <c r="BL3834" s="146">
        <f t="shared" si="617"/>
        <v>6.655916805267198E-3</v>
      </c>
      <c r="BM3834" s="146">
        <f t="shared" si="618"/>
        <v>1.6400813221108257E-5</v>
      </c>
      <c r="BN3834" s="146">
        <f t="shared" si="619"/>
        <v>1.6400813221108257E-5</v>
      </c>
      <c r="BO3834" s="146" t="str">
        <f t="shared" si="615"/>
        <v/>
      </c>
    </row>
    <row r="3835" spans="62:67" ht="20.100000000000001" customHeight="1" x14ac:dyDescent="0.25">
      <c r="BJ3835" s="146">
        <v>3055</v>
      </c>
      <c r="BK3835" s="146">
        <f t="shared" si="616"/>
        <v>19.545599999998892</v>
      </c>
      <c r="BL3835" s="146">
        <f t="shared" si="617"/>
        <v>6.6395159920460897E-3</v>
      </c>
      <c r="BM3835" s="146">
        <f t="shared" si="618"/>
        <v>1.636180277020307E-5</v>
      </c>
      <c r="BN3835" s="146">
        <f t="shared" si="619"/>
        <v>1.636180277020307E-5</v>
      </c>
      <c r="BO3835" s="146" t="str">
        <f t="shared" si="615"/>
        <v/>
      </c>
    </row>
    <row r="3836" spans="62:67" ht="20.100000000000001" customHeight="1" x14ac:dyDescent="0.25">
      <c r="BJ3836" s="146">
        <v>3056</v>
      </c>
      <c r="BK3836" s="146">
        <f t="shared" si="616"/>
        <v>19.551999999998891</v>
      </c>
      <c r="BL3836" s="146">
        <f t="shared" si="617"/>
        <v>6.6231541892758867E-3</v>
      </c>
      <c r="BM3836" s="146">
        <f t="shared" si="618"/>
        <v>1.6322880734514003E-5</v>
      </c>
      <c r="BN3836" s="146">
        <f t="shared" si="619"/>
        <v>1.6322880734514003E-5</v>
      </c>
      <c r="BO3836" s="146" t="str">
        <f t="shared" si="615"/>
        <v/>
      </c>
    </row>
    <row r="3837" spans="62:67" ht="20.100000000000001" customHeight="1" x14ac:dyDescent="0.25">
      <c r="BJ3837" s="146">
        <v>3057</v>
      </c>
      <c r="BK3837" s="146">
        <f t="shared" si="616"/>
        <v>19.55839999999889</v>
      </c>
      <c r="BL3837" s="146">
        <f t="shared" si="617"/>
        <v>6.6068313085413726E-3</v>
      </c>
      <c r="BM3837" s="146">
        <f t="shared" si="618"/>
        <v>1.6284046927433384E-5</v>
      </c>
      <c r="BN3837" s="146">
        <f t="shared" si="619"/>
        <v>1.6284046927433384E-5</v>
      </c>
      <c r="BO3837" s="146" t="str">
        <f t="shared" si="615"/>
        <v/>
      </c>
    </row>
    <row r="3838" spans="62:67" ht="20.100000000000001" customHeight="1" x14ac:dyDescent="0.25">
      <c r="BJ3838" s="146">
        <v>3058</v>
      </c>
      <c r="BK3838" s="146">
        <f t="shared" si="616"/>
        <v>19.56479999999889</v>
      </c>
      <c r="BL3838" s="146">
        <f t="shared" si="617"/>
        <v>6.5905472616139393E-3</v>
      </c>
      <c r="BM3838" s="146">
        <f t="shared" si="618"/>
        <v>1.6245301162677063E-5</v>
      </c>
      <c r="BN3838" s="146">
        <f t="shared" si="619"/>
        <v>1.6245301162677063E-5</v>
      </c>
      <c r="BO3838" s="146" t="str">
        <f t="shared" si="615"/>
        <v/>
      </c>
    </row>
    <row r="3839" spans="62:67" ht="20.100000000000001" customHeight="1" x14ac:dyDescent="0.25">
      <c r="BJ3839" s="146">
        <v>3059</v>
      </c>
      <c r="BK3839" s="146">
        <f t="shared" si="616"/>
        <v>19.571199999998889</v>
      </c>
      <c r="BL3839" s="146">
        <f t="shared" si="617"/>
        <v>6.5743019604512622E-3</v>
      </c>
      <c r="BM3839" s="146">
        <f t="shared" si="618"/>
        <v>1.6206643254293093E-5</v>
      </c>
      <c r="BN3839" s="146">
        <f t="shared" si="619"/>
        <v>1.6206643254293093E-5</v>
      </c>
      <c r="BO3839" s="146" t="str">
        <f t="shared" si="615"/>
        <v/>
      </c>
    </row>
    <row r="3840" spans="62:67" ht="20.100000000000001" customHeight="1" x14ac:dyDescent="0.25">
      <c r="BJ3840" s="146">
        <v>3060</v>
      </c>
      <c r="BK3840" s="146">
        <f t="shared" si="616"/>
        <v>19.577599999998888</v>
      </c>
      <c r="BL3840" s="146">
        <f t="shared" si="617"/>
        <v>6.5580953171969691E-3</v>
      </c>
      <c r="BM3840" s="146">
        <f t="shared" si="618"/>
        <v>1.6168073016682542E-5</v>
      </c>
      <c r="BN3840" s="146">
        <f t="shared" si="619"/>
        <v>1.6168073016682542E-5</v>
      </c>
      <c r="BO3840" s="146" t="str">
        <f t="shared" si="615"/>
        <v/>
      </c>
    </row>
    <row r="3841" spans="62:67" ht="20.100000000000001" customHeight="1" x14ac:dyDescent="0.25">
      <c r="BJ3841" s="146">
        <v>3061</v>
      </c>
      <c r="BK3841" s="146">
        <f t="shared" si="616"/>
        <v>19.583999999998888</v>
      </c>
      <c r="BL3841" s="146">
        <f t="shared" si="617"/>
        <v>6.5419272441802866E-3</v>
      </c>
      <c r="BM3841" s="146">
        <f t="shared" si="618"/>
        <v>1.612959026464373E-5</v>
      </c>
      <c r="BN3841" s="146">
        <f t="shared" si="619"/>
        <v>1.612959026464373E-5</v>
      </c>
      <c r="BO3841" s="146" t="str">
        <f t="shared" si="615"/>
        <v/>
      </c>
    </row>
    <row r="3842" spans="62:67" ht="20.100000000000001" customHeight="1" x14ac:dyDescent="0.25">
      <c r="BJ3842" s="146">
        <v>3062</v>
      </c>
      <c r="BK3842" s="146">
        <f t="shared" si="616"/>
        <v>19.590399999998887</v>
      </c>
      <c r="BL3842" s="146">
        <f t="shared" si="617"/>
        <v>6.5257976539156428E-3</v>
      </c>
      <c r="BM3842" s="146">
        <f t="shared" si="618"/>
        <v>1.609119481325947E-5</v>
      </c>
      <c r="BN3842" s="146">
        <f t="shared" si="619"/>
        <v>1.609119481325947E-5</v>
      </c>
      <c r="BO3842" s="146" t="str">
        <f t="shared" si="615"/>
        <v/>
      </c>
    </row>
    <row r="3843" spans="62:67" ht="20.100000000000001" customHeight="1" x14ac:dyDescent="0.25">
      <c r="BJ3843" s="146">
        <v>3063</v>
      </c>
      <c r="BK3843" s="146">
        <f t="shared" si="616"/>
        <v>19.596799999998886</v>
      </c>
      <c r="BL3843" s="146">
        <f t="shared" si="617"/>
        <v>6.5097064591023834E-3</v>
      </c>
      <c r="BM3843" s="146">
        <f t="shared" si="618"/>
        <v>1.6052886477995951E-5</v>
      </c>
      <c r="BN3843" s="146">
        <f t="shared" si="619"/>
        <v>1.6052886477995951E-5</v>
      </c>
      <c r="BO3843" s="146" t="str">
        <f t="shared" si="615"/>
        <v/>
      </c>
    </row>
    <row r="3844" spans="62:67" ht="20.100000000000001" customHeight="1" x14ac:dyDescent="0.25">
      <c r="BJ3844" s="146">
        <v>3064</v>
      </c>
      <c r="BK3844" s="146">
        <f t="shared" si="616"/>
        <v>19.603199999998886</v>
      </c>
      <c r="BL3844" s="146">
        <f t="shared" si="617"/>
        <v>6.4936535726243874E-3</v>
      </c>
      <c r="BM3844" s="146">
        <f t="shared" si="618"/>
        <v>1.601466507463508E-5</v>
      </c>
      <c r="BN3844" s="146">
        <f t="shared" si="619"/>
        <v>1.601466507463508E-5</v>
      </c>
      <c r="BO3844" s="146" t="str">
        <f t="shared" si="615"/>
        <v/>
      </c>
    </row>
    <row r="3845" spans="62:67" ht="20.100000000000001" customHeight="1" x14ac:dyDescent="0.25">
      <c r="BJ3845" s="146">
        <v>3065</v>
      </c>
      <c r="BK3845" s="146">
        <f t="shared" si="616"/>
        <v>19.609599999998885</v>
      </c>
      <c r="BL3845" s="146">
        <f t="shared" si="617"/>
        <v>6.4776389075497523E-3</v>
      </c>
      <c r="BM3845" s="146">
        <f t="shared" si="618"/>
        <v>1.5976530419364691E-5</v>
      </c>
      <c r="BN3845" s="146">
        <f t="shared" si="619"/>
        <v>1.5976530419364691E-5</v>
      </c>
      <c r="BO3845" s="146" t="str">
        <f t="shared" si="615"/>
        <v/>
      </c>
    </row>
    <row r="3846" spans="62:67" ht="20.100000000000001" customHeight="1" x14ac:dyDescent="0.25">
      <c r="BJ3846" s="146">
        <v>3066</v>
      </c>
      <c r="BK3846" s="146">
        <f t="shared" si="616"/>
        <v>19.615999999998884</v>
      </c>
      <c r="BL3846" s="146">
        <f t="shared" si="617"/>
        <v>6.4616623771303876E-3</v>
      </c>
      <c r="BM3846" s="146">
        <f t="shared" si="618"/>
        <v>1.5938482328651041E-5</v>
      </c>
      <c r="BN3846" s="146">
        <f t="shared" si="619"/>
        <v>1.5938482328651041E-5</v>
      </c>
      <c r="BO3846" s="146" t="str">
        <f t="shared" si="615"/>
        <v/>
      </c>
    </row>
    <row r="3847" spans="62:67" ht="20.100000000000001" customHeight="1" x14ac:dyDescent="0.25">
      <c r="BJ3847" s="146">
        <v>3067</v>
      </c>
      <c r="BK3847" s="146">
        <f t="shared" si="616"/>
        <v>19.622399999998883</v>
      </c>
      <c r="BL3847" s="146">
        <f t="shared" si="617"/>
        <v>6.4457238948017366E-3</v>
      </c>
      <c r="BM3847" s="146">
        <f t="shared" si="618"/>
        <v>1.5900520619342023E-5</v>
      </c>
      <c r="BN3847" s="146">
        <f t="shared" si="619"/>
        <v>1.5900520619342023E-5</v>
      </c>
      <c r="BO3847" s="146" t="str">
        <f t="shared" si="615"/>
        <v/>
      </c>
    </row>
    <row r="3848" spans="62:67" ht="20.100000000000001" customHeight="1" x14ac:dyDescent="0.25">
      <c r="BJ3848" s="146">
        <v>3068</v>
      </c>
      <c r="BK3848" s="146">
        <f t="shared" si="616"/>
        <v>19.628799999998883</v>
      </c>
      <c r="BL3848" s="146">
        <f t="shared" si="617"/>
        <v>6.4298233741823946E-3</v>
      </c>
      <c r="BM3848" s="146">
        <f t="shared" si="618"/>
        <v>1.5862645108621204E-5</v>
      </c>
      <c r="BN3848" s="146">
        <f t="shared" si="619"/>
        <v>1.5862645108621204E-5</v>
      </c>
      <c r="BO3848" s="146" t="str">
        <f t="shared" si="615"/>
        <v/>
      </c>
    </row>
    <row r="3849" spans="62:67" ht="20.100000000000001" customHeight="1" x14ac:dyDescent="0.25">
      <c r="BJ3849" s="146">
        <v>3069</v>
      </c>
      <c r="BK3849" s="146">
        <f t="shared" si="616"/>
        <v>19.635199999998882</v>
      </c>
      <c r="BL3849" s="146">
        <f t="shared" si="617"/>
        <v>6.4139607290737734E-3</v>
      </c>
      <c r="BM3849" s="146">
        <f t="shared" si="618"/>
        <v>1.5824855614031234E-5</v>
      </c>
      <c r="BN3849" s="146">
        <f t="shared" si="619"/>
        <v>1.5824855614031234E-5</v>
      </c>
      <c r="BO3849" s="146" t="str">
        <f t="shared" si="615"/>
        <v/>
      </c>
    </row>
    <row r="3850" spans="62:67" ht="20.100000000000001" customHeight="1" x14ac:dyDescent="0.25">
      <c r="BJ3850" s="146">
        <v>3070</v>
      </c>
      <c r="BK3850" s="146">
        <f t="shared" si="616"/>
        <v>19.641599999998881</v>
      </c>
      <c r="BL3850" s="146">
        <f t="shared" si="617"/>
        <v>6.3981358734597421E-3</v>
      </c>
      <c r="BM3850" s="146">
        <f t="shared" si="618"/>
        <v>1.5787151953425282E-5</v>
      </c>
      <c r="BN3850" s="146">
        <f t="shared" si="619"/>
        <v>1.5787151953425282E-5</v>
      </c>
      <c r="BO3850" s="146" t="str">
        <f t="shared" si="615"/>
        <v/>
      </c>
    </row>
    <row r="3851" spans="62:67" ht="20.100000000000001" customHeight="1" x14ac:dyDescent="0.25">
      <c r="BJ3851" s="146">
        <v>3071</v>
      </c>
      <c r="BK3851" s="146">
        <f t="shared" si="616"/>
        <v>19.647999999998881</v>
      </c>
      <c r="BL3851" s="146">
        <f t="shared" si="617"/>
        <v>6.3823487215063169E-3</v>
      </c>
      <c r="BM3851" s="146">
        <f t="shared" si="618"/>
        <v>1.5749533945055502E-5</v>
      </c>
      <c r="BN3851" s="146">
        <f t="shared" si="619"/>
        <v>1.5749533945055502E-5</v>
      </c>
      <c r="BO3851" s="146" t="str">
        <f t="shared" si="615"/>
        <v/>
      </c>
    </row>
    <row r="3852" spans="62:67" ht="20.100000000000001" customHeight="1" x14ac:dyDescent="0.25">
      <c r="BJ3852" s="146">
        <v>3072</v>
      </c>
      <c r="BK3852" s="146">
        <f t="shared" si="616"/>
        <v>19.65439999999888</v>
      </c>
      <c r="BL3852" s="146">
        <f t="shared" si="617"/>
        <v>6.3665991875612614E-3</v>
      </c>
      <c r="BM3852" s="146">
        <f t="shared" si="618"/>
        <v>1.5712001407437726E-5</v>
      </c>
      <c r="BN3852" s="146">
        <f t="shared" si="619"/>
        <v>1.5712001407437726E-5</v>
      </c>
      <c r="BO3852" s="146" t="str">
        <f t="shared" si="615"/>
        <v/>
      </c>
    </row>
    <row r="3853" spans="62:67" ht="20.100000000000001" customHeight="1" x14ac:dyDescent="0.25">
      <c r="BJ3853" s="146">
        <v>3073</v>
      </c>
      <c r="BK3853" s="146">
        <f t="shared" si="616"/>
        <v>19.660799999998879</v>
      </c>
      <c r="BL3853" s="146">
        <f t="shared" si="617"/>
        <v>6.3508871861538236E-3</v>
      </c>
      <c r="BM3853" s="146">
        <f t="shared" si="618"/>
        <v>1.567455415951019E-5</v>
      </c>
      <c r="BN3853" s="146">
        <f t="shared" si="619"/>
        <v>1.567455415951019E-5</v>
      </c>
      <c r="BO3853" s="146" t="str">
        <f t="shared" ref="BO3853:BO3916" si="620">IF($BL3853&lt;(1-$BH$793),$BM3853,"")</f>
        <v/>
      </c>
    </row>
    <row r="3854" spans="62:67" ht="20.100000000000001" customHeight="1" x14ac:dyDescent="0.25">
      <c r="BJ3854" s="146">
        <v>3074</v>
      </c>
      <c r="BK3854" s="146">
        <f t="shared" ref="BK3854:BK3917" si="621">BK3853+$BN$778</f>
        <v>19.667199999998878</v>
      </c>
      <c r="BL3854" s="146">
        <f t="shared" ref="BL3854:BL3917" si="622">_xlfn.CHISQ.DIST.RT(BK3854,7)</f>
        <v>6.3352126319943134E-3</v>
      </c>
      <c r="BM3854" s="146">
        <f t="shared" ref="BM3854:BM3917" si="623">BL3854-BL3855</f>
        <v>1.5637192020495627E-5</v>
      </c>
      <c r="BN3854" s="146">
        <f t="shared" ref="BN3854:BN3917" si="624">IF(BL3854&lt;(1-$BH$785),BM3854,"")</f>
        <v>1.5637192020495627E-5</v>
      </c>
      <c r="BO3854" s="146" t="str">
        <f t="shared" si="620"/>
        <v/>
      </c>
    </row>
    <row r="3855" spans="62:67" ht="20.100000000000001" customHeight="1" x14ac:dyDescent="0.25">
      <c r="BJ3855" s="146">
        <v>3075</v>
      </c>
      <c r="BK3855" s="146">
        <f t="shared" si="621"/>
        <v>19.673599999998878</v>
      </c>
      <c r="BL3855" s="146">
        <f t="shared" si="622"/>
        <v>6.3195754399738178E-3</v>
      </c>
      <c r="BM3855" s="146">
        <f t="shared" si="623"/>
        <v>1.5599914809993204E-5</v>
      </c>
      <c r="BN3855" s="146">
        <f t="shared" si="624"/>
        <v>1.5599914809993204E-5</v>
      </c>
      <c r="BO3855" s="146" t="str">
        <f t="shared" si="620"/>
        <v/>
      </c>
    </row>
    <row r="3856" spans="62:67" ht="20.100000000000001" customHeight="1" x14ac:dyDescent="0.25">
      <c r="BJ3856" s="146">
        <v>3076</v>
      </c>
      <c r="BK3856" s="146">
        <f t="shared" si="621"/>
        <v>19.679999999998877</v>
      </c>
      <c r="BL3856" s="146">
        <f t="shared" si="622"/>
        <v>6.3039755251638246E-3</v>
      </c>
      <c r="BM3856" s="146">
        <f t="shared" si="623"/>
        <v>1.5562722347930817E-5</v>
      </c>
      <c r="BN3856" s="146">
        <f t="shared" si="624"/>
        <v>1.5562722347930817E-5</v>
      </c>
      <c r="BO3856" s="146" t="str">
        <f t="shared" si="620"/>
        <v/>
      </c>
    </row>
    <row r="3857" spans="62:67" ht="20.100000000000001" customHeight="1" x14ac:dyDescent="0.25">
      <c r="BJ3857" s="146">
        <v>3077</v>
      </c>
      <c r="BK3857" s="146">
        <f t="shared" si="621"/>
        <v>19.686399999998876</v>
      </c>
      <c r="BL3857" s="146">
        <f t="shared" si="622"/>
        <v>6.2884128028158938E-3</v>
      </c>
      <c r="BM3857" s="146">
        <f t="shared" si="623"/>
        <v>1.5525614454557288E-5</v>
      </c>
      <c r="BN3857" s="146">
        <f t="shared" si="624"/>
        <v>1.5525614454557288E-5</v>
      </c>
      <c r="BO3857" s="146" t="str">
        <f t="shared" si="620"/>
        <v/>
      </c>
    </row>
    <row r="3858" spans="62:67" ht="20.100000000000001" customHeight="1" x14ac:dyDescent="0.25">
      <c r="BJ3858" s="146">
        <v>3078</v>
      </c>
      <c r="BK3858" s="146">
        <f t="shared" si="621"/>
        <v>19.692799999998876</v>
      </c>
      <c r="BL3858" s="146">
        <f t="shared" si="622"/>
        <v>6.2728871883613365E-3</v>
      </c>
      <c r="BM3858" s="146">
        <f t="shared" si="623"/>
        <v>1.5488590950503076E-5</v>
      </c>
      <c r="BN3858" s="146">
        <f t="shared" si="624"/>
        <v>1.5488590950503076E-5</v>
      </c>
      <c r="BO3858" s="146" t="str">
        <f t="shared" si="620"/>
        <v/>
      </c>
    </row>
    <row r="3859" spans="62:67" ht="20.100000000000001" customHeight="1" x14ac:dyDescent="0.25">
      <c r="BJ3859" s="146">
        <v>3079</v>
      </c>
      <c r="BK3859" s="146">
        <f t="shared" si="621"/>
        <v>19.699199999998875</v>
      </c>
      <c r="BL3859" s="146">
        <f t="shared" si="622"/>
        <v>6.2573985974108334E-3</v>
      </c>
      <c r="BM3859" s="146">
        <f t="shared" si="623"/>
        <v>1.5451651656703085E-5</v>
      </c>
      <c r="BN3859" s="146">
        <f t="shared" si="624"/>
        <v>1.5451651656703085E-5</v>
      </c>
      <c r="BO3859" s="146" t="str">
        <f t="shared" si="620"/>
        <v/>
      </c>
    </row>
    <row r="3860" spans="62:67" ht="20.100000000000001" customHeight="1" x14ac:dyDescent="0.25">
      <c r="BJ3860" s="146">
        <v>3080</v>
      </c>
      <c r="BK3860" s="146">
        <f t="shared" si="621"/>
        <v>19.705599999998874</v>
      </c>
      <c r="BL3860" s="146">
        <f t="shared" si="622"/>
        <v>6.2419469457541303E-3</v>
      </c>
      <c r="BM3860" s="146">
        <f t="shared" si="623"/>
        <v>1.5414796394426153E-5</v>
      </c>
      <c r="BN3860" s="146">
        <f t="shared" si="624"/>
        <v>1.5414796394426153E-5</v>
      </c>
      <c r="BO3860" s="146" t="str">
        <f t="shared" si="620"/>
        <v/>
      </c>
    </row>
    <row r="3861" spans="62:67" ht="20.100000000000001" customHeight="1" x14ac:dyDescent="0.25">
      <c r="BJ3861" s="146">
        <v>3081</v>
      </c>
      <c r="BK3861" s="146">
        <f t="shared" si="621"/>
        <v>19.711999999998874</v>
      </c>
      <c r="BL3861" s="146">
        <f t="shared" si="622"/>
        <v>6.2265321493597042E-3</v>
      </c>
      <c r="BM3861" s="146">
        <f t="shared" si="623"/>
        <v>1.5378024985328829E-5</v>
      </c>
      <c r="BN3861" s="146">
        <f t="shared" si="624"/>
        <v>1.5378024985328829E-5</v>
      </c>
      <c r="BO3861" s="146" t="str">
        <f t="shared" si="620"/>
        <v/>
      </c>
    </row>
    <row r="3862" spans="62:67" ht="20.100000000000001" customHeight="1" x14ac:dyDescent="0.25">
      <c r="BJ3862" s="146">
        <v>3082</v>
      </c>
      <c r="BK3862" s="146">
        <f t="shared" si="621"/>
        <v>19.718399999998873</v>
      </c>
      <c r="BL3862" s="146">
        <f t="shared" si="622"/>
        <v>6.2111541243743754E-3</v>
      </c>
      <c r="BM3862" s="146">
        <f t="shared" si="623"/>
        <v>1.5341337251346086E-5</v>
      </c>
      <c r="BN3862" s="146">
        <f t="shared" si="624"/>
        <v>1.5341337251346086E-5</v>
      </c>
      <c r="BO3862" s="146" t="str">
        <f t="shared" si="620"/>
        <v/>
      </c>
    </row>
    <row r="3863" spans="62:67" ht="20.100000000000001" customHeight="1" x14ac:dyDescent="0.25">
      <c r="BJ3863" s="146">
        <v>3083</v>
      </c>
      <c r="BK3863" s="146">
        <f t="shared" si="621"/>
        <v>19.724799999998872</v>
      </c>
      <c r="BL3863" s="146">
        <f t="shared" si="622"/>
        <v>6.1958127871230293E-3</v>
      </c>
      <c r="BM3863" s="146">
        <f t="shared" si="623"/>
        <v>1.5304733014795402E-5</v>
      </c>
      <c r="BN3863" s="146">
        <f t="shared" si="624"/>
        <v>1.5304733014795402E-5</v>
      </c>
      <c r="BO3863" s="146" t="str">
        <f t="shared" si="620"/>
        <v/>
      </c>
    </row>
    <row r="3864" spans="62:67" ht="20.100000000000001" customHeight="1" x14ac:dyDescent="0.25">
      <c r="BJ3864" s="146">
        <v>3084</v>
      </c>
      <c r="BK3864" s="146">
        <f t="shared" si="621"/>
        <v>19.731199999998871</v>
      </c>
      <c r="BL3864" s="146">
        <f t="shared" si="622"/>
        <v>6.1805080541082339E-3</v>
      </c>
      <c r="BM3864" s="146">
        <f t="shared" si="623"/>
        <v>1.5268212098290025E-5</v>
      </c>
      <c r="BN3864" s="146">
        <f t="shared" si="624"/>
        <v>1.5268212098290025E-5</v>
      </c>
      <c r="BO3864" s="146" t="str">
        <f t="shared" si="620"/>
        <v/>
      </c>
    </row>
    <row r="3865" spans="62:67" ht="20.100000000000001" customHeight="1" x14ac:dyDescent="0.25">
      <c r="BJ3865" s="146">
        <v>3085</v>
      </c>
      <c r="BK3865" s="146">
        <f t="shared" si="621"/>
        <v>19.737599999998871</v>
      </c>
      <c r="BL3865" s="146">
        <f t="shared" si="622"/>
        <v>6.1652398420099438E-3</v>
      </c>
      <c r="BM3865" s="146">
        <f t="shared" si="623"/>
        <v>1.5231774324823977E-5</v>
      </c>
      <c r="BN3865" s="146">
        <f t="shared" si="624"/>
        <v>1.5231774324823977E-5</v>
      </c>
      <c r="BO3865" s="146" t="str">
        <f t="shared" si="620"/>
        <v/>
      </c>
    </row>
    <row r="3866" spans="62:67" ht="20.100000000000001" customHeight="1" x14ac:dyDescent="0.25">
      <c r="BJ3866" s="146">
        <v>3086</v>
      </c>
      <c r="BK3866" s="146">
        <f t="shared" si="621"/>
        <v>19.74399999999887</v>
      </c>
      <c r="BL3866" s="146">
        <f t="shared" si="622"/>
        <v>6.1500080676851199E-3</v>
      </c>
      <c r="BM3866" s="146">
        <f t="shared" si="623"/>
        <v>1.5195419517687048E-5</v>
      </c>
      <c r="BN3866" s="146">
        <f t="shared" si="624"/>
        <v>1.5195419517687048E-5</v>
      </c>
      <c r="BO3866" s="146" t="str">
        <f t="shared" si="620"/>
        <v/>
      </c>
    </row>
    <row r="3867" spans="62:67" ht="20.100000000000001" customHeight="1" x14ac:dyDescent="0.25">
      <c r="BJ3867" s="146">
        <v>3087</v>
      </c>
      <c r="BK3867" s="146">
        <f t="shared" si="621"/>
        <v>19.750399999998869</v>
      </c>
      <c r="BL3867" s="146">
        <f t="shared" si="622"/>
        <v>6.1348126481674328E-3</v>
      </c>
      <c r="BM3867" s="146">
        <f t="shared" si="623"/>
        <v>1.5159147500522913E-5</v>
      </c>
      <c r="BN3867" s="146">
        <f t="shared" si="624"/>
        <v>1.5159147500522913E-5</v>
      </c>
      <c r="BO3867" s="146" t="str">
        <f t="shared" si="620"/>
        <v/>
      </c>
    </row>
    <row r="3868" spans="62:67" ht="20.100000000000001" customHeight="1" x14ac:dyDescent="0.25">
      <c r="BJ3868" s="146">
        <v>3088</v>
      </c>
      <c r="BK3868" s="146">
        <f t="shared" si="621"/>
        <v>19.756799999998869</v>
      </c>
      <c r="BL3868" s="146">
        <f t="shared" si="622"/>
        <v>6.1196535006669099E-3</v>
      </c>
      <c r="BM3868" s="146">
        <f t="shared" si="623"/>
        <v>1.5122958097332599E-5</v>
      </c>
      <c r="BN3868" s="146">
        <f t="shared" si="624"/>
        <v>1.5122958097332599E-5</v>
      </c>
      <c r="BO3868" s="146" t="str">
        <f t="shared" si="620"/>
        <v/>
      </c>
    </row>
    <row r="3869" spans="62:67" ht="20.100000000000001" customHeight="1" x14ac:dyDescent="0.25">
      <c r="BJ3869" s="146">
        <v>3089</v>
      </c>
      <c r="BK3869" s="146">
        <f t="shared" si="621"/>
        <v>19.763199999998868</v>
      </c>
      <c r="BL3869" s="146">
        <f t="shared" si="622"/>
        <v>6.1045305425695773E-3</v>
      </c>
      <c r="BM3869" s="146">
        <f t="shared" si="623"/>
        <v>1.5086851132392956E-5</v>
      </c>
      <c r="BN3869" s="146">
        <f t="shared" si="624"/>
        <v>1.5086851132392956E-5</v>
      </c>
      <c r="BO3869" s="146" t="str">
        <f t="shared" si="620"/>
        <v/>
      </c>
    </row>
    <row r="3870" spans="62:67" ht="20.100000000000001" customHeight="1" x14ac:dyDescent="0.25">
      <c r="BJ3870" s="146">
        <v>3090</v>
      </c>
      <c r="BK3870" s="146">
        <f t="shared" si="621"/>
        <v>19.769599999998867</v>
      </c>
      <c r="BL3870" s="146">
        <f t="shared" si="622"/>
        <v>6.0894436914371844E-3</v>
      </c>
      <c r="BM3870" s="146">
        <f t="shared" si="623"/>
        <v>1.5050826430371145E-5</v>
      </c>
      <c r="BN3870" s="146">
        <f t="shared" si="624"/>
        <v>1.5050826430371145E-5</v>
      </c>
      <c r="BO3870" s="146" t="str">
        <f t="shared" si="620"/>
        <v/>
      </c>
    </row>
    <row r="3871" spans="62:67" ht="20.100000000000001" customHeight="1" x14ac:dyDescent="0.25">
      <c r="BJ3871" s="146">
        <v>3091</v>
      </c>
      <c r="BK3871" s="146">
        <f t="shared" si="621"/>
        <v>19.775999999998866</v>
      </c>
      <c r="BL3871" s="146">
        <f t="shared" si="622"/>
        <v>6.0743928650068132E-3</v>
      </c>
      <c r="BM3871" s="146">
        <f t="shared" si="623"/>
        <v>1.5014883816233567E-5</v>
      </c>
      <c r="BN3871" s="146">
        <f t="shared" si="624"/>
        <v>1.5014883816233567E-5</v>
      </c>
      <c r="BO3871" s="146" t="str">
        <f t="shared" si="620"/>
        <v/>
      </c>
    </row>
    <row r="3872" spans="62:67" ht="20.100000000000001" customHeight="1" x14ac:dyDescent="0.25">
      <c r="BJ3872" s="146">
        <v>3092</v>
      </c>
      <c r="BK3872" s="146">
        <f t="shared" si="621"/>
        <v>19.782399999998866</v>
      </c>
      <c r="BL3872" s="146">
        <f t="shared" si="622"/>
        <v>6.0593779811905796E-3</v>
      </c>
      <c r="BM3872" s="146">
        <f t="shared" si="623"/>
        <v>1.4979023115324792E-5</v>
      </c>
      <c r="BN3872" s="146">
        <f t="shared" si="624"/>
        <v>1.4979023115324792E-5</v>
      </c>
      <c r="BO3872" s="146" t="str">
        <f t="shared" si="620"/>
        <v/>
      </c>
    </row>
    <row r="3873" spans="62:67" ht="20.100000000000001" customHeight="1" x14ac:dyDescent="0.25">
      <c r="BJ3873" s="146">
        <v>3093</v>
      </c>
      <c r="BK3873" s="146">
        <f t="shared" si="621"/>
        <v>19.788799999998865</v>
      </c>
      <c r="BL3873" s="146">
        <f t="shared" si="622"/>
        <v>6.0443989580752549E-3</v>
      </c>
      <c r="BM3873" s="146">
        <f t="shared" si="623"/>
        <v>1.4943244153228785E-5</v>
      </c>
      <c r="BN3873" s="146">
        <f t="shared" si="624"/>
        <v>1.4943244153228785E-5</v>
      </c>
      <c r="BO3873" s="146" t="str">
        <f t="shared" si="620"/>
        <v/>
      </c>
    </row>
    <row r="3874" spans="62:67" ht="20.100000000000001" customHeight="1" x14ac:dyDescent="0.25">
      <c r="BJ3874" s="146">
        <v>3094</v>
      </c>
      <c r="BK3874" s="146">
        <f t="shared" si="621"/>
        <v>19.795199999998864</v>
      </c>
      <c r="BL3874" s="146">
        <f t="shared" si="622"/>
        <v>6.0294557139220261E-3</v>
      </c>
      <c r="BM3874" s="146">
        <f t="shared" si="623"/>
        <v>1.4907546755970127E-5</v>
      </c>
      <c r="BN3874" s="146">
        <f t="shared" si="624"/>
        <v>1.4907546755970127E-5</v>
      </c>
      <c r="BO3874" s="146" t="str">
        <f t="shared" si="620"/>
        <v/>
      </c>
    </row>
    <row r="3875" spans="62:67" ht="20.100000000000001" customHeight="1" x14ac:dyDescent="0.25">
      <c r="BJ3875" s="146">
        <v>3095</v>
      </c>
      <c r="BK3875" s="146">
        <f t="shared" si="621"/>
        <v>19.801599999998864</v>
      </c>
      <c r="BL3875" s="146">
        <f t="shared" si="622"/>
        <v>6.0145481671660559E-3</v>
      </c>
      <c r="BM3875" s="146">
        <f t="shared" si="623"/>
        <v>1.4871930749831008E-5</v>
      </c>
      <c r="BN3875" s="146">
        <f t="shared" si="624"/>
        <v>1.4871930749831008E-5</v>
      </c>
      <c r="BO3875" s="146" t="str">
        <f t="shared" si="620"/>
        <v/>
      </c>
    </row>
    <row r="3876" spans="62:67" ht="20.100000000000001" customHeight="1" x14ac:dyDescent="0.25">
      <c r="BJ3876" s="146">
        <v>3096</v>
      </c>
      <c r="BK3876" s="146">
        <f t="shared" si="621"/>
        <v>19.807999999998863</v>
      </c>
      <c r="BL3876" s="146">
        <f t="shared" si="622"/>
        <v>5.9996762364162249E-3</v>
      </c>
      <c r="BM3876" s="146">
        <f t="shared" si="623"/>
        <v>1.4836395961469184E-5</v>
      </c>
      <c r="BN3876" s="146">
        <f t="shared" si="624"/>
        <v>1.4836395961469184E-5</v>
      </c>
      <c r="BO3876" s="146" t="str">
        <f t="shared" si="620"/>
        <v/>
      </c>
    </row>
    <row r="3877" spans="62:67" ht="20.100000000000001" customHeight="1" x14ac:dyDescent="0.25">
      <c r="BJ3877" s="146">
        <v>3097</v>
      </c>
      <c r="BK3877" s="146">
        <f t="shared" si="621"/>
        <v>19.814399999998862</v>
      </c>
      <c r="BL3877" s="146">
        <f t="shared" si="622"/>
        <v>5.9848398404547557E-3</v>
      </c>
      <c r="BM3877" s="146">
        <f t="shared" si="623"/>
        <v>1.4800942217841652E-5</v>
      </c>
      <c r="BN3877" s="146">
        <f t="shared" si="624"/>
        <v>1.4800942217841652E-5</v>
      </c>
      <c r="BO3877" s="146" t="str">
        <f t="shared" si="620"/>
        <v/>
      </c>
    </row>
    <row r="3878" spans="62:67" ht="20.100000000000001" customHeight="1" x14ac:dyDescent="0.25">
      <c r="BJ3878" s="146">
        <v>3098</v>
      </c>
      <c r="BK3878" s="146">
        <f t="shared" si="621"/>
        <v>19.820799999998862</v>
      </c>
      <c r="BL3878" s="146">
        <f t="shared" si="622"/>
        <v>5.9700388982369141E-3</v>
      </c>
      <c r="BM3878" s="146">
        <f t="shared" si="623"/>
        <v>1.4765569346235873E-5</v>
      </c>
      <c r="BN3878" s="146">
        <f t="shared" si="624"/>
        <v>1.4765569346235873E-5</v>
      </c>
      <c r="BO3878" s="146" t="str">
        <f t="shared" si="620"/>
        <v/>
      </c>
    </row>
    <row r="3879" spans="62:67" ht="20.100000000000001" customHeight="1" x14ac:dyDescent="0.25">
      <c r="BJ3879" s="146">
        <v>3099</v>
      </c>
      <c r="BK3879" s="146">
        <f t="shared" si="621"/>
        <v>19.827199999998861</v>
      </c>
      <c r="BL3879" s="146">
        <f t="shared" si="622"/>
        <v>5.9552733288906782E-3</v>
      </c>
      <c r="BM3879" s="146">
        <f t="shared" si="623"/>
        <v>1.4730277174277578E-5</v>
      </c>
      <c r="BN3879" s="146">
        <f t="shared" si="624"/>
        <v>1.4730277174277578E-5</v>
      </c>
      <c r="BO3879" s="146" t="str">
        <f t="shared" si="620"/>
        <v/>
      </c>
    </row>
    <row r="3880" spans="62:67" ht="20.100000000000001" customHeight="1" x14ac:dyDescent="0.25">
      <c r="BJ3880" s="146">
        <v>3100</v>
      </c>
      <c r="BK3880" s="146">
        <f t="shared" si="621"/>
        <v>19.83359999999886</v>
      </c>
      <c r="BL3880" s="146">
        <f t="shared" si="622"/>
        <v>5.9405430517164006E-3</v>
      </c>
      <c r="BM3880" s="146">
        <f t="shared" si="623"/>
        <v>1.469506552994812E-5</v>
      </c>
      <c r="BN3880" s="146">
        <f t="shared" si="624"/>
        <v>1.469506552994812E-5</v>
      </c>
      <c r="BO3880" s="146" t="str">
        <f t="shared" si="620"/>
        <v/>
      </c>
    </row>
    <row r="3881" spans="62:67" ht="20.100000000000001" customHeight="1" x14ac:dyDescent="0.25">
      <c r="BJ3881" s="146">
        <v>3101</v>
      </c>
      <c r="BK3881" s="146">
        <f t="shared" si="621"/>
        <v>19.839999999998859</v>
      </c>
      <c r="BL3881" s="146">
        <f t="shared" si="622"/>
        <v>5.9258479861864525E-3</v>
      </c>
      <c r="BM3881" s="146">
        <f t="shared" si="623"/>
        <v>1.4659934241514211E-5</v>
      </c>
      <c r="BN3881" s="146">
        <f t="shared" si="624"/>
        <v>1.4659934241514211E-5</v>
      </c>
      <c r="BO3881" s="146" t="str">
        <f t="shared" si="620"/>
        <v/>
      </c>
    </row>
    <row r="3882" spans="62:67" ht="20.100000000000001" customHeight="1" x14ac:dyDescent="0.25">
      <c r="BJ3882" s="146">
        <v>3102</v>
      </c>
      <c r="BK3882" s="146">
        <f t="shared" si="621"/>
        <v>19.846399999998859</v>
      </c>
      <c r="BL3882" s="146">
        <f t="shared" si="622"/>
        <v>5.9111880519449383E-3</v>
      </c>
      <c r="BM3882" s="146">
        <f t="shared" si="623"/>
        <v>1.4624883137578232E-5</v>
      </c>
      <c r="BN3882" s="146">
        <f t="shared" si="624"/>
        <v>1.4624883137578232E-5</v>
      </c>
      <c r="BO3882" s="146" t="str">
        <f t="shared" si="620"/>
        <v/>
      </c>
    </row>
    <row r="3883" spans="62:67" ht="20.100000000000001" customHeight="1" x14ac:dyDescent="0.25">
      <c r="BJ3883" s="146">
        <v>3103</v>
      </c>
      <c r="BK3883" s="146">
        <f t="shared" si="621"/>
        <v>19.852799999998858</v>
      </c>
      <c r="BL3883" s="146">
        <f t="shared" si="622"/>
        <v>5.8965631688073601E-3</v>
      </c>
      <c r="BM3883" s="146">
        <f t="shared" si="623"/>
        <v>1.4589912047092111E-5</v>
      </c>
      <c r="BN3883" s="146">
        <f t="shared" si="624"/>
        <v>1.4589912047092111E-5</v>
      </c>
      <c r="BO3883" s="146" t="str">
        <f t="shared" si="620"/>
        <v/>
      </c>
    </row>
    <row r="3884" spans="62:67" ht="20.100000000000001" customHeight="1" x14ac:dyDescent="0.25">
      <c r="BJ3884" s="146">
        <v>3104</v>
      </c>
      <c r="BK3884" s="146">
        <f t="shared" si="621"/>
        <v>19.859199999998857</v>
      </c>
      <c r="BL3884" s="146">
        <f t="shared" si="622"/>
        <v>5.881973256760268E-3</v>
      </c>
      <c r="BM3884" s="146">
        <f t="shared" si="623"/>
        <v>1.4555020799322631E-5</v>
      </c>
      <c r="BN3884" s="146">
        <f t="shared" si="624"/>
        <v>1.4555020799322631E-5</v>
      </c>
      <c r="BO3884" s="146" t="str">
        <f t="shared" si="620"/>
        <v/>
      </c>
    </row>
    <row r="3885" spans="62:67" ht="20.100000000000001" customHeight="1" x14ac:dyDescent="0.25">
      <c r="BJ3885" s="146">
        <v>3105</v>
      </c>
      <c r="BK3885" s="146">
        <f t="shared" si="621"/>
        <v>19.865599999998857</v>
      </c>
      <c r="BL3885" s="146">
        <f t="shared" si="622"/>
        <v>5.8674182359609453E-3</v>
      </c>
      <c r="BM3885" s="146">
        <f t="shared" si="623"/>
        <v>1.4520209223854025E-5</v>
      </c>
      <c r="BN3885" s="146">
        <f t="shared" si="624"/>
        <v>1.4520209223854025E-5</v>
      </c>
      <c r="BO3885" s="146" t="str">
        <f t="shared" si="620"/>
        <v/>
      </c>
    </row>
    <row r="3886" spans="62:67" ht="20.100000000000001" customHeight="1" x14ac:dyDescent="0.25">
      <c r="BJ3886" s="146">
        <v>3106</v>
      </c>
      <c r="BK3886" s="146">
        <f t="shared" si="621"/>
        <v>19.871999999998856</v>
      </c>
      <c r="BL3886" s="146">
        <f t="shared" si="622"/>
        <v>5.8528980267370913E-3</v>
      </c>
      <c r="BM3886" s="146">
        <f t="shared" si="623"/>
        <v>1.4485477150593187E-5</v>
      </c>
      <c r="BN3886" s="146">
        <f t="shared" si="624"/>
        <v>1.4485477150593187E-5</v>
      </c>
      <c r="BO3886" s="146" t="str">
        <f t="shared" si="620"/>
        <v/>
      </c>
    </row>
    <row r="3887" spans="62:67" ht="20.100000000000001" customHeight="1" x14ac:dyDescent="0.25">
      <c r="BJ3887" s="146">
        <v>3107</v>
      </c>
      <c r="BK3887" s="146">
        <f t="shared" si="621"/>
        <v>19.878399999998855</v>
      </c>
      <c r="BL3887" s="146">
        <f t="shared" si="622"/>
        <v>5.8384125495864981E-3</v>
      </c>
      <c r="BM3887" s="146">
        <f t="shared" si="623"/>
        <v>1.4450824409817375E-5</v>
      </c>
      <c r="BN3887" s="146">
        <f t="shared" si="624"/>
        <v>1.4450824409817375E-5</v>
      </c>
      <c r="BO3887" s="146" t="str">
        <f t="shared" si="620"/>
        <v/>
      </c>
    </row>
    <row r="3888" spans="62:67" ht="20.100000000000001" customHeight="1" x14ac:dyDescent="0.25">
      <c r="BJ3888" s="146">
        <v>3108</v>
      </c>
      <c r="BK3888" s="146">
        <f t="shared" si="621"/>
        <v>19.884799999998855</v>
      </c>
      <c r="BL3888" s="146">
        <f t="shared" si="622"/>
        <v>5.8239617251766808E-3</v>
      </c>
      <c r="BM3888" s="146">
        <f t="shared" si="623"/>
        <v>1.4416250832056249E-5</v>
      </c>
      <c r="BN3888" s="146">
        <f t="shared" si="624"/>
        <v>1.4416250832056249E-5</v>
      </c>
      <c r="BO3888" s="146" t="str">
        <f t="shared" si="620"/>
        <v/>
      </c>
    </row>
    <row r="3889" spans="62:67" ht="20.100000000000001" customHeight="1" x14ac:dyDescent="0.25">
      <c r="BJ3889" s="146">
        <v>3109</v>
      </c>
      <c r="BK3889" s="146">
        <f t="shared" si="621"/>
        <v>19.891199999998854</v>
      </c>
      <c r="BL3889" s="146">
        <f t="shared" si="622"/>
        <v>5.8095454743446245E-3</v>
      </c>
      <c r="BM3889" s="146">
        <f t="shared" si="623"/>
        <v>1.4381756248228912E-5</v>
      </c>
      <c r="BN3889" s="146">
        <f t="shared" si="624"/>
        <v>1.4381756248228912E-5</v>
      </c>
      <c r="BO3889" s="146" t="str">
        <f t="shared" si="620"/>
        <v/>
      </c>
    </row>
    <row r="3890" spans="62:67" ht="20.100000000000001" customHeight="1" x14ac:dyDescent="0.25">
      <c r="BJ3890" s="146">
        <v>3110</v>
      </c>
      <c r="BK3890" s="146">
        <f t="shared" si="621"/>
        <v>19.897599999998853</v>
      </c>
      <c r="BL3890" s="146">
        <f t="shared" si="622"/>
        <v>5.7951637180963956E-3</v>
      </c>
      <c r="BM3890" s="146">
        <f t="shared" si="623"/>
        <v>1.4347340489525955E-5</v>
      </c>
      <c r="BN3890" s="146">
        <f t="shared" si="624"/>
        <v>1.4347340489525955E-5</v>
      </c>
      <c r="BO3890" s="146" t="str">
        <f t="shared" si="620"/>
        <v/>
      </c>
    </row>
    <row r="3891" spans="62:67" ht="20.100000000000001" customHeight="1" x14ac:dyDescent="0.25">
      <c r="BJ3891" s="146">
        <v>3111</v>
      </c>
      <c r="BK3891" s="146">
        <f t="shared" si="621"/>
        <v>19.903999999998852</v>
      </c>
      <c r="BL3891" s="146">
        <f t="shared" si="622"/>
        <v>5.7808163776068696E-3</v>
      </c>
      <c r="BM3891" s="146">
        <f t="shared" si="623"/>
        <v>1.4313003387523074E-5</v>
      </c>
      <c r="BN3891" s="146">
        <f t="shared" si="624"/>
        <v>1.4313003387523074E-5</v>
      </c>
      <c r="BO3891" s="146" t="str">
        <f t="shared" si="620"/>
        <v/>
      </c>
    </row>
    <row r="3892" spans="62:67" ht="20.100000000000001" customHeight="1" x14ac:dyDescent="0.25">
      <c r="BJ3892" s="146">
        <v>3112</v>
      </c>
      <c r="BK3892" s="146">
        <f t="shared" si="621"/>
        <v>19.910399999998852</v>
      </c>
      <c r="BL3892" s="146">
        <f t="shared" si="622"/>
        <v>5.7665033742193466E-3</v>
      </c>
      <c r="BM3892" s="146">
        <f t="shared" si="623"/>
        <v>1.4278744774027553E-5</v>
      </c>
      <c r="BN3892" s="146">
        <f t="shared" si="624"/>
        <v>1.4278744774027553E-5</v>
      </c>
      <c r="BO3892" s="146" t="str">
        <f t="shared" si="620"/>
        <v/>
      </c>
    </row>
    <row r="3893" spans="62:67" ht="20.100000000000001" customHeight="1" x14ac:dyDescent="0.25">
      <c r="BJ3893" s="146">
        <v>3113</v>
      </c>
      <c r="BK3893" s="146">
        <f t="shared" si="621"/>
        <v>19.916799999998851</v>
      </c>
      <c r="BL3893" s="146">
        <f t="shared" si="622"/>
        <v>5.752224629445319E-3</v>
      </c>
      <c r="BM3893" s="146">
        <f t="shared" si="623"/>
        <v>1.4244564481276888E-5</v>
      </c>
      <c r="BN3893" s="146">
        <f t="shared" si="624"/>
        <v>1.4244564481276888E-5</v>
      </c>
      <c r="BO3893" s="146" t="str">
        <f t="shared" si="620"/>
        <v/>
      </c>
    </row>
    <row r="3894" spans="62:67" ht="20.100000000000001" customHeight="1" x14ac:dyDescent="0.25">
      <c r="BJ3894" s="146">
        <v>3114</v>
      </c>
      <c r="BK3894" s="146">
        <f t="shared" si="621"/>
        <v>19.92319999999885</v>
      </c>
      <c r="BL3894" s="146">
        <f t="shared" si="622"/>
        <v>5.7379800649640421E-3</v>
      </c>
      <c r="BM3894" s="146">
        <f t="shared" si="623"/>
        <v>1.421046234175577E-5</v>
      </c>
      <c r="BN3894" s="146">
        <f t="shared" si="624"/>
        <v>1.421046234175577E-5</v>
      </c>
      <c r="BO3894" s="146" t="str">
        <f t="shared" si="620"/>
        <v/>
      </c>
    </row>
    <row r="3895" spans="62:67" ht="20.100000000000001" customHeight="1" x14ac:dyDescent="0.25">
      <c r="BJ3895" s="146">
        <v>3115</v>
      </c>
      <c r="BK3895" s="146">
        <f t="shared" si="621"/>
        <v>19.92959999999885</v>
      </c>
      <c r="BL3895" s="146">
        <f t="shared" si="622"/>
        <v>5.7237696026222864E-3</v>
      </c>
      <c r="BM3895" s="146">
        <f t="shared" si="623"/>
        <v>1.4176438188279357E-5</v>
      </c>
      <c r="BN3895" s="146">
        <f t="shared" si="624"/>
        <v>1.4176438188279357E-5</v>
      </c>
      <c r="BO3895" s="146" t="str">
        <f t="shared" si="620"/>
        <v/>
      </c>
    </row>
    <row r="3896" spans="62:67" ht="20.100000000000001" customHeight="1" x14ac:dyDescent="0.25">
      <c r="BJ3896" s="146">
        <v>3116</v>
      </c>
      <c r="BK3896" s="146">
        <f t="shared" si="621"/>
        <v>19.935999999998849</v>
      </c>
      <c r="BL3896" s="146">
        <f t="shared" si="622"/>
        <v>5.709593164434007E-3</v>
      </c>
      <c r="BM3896" s="146">
        <f t="shared" si="623"/>
        <v>1.4142491854006282E-5</v>
      </c>
      <c r="BN3896" s="146">
        <f t="shared" si="624"/>
        <v>1.4142491854006282E-5</v>
      </c>
      <c r="BO3896" s="146" t="str">
        <f t="shared" si="620"/>
        <v/>
      </c>
    </row>
    <row r="3897" spans="62:67" ht="20.100000000000001" customHeight="1" x14ac:dyDescent="0.25">
      <c r="BJ3897" s="146">
        <v>3117</v>
      </c>
      <c r="BK3897" s="146">
        <f t="shared" si="621"/>
        <v>19.942399999998848</v>
      </c>
      <c r="BL3897" s="146">
        <f t="shared" si="622"/>
        <v>5.6954506725800007E-3</v>
      </c>
      <c r="BM3897" s="146">
        <f t="shared" si="623"/>
        <v>1.4108623172404827E-5</v>
      </c>
      <c r="BN3897" s="146">
        <f t="shared" si="624"/>
        <v>1.4108623172404827E-5</v>
      </c>
      <c r="BO3897" s="146" t="str">
        <f t="shared" si="620"/>
        <v/>
      </c>
    </row>
    <row r="3898" spans="62:67" ht="20.100000000000001" customHeight="1" x14ac:dyDescent="0.25">
      <c r="BJ3898" s="146">
        <v>3118</v>
      </c>
      <c r="BK3898" s="146">
        <f t="shared" si="621"/>
        <v>19.948799999998847</v>
      </c>
      <c r="BL3898" s="146">
        <f t="shared" si="622"/>
        <v>5.6813420494075959E-3</v>
      </c>
      <c r="BM3898" s="146">
        <f t="shared" si="623"/>
        <v>1.4074831977263329E-5</v>
      </c>
      <c r="BN3898" s="146">
        <f t="shared" si="624"/>
        <v>1.4074831977263329E-5</v>
      </c>
      <c r="BO3898" s="146" t="str">
        <f t="shared" si="620"/>
        <v/>
      </c>
    </row>
    <row r="3899" spans="62:67" ht="20.100000000000001" customHeight="1" x14ac:dyDescent="0.25">
      <c r="BJ3899" s="146">
        <v>3119</v>
      </c>
      <c r="BK3899" s="146">
        <f t="shared" si="621"/>
        <v>19.955199999998847</v>
      </c>
      <c r="BL3899" s="146">
        <f t="shared" si="622"/>
        <v>5.6672672174303326E-3</v>
      </c>
      <c r="BM3899" s="146">
        <f t="shared" si="623"/>
        <v>1.404111810269365E-5</v>
      </c>
      <c r="BN3899" s="146">
        <f t="shared" si="624"/>
        <v>1.404111810269365E-5</v>
      </c>
      <c r="BO3899" s="146" t="str">
        <f t="shared" si="620"/>
        <v/>
      </c>
    </row>
    <row r="3900" spans="62:67" ht="20.100000000000001" customHeight="1" x14ac:dyDescent="0.25">
      <c r="BJ3900" s="146">
        <v>3120</v>
      </c>
      <c r="BK3900" s="146">
        <f t="shared" si="621"/>
        <v>19.961599999998846</v>
      </c>
      <c r="BL3900" s="146">
        <f t="shared" si="622"/>
        <v>5.6532260993276389E-3</v>
      </c>
      <c r="BM3900" s="146">
        <f t="shared" si="623"/>
        <v>1.4007481383112967E-5</v>
      </c>
      <c r="BN3900" s="146">
        <f t="shared" si="624"/>
        <v>1.4007481383112967E-5</v>
      </c>
      <c r="BO3900" s="146" t="str">
        <f t="shared" si="620"/>
        <v/>
      </c>
    </row>
    <row r="3901" spans="62:67" ht="20.100000000000001" customHeight="1" x14ac:dyDescent="0.25">
      <c r="BJ3901" s="146">
        <v>3121</v>
      </c>
      <c r="BK3901" s="146">
        <f t="shared" si="621"/>
        <v>19.967999999998845</v>
      </c>
      <c r="BL3901" s="146">
        <f t="shared" si="622"/>
        <v>5.6392186179445259E-3</v>
      </c>
      <c r="BM3901" s="146">
        <f t="shared" si="623"/>
        <v>1.3973921653274123E-5</v>
      </c>
      <c r="BN3901" s="146">
        <f t="shared" si="624"/>
        <v>1.3973921653274123E-5</v>
      </c>
      <c r="BO3901" s="146" t="str">
        <f t="shared" si="620"/>
        <v/>
      </c>
    </row>
    <row r="3902" spans="62:67" ht="20.100000000000001" customHeight="1" x14ac:dyDescent="0.25">
      <c r="BJ3902" s="146">
        <v>3122</v>
      </c>
      <c r="BK3902" s="146">
        <f t="shared" si="621"/>
        <v>19.974399999998845</v>
      </c>
      <c r="BL3902" s="146">
        <f t="shared" si="622"/>
        <v>5.6252446962912518E-3</v>
      </c>
      <c r="BM3902" s="146">
        <f t="shared" si="623"/>
        <v>1.394043874821619E-5</v>
      </c>
      <c r="BN3902" s="146">
        <f t="shared" si="624"/>
        <v>1.394043874821619E-5</v>
      </c>
      <c r="BO3902" s="146" t="str">
        <f t="shared" si="620"/>
        <v/>
      </c>
    </row>
    <row r="3903" spans="62:67" ht="20.100000000000001" customHeight="1" x14ac:dyDescent="0.25">
      <c r="BJ3903" s="146">
        <v>3123</v>
      </c>
      <c r="BK3903" s="146">
        <f t="shared" si="621"/>
        <v>19.980799999998844</v>
      </c>
      <c r="BL3903" s="146">
        <f t="shared" si="622"/>
        <v>5.6113042575430356E-3</v>
      </c>
      <c r="BM3903" s="146">
        <f t="shared" si="623"/>
        <v>1.3907032503351208E-5</v>
      </c>
      <c r="BN3903" s="146">
        <f t="shared" si="624"/>
        <v>1.3907032503351208E-5</v>
      </c>
      <c r="BO3903" s="146" t="str">
        <f t="shared" si="620"/>
        <v/>
      </c>
    </row>
    <row r="3904" spans="62:67" ht="20.100000000000001" customHeight="1" x14ac:dyDescent="0.25">
      <c r="BJ3904" s="146">
        <v>3124</v>
      </c>
      <c r="BK3904" s="146">
        <f t="shared" si="621"/>
        <v>19.987199999998843</v>
      </c>
      <c r="BL3904" s="146">
        <f t="shared" si="622"/>
        <v>5.5973972250396844E-3</v>
      </c>
      <c r="BM3904" s="146">
        <f t="shared" si="623"/>
        <v>1.3873702754356627E-5</v>
      </c>
      <c r="BN3904" s="146">
        <f t="shared" si="624"/>
        <v>1.3873702754356627E-5</v>
      </c>
      <c r="BO3904" s="146" t="str">
        <f t="shared" si="620"/>
        <v/>
      </c>
    </row>
    <row r="3905" spans="62:67" ht="20.100000000000001" customHeight="1" x14ac:dyDescent="0.25">
      <c r="BJ3905" s="146">
        <v>3125</v>
      </c>
      <c r="BK3905" s="146">
        <f t="shared" si="621"/>
        <v>19.993599999998843</v>
      </c>
      <c r="BL3905" s="146">
        <f t="shared" si="622"/>
        <v>5.5835235222853278E-3</v>
      </c>
      <c r="BM3905" s="146">
        <f t="shared" si="623"/>
        <v>1.3840449337250774E-5</v>
      </c>
      <c r="BN3905" s="146">
        <f t="shared" si="624"/>
        <v>1.3840449337250774E-5</v>
      </c>
      <c r="BO3905" s="146" t="str">
        <f t="shared" si="620"/>
        <v/>
      </c>
    </row>
    <row r="3906" spans="62:67" ht="20.100000000000001" customHeight="1" x14ac:dyDescent="0.25">
      <c r="BJ3906" s="146">
        <v>3126</v>
      </c>
      <c r="BK3906" s="146">
        <f t="shared" si="621"/>
        <v>19.999999999998842</v>
      </c>
      <c r="BL3906" s="146">
        <f t="shared" si="622"/>
        <v>5.569683072948077E-3</v>
      </c>
      <c r="BM3906" s="146">
        <f t="shared" si="623"/>
        <v>1.3807272088372027E-5</v>
      </c>
      <c r="BN3906" s="146">
        <f t="shared" si="624"/>
        <v>1.3807272088372027E-5</v>
      </c>
      <c r="BO3906" s="146" t="str">
        <f t="shared" si="620"/>
        <v/>
      </c>
    </row>
    <row r="3907" spans="62:67" ht="20.100000000000001" customHeight="1" x14ac:dyDescent="0.25">
      <c r="BJ3907" s="146">
        <v>3127</v>
      </c>
      <c r="BK3907" s="146">
        <f t="shared" si="621"/>
        <v>20.006399999998841</v>
      </c>
      <c r="BL3907" s="146">
        <f t="shared" si="622"/>
        <v>5.555875800859705E-3</v>
      </c>
      <c r="BM3907" s="146">
        <f t="shared" si="623"/>
        <v>1.3774170844334591E-5</v>
      </c>
      <c r="BN3907" s="146">
        <f t="shared" si="624"/>
        <v>1.3774170844334591E-5</v>
      </c>
      <c r="BO3907" s="146" t="str">
        <f t="shared" si="620"/>
        <v/>
      </c>
    </row>
    <row r="3908" spans="62:67" ht="20.100000000000001" customHeight="1" x14ac:dyDescent="0.25">
      <c r="BJ3908" s="146">
        <v>3128</v>
      </c>
      <c r="BK3908" s="146">
        <f t="shared" si="621"/>
        <v>20.01279999999884</v>
      </c>
      <c r="BL3908" s="146">
        <f t="shared" si="622"/>
        <v>5.5421016300153704E-3</v>
      </c>
      <c r="BM3908" s="146">
        <f t="shared" si="623"/>
        <v>1.3741145442123896E-5</v>
      </c>
      <c r="BN3908" s="146">
        <f t="shared" si="624"/>
        <v>1.3741145442123896E-5</v>
      </c>
      <c r="BO3908" s="146" t="str">
        <f t="shared" si="620"/>
        <v/>
      </c>
    </row>
    <row r="3909" spans="62:67" ht="20.100000000000001" customHeight="1" x14ac:dyDescent="0.25">
      <c r="BJ3909" s="146">
        <v>3129</v>
      </c>
      <c r="BK3909" s="146">
        <f t="shared" si="621"/>
        <v>20.01919999999884</v>
      </c>
      <c r="BL3909" s="146">
        <f t="shared" si="622"/>
        <v>5.5283604845732465E-3</v>
      </c>
      <c r="BM3909" s="146">
        <f t="shared" si="623"/>
        <v>1.3708195719014209E-5</v>
      </c>
      <c r="BN3909" s="146">
        <f t="shared" si="624"/>
        <v>1.3708195719014209E-5</v>
      </c>
      <c r="BO3909" s="146" t="str">
        <f t="shared" si="620"/>
        <v/>
      </c>
    </row>
    <row r="3910" spans="62:67" ht="20.100000000000001" customHeight="1" x14ac:dyDescent="0.25">
      <c r="BJ3910" s="146">
        <v>3130</v>
      </c>
      <c r="BK3910" s="146">
        <f t="shared" si="621"/>
        <v>20.025599999998839</v>
      </c>
      <c r="BL3910" s="146">
        <f t="shared" si="622"/>
        <v>5.5146522888542323E-3</v>
      </c>
      <c r="BM3910" s="146">
        <f t="shared" si="623"/>
        <v>1.3675321512569491E-5</v>
      </c>
      <c r="BN3910" s="146">
        <f t="shared" si="624"/>
        <v>1.3675321512569491E-5</v>
      </c>
      <c r="BO3910" s="146" t="str">
        <f t="shared" si="620"/>
        <v/>
      </c>
    </row>
    <row r="3911" spans="62:67" ht="20.100000000000001" customHeight="1" x14ac:dyDescent="0.25">
      <c r="BJ3911" s="146">
        <v>3131</v>
      </c>
      <c r="BK3911" s="146">
        <f t="shared" si="621"/>
        <v>20.031999999998838</v>
      </c>
      <c r="BL3911" s="146">
        <f t="shared" si="622"/>
        <v>5.5009769673416628E-3</v>
      </c>
      <c r="BM3911" s="146">
        <f t="shared" si="623"/>
        <v>1.3642522660718866E-5</v>
      </c>
      <c r="BN3911" s="146">
        <f t="shared" si="624"/>
        <v>1.3642522660718866E-5</v>
      </c>
      <c r="BO3911" s="146" t="str">
        <f t="shared" si="620"/>
        <v/>
      </c>
    </row>
    <row r="3912" spans="62:67" ht="20.100000000000001" customHeight="1" x14ac:dyDescent="0.25">
      <c r="BJ3912" s="146">
        <v>3132</v>
      </c>
      <c r="BK3912" s="146">
        <f t="shared" si="621"/>
        <v>20.038399999998838</v>
      </c>
      <c r="BL3912" s="146">
        <f t="shared" si="622"/>
        <v>5.4873344446809439E-3</v>
      </c>
      <c r="BM3912" s="146">
        <f t="shared" si="623"/>
        <v>1.3609799001651664E-5</v>
      </c>
      <c r="BN3912" s="146">
        <f t="shared" si="624"/>
        <v>1.3609799001651664E-5</v>
      </c>
      <c r="BO3912" s="146" t="str">
        <f t="shared" si="620"/>
        <v/>
      </c>
    </row>
    <row r="3913" spans="62:67" ht="20.100000000000001" customHeight="1" x14ac:dyDescent="0.25">
      <c r="BJ3913" s="146">
        <v>3133</v>
      </c>
      <c r="BK3913" s="146">
        <f t="shared" si="621"/>
        <v>20.044799999998837</v>
      </c>
      <c r="BL3913" s="146">
        <f t="shared" si="622"/>
        <v>5.4737246456792923E-3</v>
      </c>
      <c r="BM3913" s="146">
        <f t="shared" si="623"/>
        <v>1.3577150373913702E-5</v>
      </c>
      <c r="BN3913" s="146">
        <f t="shared" si="624"/>
        <v>1.3577150373913702E-5</v>
      </c>
      <c r="BO3913" s="146" t="str">
        <f t="shared" si="620"/>
        <v/>
      </c>
    </row>
    <row r="3914" spans="62:67" ht="20.100000000000001" customHeight="1" x14ac:dyDescent="0.25">
      <c r="BJ3914" s="146">
        <v>3134</v>
      </c>
      <c r="BK3914" s="146">
        <f t="shared" si="621"/>
        <v>20.051199999998836</v>
      </c>
      <c r="BL3914" s="146">
        <f t="shared" si="622"/>
        <v>5.4601474953053786E-3</v>
      </c>
      <c r="BM3914" s="146">
        <f t="shared" si="623"/>
        <v>1.3544576616330087E-5</v>
      </c>
      <c r="BN3914" s="146">
        <f t="shared" si="624"/>
        <v>1.3544576616330087E-5</v>
      </c>
      <c r="BO3914" s="146" t="str">
        <f t="shared" si="620"/>
        <v/>
      </c>
    </row>
    <row r="3915" spans="62:67" ht="20.100000000000001" customHeight="1" x14ac:dyDescent="0.25">
      <c r="BJ3915" s="146">
        <v>3135</v>
      </c>
      <c r="BK3915" s="146">
        <f t="shared" si="621"/>
        <v>20.057599999998835</v>
      </c>
      <c r="BL3915" s="146">
        <f t="shared" si="622"/>
        <v>5.4466029186890485E-3</v>
      </c>
      <c r="BM3915" s="146">
        <f t="shared" si="623"/>
        <v>1.3512077568052921E-5</v>
      </c>
      <c r="BN3915" s="146">
        <f t="shared" si="624"/>
        <v>1.3512077568052921E-5</v>
      </c>
      <c r="BO3915" s="146" t="str">
        <f t="shared" si="620"/>
        <v/>
      </c>
    </row>
    <row r="3916" spans="62:67" ht="20.100000000000001" customHeight="1" x14ac:dyDescent="0.25">
      <c r="BJ3916" s="146">
        <v>3136</v>
      </c>
      <c r="BK3916" s="146">
        <f t="shared" si="621"/>
        <v>20.063999999998835</v>
      </c>
      <c r="BL3916" s="146">
        <f t="shared" si="622"/>
        <v>5.4330908411209956E-3</v>
      </c>
      <c r="BM3916" s="146">
        <f t="shared" si="623"/>
        <v>1.3479653068548293E-5</v>
      </c>
      <c r="BN3916" s="146">
        <f t="shared" si="624"/>
        <v>1.3479653068548293E-5</v>
      </c>
      <c r="BO3916" s="146" t="str">
        <f t="shared" si="620"/>
        <v/>
      </c>
    </row>
    <row r="3917" spans="62:67" ht="20.100000000000001" customHeight="1" x14ac:dyDescent="0.25">
      <c r="BJ3917" s="146">
        <v>3137</v>
      </c>
      <c r="BK3917" s="146">
        <f t="shared" si="621"/>
        <v>20.070399999998834</v>
      </c>
      <c r="BL3917" s="146">
        <f t="shared" si="622"/>
        <v>5.4196111880524473E-3</v>
      </c>
      <c r="BM3917" s="146">
        <f t="shared" si="623"/>
        <v>1.3447302957584131E-5</v>
      </c>
      <c r="BN3917" s="146">
        <f t="shared" si="624"/>
        <v>1.3447302957584131E-5</v>
      </c>
      <c r="BO3917" s="146" t="str">
        <f t="shared" ref="BO3917:BO3980" si="625">IF($BL3917&lt;(1-$BH$793),$BM3917,"")</f>
        <v/>
      </c>
    </row>
    <row r="3918" spans="62:67" ht="20.100000000000001" customHeight="1" x14ac:dyDescent="0.25">
      <c r="BJ3918" s="146">
        <v>3138</v>
      </c>
      <c r="BK3918" s="146">
        <f t="shared" ref="BK3918:BK3981" si="626">BK3917+$BN$778</f>
        <v>20.076799999998833</v>
      </c>
      <c r="BL3918" s="146">
        <f t="shared" ref="BL3918:BL3981" si="627">_xlfn.CHISQ.DIST.RT(BK3918,7)</f>
        <v>5.4061638850948631E-3</v>
      </c>
      <c r="BM3918" s="146">
        <f t="shared" ref="BM3918:BM3981" si="628">BL3918-BL3919</f>
        <v>1.3415027075225003E-5</v>
      </c>
      <c r="BN3918" s="146">
        <f t="shared" ref="BN3918:BN3981" si="629">IF(BL3918&lt;(1-$BH$785),BM3918,"")</f>
        <v>1.3415027075225003E-5</v>
      </c>
      <c r="BO3918" s="146" t="str">
        <f t="shared" si="625"/>
        <v/>
      </c>
    </row>
    <row r="3919" spans="62:67" ht="20.100000000000001" customHeight="1" x14ac:dyDescent="0.25">
      <c r="BJ3919" s="146">
        <v>3139</v>
      </c>
      <c r="BK3919" s="146">
        <f t="shared" si="626"/>
        <v>20.083199999998833</v>
      </c>
      <c r="BL3919" s="146">
        <f t="shared" si="627"/>
        <v>5.3927488580196381E-3</v>
      </c>
      <c r="BM3919" s="146">
        <f t="shared" si="628"/>
        <v>1.3382825261901501E-5</v>
      </c>
      <c r="BN3919" s="146">
        <f t="shared" si="629"/>
        <v>1.3382825261901501E-5</v>
      </c>
      <c r="BO3919" s="146" t="str">
        <f t="shared" si="625"/>
        <v/>
      </c>
    </row>
    <row r="3920" spans="62:67" ht="20.100000000000001" customHeight="1" x14ac:dyDescent="0.25">
      <c r="BJ3920" s="146">
        <v>3140</v>
      </c>
      <c r="BK3920" s="146">
        <f t="shared" si="626"/>
        <v>20.089599999998832</v>
      </c>
      <c r="BL3920" s="146">
        <f t="shared" si="627"/>
        <v>5.3793660327577366E-3</v>
      </c>
      <c r="BM3920" s="146">
        <f t="shared" si="628"/>
        <v>1.3350697358275807E-5</v>
      </c>
      <c r="BN3920" s="146">
        <f t="shared" si="629"/>
        <v>1.3350697358275807E-5</v>
      </c>
      <c r="BO3920" s="146" t="str">
        <f t="shared" si="625"/>
        <v/>
      </c>
    </row>
    <row r="3921" spans="62:67" ht="20.100000000000001" customHeight="1" x14ac:dyDescent="0.25">
      <c r="BJ3921" s="146">
        <v>3141</v>
      </c>
      <c r="BK3921" s="146">
        <f t="shared" si="626"/>
        <v>20.095999999998831</v>
      </c>
      <c r="BL3921" s="146">
        <f t="shared" si="627"/>
        <v>5.3660153353994608E-3</v>
      </c>
      <c r="BM3921" s="146">
        <f t="shared" si="628"/>
        <v>1.3318643205359644E-5</v>
      </c>
      <c r="BN3921" s="146">
        <f t="shared" si="629"/>
        <v>1.3318643205359644E-5</v>
      </c>
      <c r="BO3921" s="146" t="str">
        <f t="shared" si="625"/>
        <v/>
      </c>
    </row>
    <row r="3922" spans="62:67" ht="20.100000000000001" customHeight="1" x14ac:dyDescent="0.25">
      <c r="BJ3922" s="146">
        <v>3142</v>
      </c>
      <c r="BK3922" s="146">
        <f t="shared" si="626"/>
        <v>20.102399999998831</v>
      </c>
      <c r="BL3922" s="146">
        <f t="shared" si="627"/>
        <v>5.3526966921941012E-3</v>
      </c>
      <c r="BM3922" s="146">
        <f t="shared" si="628"/>
        <v>1.3286662644483929E-5</v>
      </c>
      <c r="BN3922" s="146">
        <f t="shared" si="629"/>
        <v>1.3286662644483929E-5</v>
      </c>
      <c r="BO3922" s="146" t="str">
        <f t="shared" si="625"/>
        <v/>
      </c>
    </row>
    <row r="3923" spans="62:67" ht="20.100000000000001" customHeight="1" x14ac:dyDescent="0.25">
      <c r="BJ3923" s="146">
        <v>3143</v>
      </c>
      <c r="BK3923" s="146">
        <f t="shared" si="626"/>
        <v>20.10879999999883</v>
      </c>
      <c r="BL3923" s="146">
        <f t="shared" si="627"/>
        <v>5.3394100295496173E-3</v>
      </c>
      <c r="BM3923" s="146">
        <f t="shared" si="628"/>
        <v>1.3254755517276215E-5</v>
      </c>
      <c r="BN3923" s="146">
        <f t="shared" si="629"/>
        <v>1.3254755517276215E-5</v>
      </c>
      <c r="BO3923" s="146" t="str">
        <f t="shared" si="625"/>
        <v/>
      </c>
    </row>
    <row r="3924" spans="62:67" ht="20.100000000000001" customHeight="1" x14ac:dyDescent="0.25">
      <c r="BJ3924" s="146">
        <v>3144</v>
      </c>
      <c r="BK3924" s="146">
        <f t="shared" si="626"/>
        <v>20.115199999998829</v>
      </c>
      <c r="BL3924" s="146">
        <f t="shared" si="627"/>
        <v>5.326155274032341E-3</v>
      </c>
      <c r="BM3924" s="146">
        <f t="shared" si="628"/>
        <v>1.3222921665646814E-5</v>
      </c>
      <c r="BN3924" s="146">
        <f t="shared" si="629"/>
        <v>1.3222921665646814E-5</v>
      </c>
      <c r="BO3924" s="146" t="str">
        <f t="shared" si="625"/>
        <v/>
      </c>
    </row>
    <row r="3925" spans="62:67" ht="20.100000000000001" customHeight="1" x14ac:dyDescent="0.25">
      <c r="BJ3925" s="146">
        <v>3145</v>
      </c>
      <c r="BK3925" s="146">
        <f t="shared" si="626"/>
        <v>20.121599999998828</v>
      </c>
      <c r="BL3925" s="146">
        <f t="shared" si="627"/>
        <v>5.3129323523666942E-3</v>
      </c>
      <c r="BM3925" s="146">
        <f t="shared" si="628"/>
        <v>1.3191160931843443E-5</v>
      </c>
      <c r="BN3925" s="146">
        <f t="shared" si="629"/>
        <v>1.3191160931843443E-5</v>
      </c>
      <c r="BO3925" s="146" t="str">
        <f t="shared" si="625"/>
        <v/>
      </c>
    </row>
    <row r="3926" spans="62:67" ht="20.100000000000001" customHeight="1" x14ac:dyDescent="0.25">
      <c r="BJ3926" s="146">
        <v>3146</v>
      </c>
      <c r="BK3926" s="146">
        <f t="shared" si="626"/>
        <v>20.127999999998828</v>
      </c>
      <c r="BL3926" s="146">
        <f t="shared" si="627"/>
        <v>5.2997411914348508E-3</v>
      </c>
      <c r="BM3926" s="146">
        <f t="shared" si="628"/>
        <v>1.3159473158423467E-5</v>
      </c>
      <c r="BN3926" s="146">
        <f t="shared" si="629"/>
        <v>1.3159473158423467E-5</v>
      </c>
      <c r="BO3926" s="146" t="str">
        <f t="shared" si="625"/>
        <v/>
      </c>
    </row>
    <row r="3927" spans="62:67" ht="20.100000000000001" customHeight="1" x14ac:dyDescent="0.25">
      <c r="BJ3927" s="146">
        <v>3147</v>
      </c>
      <c r="BK3927" s="146">
        <f t="shared" si="626"/>
        <v>20.134399999998827</v>
      </c>
      <c r="BL3927" s="146">
        <f t="shared" si="627"/>
        <v>5.2865817182764273E-3</v>
      </c>
      <c r="BM3927" s="146">
        <f t="shared" si="628"/>
        <v>1.3127858188209662E-5</v>
      </c>
      <c r="BN3927" s="146">
        <f t="shared" si="629"/>
        <v>1.3127858188209662E-5</v>
      </c>
      <c r="BO3927" s="146" t="str">
        <f t="shared" si="625"/>
        <v/>
      </c>
    </row>
    <row r="3928" spans="62:67" ht="20.100000000000001" customHeight="1" x14ac:dyDescent="0.25">
      <c r="BJ3928" s="146">
        <v>3148</v>
      </c>
      <c r="BK3928" s="146">
        <f t="shared" si="626"/>
        <v>20.140799999998826</v>
      </c>
      <c r="BL3928" s="146">
        <f t="shared" si="627"/>
        <v>5.2734538600882177E-3</v>
      </c>
      <c r="BM3928" s="146">
        <f t="shared" si="628"/>
        <v>1.3096315864363946E-5</v>
      </c>
      <c r="BN3928" s="146">
        <f t="shared" si="629"/>
        <v>1.3096315864363946E-5</v>
      </c>
      <c r="BO3928" s="146" t="str">
        <f t="shared" si="625"/>
        <v/>
      </c>
    </row>
    <row r="3929" spans="62:67" ht="20.100000000000001" customHeight="1" x14ac:dyDescent="0.25">
      <c r="BJ3929" s="146">
        <v>3149</v>
      </c>
      <c r="BK3929" s="146">
        <f t="shared" si="626"/>
        <v>20.147199999998826</v>
      </c>
      <c r="BL3929" s="146">
        <f t="shared" si="627"/>
        <v>5.2603575442238537E-3</v>
      </c>
      <c r="BM3929" s="146">
        <f t="shared" si="628"/>
        <v>1.3064846030365687E-5</v>
      </c>
      <c r="BN3929" s="146">
        <f t="shared" si="629"/>
        <v>1.3064846030365687E-5</v>
      </c>
      <c r="BO3929" s="146" t="str">
        <f t="shared" si="625"/>
        <v/>
      </c>
    </row>
    <row r="3930" spans="62:67" ht="20.100000000000001" customHeight="1" x14ac:dyDescent="0.25">
      <c r="BJ3930" s="146">
        <v>3150</v>
      </c>
      <c r="BK3930" s="146">
        <f t="shared" si="626"/>
        <v>20.153599999998825</v>
      </c>
      <c r="BL3930" s="146">
        <f t="shared" si="627"/>
        <v>5.247292698193488E-3</v>
      </c>
      <c r="BM3930" s="146">
        <f t="shared" si="628"/>
        <v>1.3033448529959669E-5</v>
      </c>
      <c r="BN3930" s="146">
        <f t="shared" si="629"/>
        <v>1.3033448529959669E-5</v>
      </c>
      <c r="BO3930" s="146" t="str">
        <f t="shared" si="625"/>
        <v/>
      </c>
    </row>
    <row r="3931" spans="62:67" ht="20.100000000000001" customHeight="1" x14ac:dyDescent="0.25">
      <c r="BJ3931" s="146">
        <v>3151</v>
      </c>
      <c r="BK3931" s="146">
        <f t="shared" si="626"/>
        <v>20.159999999998824</v>
      </c>
      <c r="BL3931" s="146">
        <f t="shared" si="627"/>
        <v>5.2342592496635284E-3</v>
      </c>
      <c r="BM3931" s="146">
        <f t="shared" si="628"/>
        <v>1.3002123207206395E-5</v>
      </c>
      <c r="BN3931" s="146">
        <f t="shared" si="629"/>
        <v>1.3002123207206395E-5</v>
      </c>
      <c r="BO3931" s="146" t="str">
        <f t="shared" si="625"/>
        <v/>
      </c>
    </row>
    <row r="3932" spans="62:67" ht="20.100000000000001" customHeight="1" x14ac:dyDescent="0.25">
      <c r="BJ3932" s="146">
        <v>3152</v>
      </c>
      <c r="BK3932" s="146">
        <f t="shared" si="626"/>
        <v>20.166399999998823</v>
      </c>
      <c r="BL3932" s="146">
        <f t="shared" si="627"/>
        <v>5.221257126456322E-3</v>
      </c>
      <c r="BM3932" s="146">
        <f t="shared" si="628"/>
        <v>1.2970869906498567E-5</v>
      </c>
      <c r="BN3932" s="146">
        <f t="shared" si="629"/>
        <v>1.2970869906498567E-5</v>
      </c>
      <c r="BO3932" s="146" t="str">
        <f t="shared" si="625"/>
        <v/>
      </c>
    </row>
    <row r="3933" spans="62:67" ht="20.100000000000001" customHeight="1" x14ac:dyDescent="0.25">
      <c r="BJ3933" s="146">
        <v>3153</v>
      </c>
      <c r="BK3933" s="146">
        <f t="shared" si="626"/>
        <v>20.172799999998823</v>
      </c>
      <c r="BL3933" s="146">
        <f t="shared" si="627"/>
        <v>5.2082862565498234E-3</v>
      </c>
      <c r="BM3933" s="146">
        <f t="shared" si="628"/>
        <v>1.2939688472490829E-5</v>
      </c>
      <c r="BN3933" s="146">
        <f t="shared" si="629"/>
        <v>1.2939688472490829E-5</v>
      </c>
      <c r="BO3933" s="146" t="str">
        <f t="shared" si="625"/>
        <v/>
      </c>
    </row>
    <row r="3934" spans="62:67" ht="20.100000000000001" customHeight="1" x14ac:dyDescent="0.25">
      <c r="BJ3934" s="146">
        <v>3154</v>
      </c>
      <c r="BK3934" s="146">
        <f t="shared" si="626"/>
        <v>20.179199999998822</v>
      </c>
      <c r="BL3934" s="146">
        <f t="shared" si="627"/>
        <v>5.1953465680773326E-3</v>
      </c>
      <c r="BM3934" s="146">
        <f t="shared" si="628"/>
        <v>1.2908578750166558E-5</v>
      </c>
      <c r="BN3934" s="146">
        <f t="shared" si="629"/>
        <v>1.2908578750166558E-5</v>
      </c>
      <c r="BO3934" s="146" t="str">
        <f t="shared" si="625"/>
        <v/>
      </c>
    </row>
    <row r="3935" spans="62:67" ht="20.100000000000001" customHeight="1" x14ac:dyDescent="0.25">
      <c r="BJ3935" s="146">
        <v>3155</v>
      </c>
      <c r="BK3935" s="146">
        <f t="shared" si="626"/>
        <v>20.185599999998821</v>
      </c>
      <c r="BL3935" s="146">
        <f t="shared" si="627"/>
        <v>5.182437989327166E-3</v>
      </c>
      <c r="BM3935" s="146">
        <f t="shared" si="628"/>
        <v>1.2877540584784949E-5</v>
      </c>
      <c r="BN3935" s="146">
        <f t="shared" si="629"/>
        <v>1.2877540584784949E-5</v>
      </c>
      <c r="BO3935" s="146" t="str">
        <f t="shared" si="625"/>
        <v/>
      </c>
    </row>
    <row r="3936" spans="62:67" ht="20.100000000000001" customHeight="1" x14ac:dyDescent="0.25">
      <c r="BJ3936" s="146">
        <v>3156</v>
      </c>
      <c r="BK3936" s="146">
        <f t="shared" si="626"/>
        <v>20.191999999998821</v>
      </c>
      <c r="BL3936" s="146">
        <f t="shared" si="627"/>
        <v>5.1695604487423811E-3</v>
      </c>
      <c r="BM3936" s="146">
        <f t="shared" si="628"/>
        <v>1.2846573821962554E-5</v>
      </c>
      <c r="BN3936" s="146">
        <f t="shared" si="629"/>
        <v>1.2846573821962554E-5</v>
      </c>
      <c r="BO3936" s="146" t="str">
        <f t="shared" si="625"/>
        <v/>
      </c>
    </row>
    <row r="3937" spans="62:67" ht="20.100000000000001" customHeight="1" x14ac:dyDescent="0.25">
      <c r="BJ3937" s="146">
        <v>3157</v>
      </c>
      <c r="BK3937" s="146">
        <f t="shared" si="626"/>
        <v>20.19839999999882</v>
      </c>
      <c r="BL3937" s="146">
        <f t="shared" si="627"/>
        <v>5.1567138749204185E-3</v>
      </c>
      <c r="BM3937" s="146">
        <f t="shared" si="628"/>
        <v>1.2815678307543169E-5</v>
      </c>
      <c r="BN3937" s="146">
        <f t="shared" si="629"/>
        <v>1.2815678307543169E-5</v>
      </c>
      <c r="BO3937" s="146" t="str">
        <f t="shared" si="625"/>
        <v/>
      </c>
    </row>
    <row r="3938" spans="62:67" ht="20.100000000000001" customHeight="1" x14ac:dyDescent="0.25">
      <c r="BJ3938" s="146">
        <v>3158</v>
      </c>
      <c r="BK3938" s="146">
        <f t="shared" si="626"/>
        <v>20.204799999998819</v>
      </c>
      <c r="BL3938" s="146">
        <f t="shared" si="627"/>
        <v>5.1438981966128753E-3</v>
      </c>
      <c r="BM3938" s="146">
        <f t="shared" si="628"/>
        <v>1.2784853887718405E-5</v>
      </c>
      <c r="BN3938" s="146">
        <f t="shared" si="629"/>
        <v>1.2784853887718405E-5</v>
      </c>
      <c r="BO3938" s="146" t="str">
        <f t="shared" si="625"/>
        <v/>
      </c>
    </row>
    <row r="3939" spans="62:67" ht="20.100000000000001" customHeight="1" x14ac:dyDescent="0.25">
      <c r="BJ3939" s="146">
        <v>3159</v>
      </c>
      <c r="BK3939" s="146">
        <f t="shared" si="626"/>
        <v>20.211199999998819</v>
      </c>
      <c r="BL3939" s="146">
        <f t="shared" si="627"/>
        <v>5.1311133427251569E-3</v>
      </c>
      <c r="BM3939" s="146">
        <f t="shared" si="628"/>
        <v>1.2754100408966101E-5</v>
      </c>
      <c r="BN3939" s="146">
        <f t="shared" si="629"/>
        <v>1.2754100408966101E-5</v>
      </c>
      <c r="BO3939" s="146" t="str">
        <f t="shared" si="625"/>
        <v/>
      </c>
    </row>
    <row r="3940" spans="62:67" ht="20.100000000000001" customHeight="1" x14ac:dyDescent="0.25">
      <c r="BJ3940" s="146">
        <v>3160</v>
      </c>
      <c r="BK3940" s="146">
        <f t="shared" si="626"/>
        <v>20.217599999998818</v>
      </c>
      <c r="BL3940" s="146">
        <f t="shared" si="627"/>
        <v>5.1183592423161908E-3</v>
      </c>
      <c r="BM3940" s="146">
        <f t="shared" si="628"/>
        <v>1.2723417718059002E-5</v>
      </c>
      <c r="BN3940" s="146">
        <f t="shared" si="629"/>
        <v>1.2723417718059002E-5</v>
      </c>
      <c r="BO3940" s="146" t="str">
        <f t="shared" si="625"/>
        <v/>
      </c>
    </row>
    <row r="3941" spans="62:67" ht="20.100000000000001" customHeight="1" x14ac:dyDescent="0.25">
      <c r="BJ3941" s="146">
        <v>3161</v>
      </c>
      <c r="BK3941" s="146">
        <f t="shared" si="626"/>
        <v>20.223999999998817</v>
      </c>
      <c r="BL3941" s="146">
        <f t="shared" si="627"/>
        <v>5.1056358245981318E-3</v>
      </c>
      <c r="BM3941" s="146">
        <f t="shared" si="628"/>
        <v>1.2692805662107252E-5</v>
      </c>
      <c r="BN3941" s="146">
        <f t="shared" si="629"/>
        <v>1.2692805662107252E-5</v>
      </c>
      <c r="BO3941" s="146" t="str">
        <f t="shared" si="625"/>
        <v/>
      </c>
    </row>
    <row r="3942" spans="62:67" ht="20.100000000000001" customHeight="1" x14ac:dyDescent="0.25">
      <c r="BJ3942" s="146">
        <v>3162</v>
      </c>
      <c r="BK3942" s="146">
        <f t="shared" si="626"/>
        <v>20.230399999998816</v>
      </c>
      <c r="BL3942" s="146">
        <f t="shared" si="627"/>
        <v>5.0929430189360246E-3</v>
      </c>
      <c r="BM3942" s="146">
        <f t="shared" si="628"/>
        <v>1.2662264088436105E-5</v>
      </c>
      <c r="BN3942" s="146">
        <f t="shared" si="629"/>
        <v>1.2662264088436105E-5</v>
      </c>
      <c r="BO3942" s="146" t="str">
        <f t="shared" si="625"/>
        <v/>
      </c>
    </row>
    <row r="3943" spans="62:67" ht="20.100000000000001" customHeight="1" x14ac:dyDescent="0.25">
      <c r="BJ3943" s="146">
        <v>3163</v>
      </c>
      <c r="BK3943" s="146">
        <f t="shared" si="626"/>
        <v>20.236799999998816</v>
      </c>
      <c r="BL3943" s="146">
        <f t="shared" si="627"/>
        <v>5.0802807548475885E-3</v>
      </c>
      <c r="BM3943" s="146">
        <f t="shared" si="628"/>
        <v>1.2631792844747247E-5</v>
      </c>
      <c r="BN3943" s="146">
        <f t="shared" si="629"/>
        <v>1.2631792844747247E-5</v>
      </c>
      <c r="BO3943" s="146" t="str">
        <f t="shared" si="625"/>
        <v/>
      </c>
    </row>
    <row r="3944" spans="62:67" ht="20.100000000000001" customHeight="1" x14ac:dyDescent="0.25">
      <c r="BJ3944" s="146">
        <v>3164</v>
      </c>
      <c r="BK3944" s="146">
        <f t="shared" si="626"/>
        <v>20.243199999998815</v>
      </c>
      <c r="BL3944" s="146">
        <f t="shared" si="627"/>
        <v>5.0676489620028412E-3</v>
      </c>
      <c r="BM3944" s="146">
        <f t="shared" si="628"/>
        <v>1.260139177903033E-5</v>
      </c>
      <c r="BN3944" s="146">
        <f t="shared" si="629"/>
        <v>1.260139177903033E-5</v>
      </c>
      <c r="BO3944" s="146" t="str">
        <f t="shared" si="625"/>
        <v/>
      </c>
    </row>
    <row r="3945" spans="62:67" ht="20.100000000000001" customHeight="1" x14ac:dyDescent="0.25">
      <c r="BJ3945" s="146">
        <v>3165</v>
      </c>
      <c r="BK3945" s="146">
        <f t="shared" si="626"/>
        <v>20.249599999998814</v>
      </c>
      <c r="BL3945" s="146">
        <f t="shared" si="627"/>
        <v>5.0550475702238109E-3</v>
      </c>
      <c r="BM3945" s="146">
        <f t="shared" si="628"/>
        <v>1.2571060739505723E-5</v>
      </c>
      <c r="BN3945" s="146">
        <f t="shared" si="629"/>
        <v>1.2571060739505723E-5</v>
      </c>
      <c r="BO3945" s="146" t="str">
        <f t="shared" si="625"/>
        <v/>
      </c>
    </row>
    <row r="3946" spans="62:67" ht="20.100000000000001" customHeight="1" x14ac:dyDescent="0.25">
      <c r="BJ3946" s="146">
        <v>3166</v>
      </c>
      <c r="BK3946" s="146">
        <f t="shared" si="626"/>
        <v>20.255999999998814</v>
      </c>
      <c r="BL3946" s="146">
        <f t="shared" si="627"/>
        <v>5.0424765094843052E-3</v>
      </c>
      <c r="BM3946" s="146">
        <f t="shared" si="628"/>
        <v>1.2540799574782373E-5</v>
      </c>
      <c r="BN3946" s="146">
        <f t="shared" si="629"/>
        <v>1.2540799574782373E-5</v>
      </c>
      <c r="BO3946" s="146" t="str">
        <f t="shared" si="625"/>
        <v/>
      </c>
    </row>
    <row r="3947" spans="62:67" ht="20.100000000000001" customHeight="1" x14ac:dyDescent="0.25">
      <c r="BJ3947" s="146">
        <v>3167</v>
      </c>
      <c r="BK3947" s="146">
        <f t="shared" si="626"/>
        <v>20.262399999998813</v>
      </c>
      <c r="BL3947" s="146">
        <f t="shared" si="627"/>
        <v>5.0299357099095228E-3</v>
      </c>
      <c r="BM3947" s="146">
        <f t="shared" si="628"/>
        <v>1.2510608133698212E-5</v>
      </c>
      <c r="BN3947" s="146">
        <f t="shared" si="629"/>
        <v>1.2510608133698212E-5</v>
      </c>
      <c r="BO3947" s="146" t="str">
        <f t="shared" si="625"/>
        <v/>
      </c>
    </row>
    <row r="3948" spans="62:67" ht="20.100000000000001" customHeight="1" x14ac:dyDescent="0.25">
      <c r="BJ3948" s="146">
        <v>3168</v>
      </c>
      <c r="BK3948" s="146">
        <f t="shared" si="626"/>
        <v>20.268799999998812</v>
      </c>
      <c r="BL3948" s="146">
        <f t="shared" si="627"/>
        <v>5.0174251017758246E-3</v>
      </c>
      <c r="BM3948" s="146">
        <f t="shared" si="628"/>
        <v>1.2480486265413829E-5</v>
      </c>
      <c r="BN3948" s="146">
        <f t="shared" si="629"/>
        <v>1.2480486265413829E-5</v>
      </c>
      <c r="BO3948" s="146" t="str">
        <f t="shared" si="625"/>
        <v/>
      </c>
    </row>
    <row r="3949" spans="62:67" ht="20.100000000000001" customHeight="1" x14ac:dyDescent="0.25">
      <c r="BJ3949" s="146">
        <v>3169</v>
      </c>
      <c r="BK3949" s="146">
        <f t="shared" si="626"/>
        <v>20.275199999998812</v>
      </c>
      <c r="BL3949" s="146">
        <f t="shared" si="627"/>
        <v>5.0049446155104108E-3</v>
      </c>
      <c r="BM3949" s="146">
        <f t="shared" si="628"/>
        <v>1.2450433819391656E-5</v>
      </c>
      <c r="BN3949" s="146">
        <f t="shared" si="629"/>
        <v>1.2450433819391656E-5</v>
      </c>
      <c r="BO3949" s="146" t="str">
        <f t="shared" si="625"/>
        <v/>
      </c>
    </row>
    <row r="3950" spans="62:67" ht="20.100000000000001" customHeight="1" x14ac:dyDescent="0.25">
      <c r="BJ3950" s="146">
        <v>3170</v>
      </c>
      <c r="BK3950" s="146">
        <f t="shared" si="626"/>
        <v>20.281599999998811</v>
      </c>
      <c r="BL3950" s="146">
        <f t="shared" si="627"/>
        <v>4.9924941816910191E-3</v>
      </c>
      <c r="BM3950" s="146">
        <f t="shared" si="628"/>
        <v>1.242045064536821E-5</v>
      </c>
      <c r="BN3950" s="146">
        <f t="shared" si="629"/>
        <v>1.242045064536821E-5</v>
      </c>
      <c r="BO3950" s="146" t="str">
        <f t="shared" si="625"/>
        <v/>
      </c>
    </row>
    <row r="3951" spans="62:67" ht="20.100000000000001" customHeight="1" x14ac:dyDescent="0.25">
      <c r="BJ3951" s="146">
        <v>3171</v>
      </c>
      <c r="BK3951" s="146">
        <f t="shared" si="626"/>
        <v>20.28799999999881</v>
      </c>
      <c r="BL3951" s="146">
        <f t="shared" si="627"/>
        <v>4.9800737310456509E-3</v>
      </c>
      <c r="BM3951" s="146">
        <f t="shared" si="628"/>
        <v>1.2390536593377514E-5</v>
      </c>
      <c r="BN3951" s="146">
        <f t="shared" si="629"/>
        <v>1.2390536593377514E-5</v>
      </c>
      <c r="BO3951" s="146" t="str">
        <f t="shared" si="625"/>
        <v/>
      </c>
    </row>
    <row r="3952" spans="62:67" ht="20.100000000000001" customHeight="1" x14ac:dyDescent="0.25">
      <c r="BJ3952" s="146">
        <v>3172</v>
      </c>
      <c r="BK3952" s="146">
        <f t="shared" si="626"/>
        <v>20.294399999998809</v>
      </c>
      <c r="BL3952" s="146">
        <f t="shared" si="627"/>
        <v>4.9676831944522734E-3</v>
      </c>
      <c r="BM3952" s="146">
        <f t="shared" si="628"/>
        <v>1.2360691513761506E-5</v>
      </c>
      <c r="BN3952" s="146">
        <f t="shared" si="629"/>
        <v>1.2360691513761506E-5</v>
      </c>
      <c r="BO3952" s="146" t="str">
        <f t="shared" si="625"/>
        <v/>
      </c>
    </row>
    <row r="3953" spans="62:67" ht="20.100000000000001" customHeight="1" x14ac:dyDescent="0.25">
      <c r="BJ3953" s="146">
        <v>3173</v>
      </c>
      <c r="BK3953" s="146">
        <f t="shared" si="626"/>
        <v>20.300799999998809</v>
      </c>
      <c r="BL3953" s="146">
        <f t="shared" si="627"/>
        <v>4.9553225029385119E-3</v>
      </c>
      <c r="BM3953" s="146">
        <f t="shared" si="628"/>
        <v>1.2330915257157023E-5</v>
      </c>
      <c r="BN3953" s="146">
        <f t="shared" si="629"/>
        <v>1.2330915257157023E-5</v>
      </c>
      <c r="BO3953" s="146" t="str">
        <f t="shared" si="625"/>
        <v/>
      </c>
    </row>
    <row r="3954" spans="62:67" ht="20.100000000000001" customHeight="1" x14ac:dyDescent="0.25">
      <c r="BJ3954" s="146">
        <v>3174</v>
      </c>
      <c r="BK3954" s="146">
        <f t="shared" si="626"/>
        <v>20.307199999998808</v>
      </c>
      <c r="BL3954" s="146">
        <f t="shared" si="627"/>
        <v>4.9429915876813548E-3</v>
      </c>
      <c r="BM3954" s="146">
        <f t="shared" si="628"/>
        <v>1.230120767446892E-5</v>
      </c>
      <c r="BN3954" s="146">
        <f t="shared" si="629"/>
        <v>1.230120767446892E-5</v>
      </c>
      <c r="BO3954" s="146" t="str">
        <f t="shared" si="625"/>
        <v/>
      </c>
    </row>
    <row r="3955" spans="62:67" ht="20.100000000000001" customHeight="1" x14ac:dyDescent="0.25">
      <c r="BJ3955" s="146">
        <v>3175</v>
      </c>
      <c r="BK3955" s="146">
        <f t="shared" si="626"/>
        <v>20.313599999998807</v>
      </c>
      <c r="BL3955" s="146">
        <f t="shared" si="627"/>
        <v>4.9306903800068859E-3</v>
      </c>
      <c r="BM3955" s="146">
        <f t="shared" si="628"/>
        <v>1.2271568616913434E-5</v>
      </c>
      <c r="BN3955" s="146">
        <f t="shared" si="629"/>
        <v>1.2271568616913434E-5</v>
      </c>
      <c r="BO3955" s="146" t="str">
        <f t="shared" si="625"/>
        <v/>
      </c>
    </row>
    <row r="3956" spans="62:67" ht="20.100000000000001" customHeight="1" x14ac:dyDescent="0.25">
      <c r="BJ3956" s="146">
        <v>3176</v>
      </c>
      <c r="BK3956" s="146">
        <f t="shared" si="626"/>
        <v>20.319999999998807</v>
      </c>
      <c r="BL3956" s="146">
        <f t="shared" si="627"/>
        <v>4.9184188113899725E-3</v>
      </c>
      <c r="BM3956" s="146">
        <f t="shared" si="628"/>
        <v>1.2241997935998235E-5</v>
      </c>
      <c r="BN3956" s="146">
        <f t="shared" si="629"/>
        <v>1.2241997935998235E-5</v>
      </c>
      <c r="BO3956" s="146" t="str">
        <f t="shared" si="625"/>
        <v/>
      </c>
    </row>
    <row r="3957" spans="62:67" ht="20.100000000000001" customHeight="1" x14ac:dyDescent="0.25">
      <c r="BJ3957" s="146">
        <v>3177</v>
      </c>
      <c r="BK3957" s="146">
        <f t="shared" si="626"/>
        <v>20.326399999998806</v>
      </c>
      <c r="BL3957" s="146">
        <f t="shared" si="627"/>
        <v>4.9061768134539743E-3</v>
      </c>
      <c r="BM3957" s="146">
        <f t="shared" si="628"/>
        <v>1.2212495483506815E-5</v>
      </c>
      <c r="BN3957" s="146">
        <f t="shared" si="629"/>
        <v>1.2212495483506815E-5</v>
      </c>
      <c r="BO3957" s="146" t="str">
        <f t="shared" si="625"/>
        <v/>
      </c>
    </row>
    <row r="3958" spans="62:67" ht="20.100000000000001" customHeight="1" x14ac:dyDescent="0.25">
      <c r="BJ3958" s="146">
        <v>3178</v>
      </c>
      <c r="BK3958" s="146">
        <f t="shared" si="626"/>
        <v>20.332799999998805</v>
      </c>
      <c r="BL3958" s="146">
        <f t="shared" si="627"/>
        <v>4.8939643179704674E-3</v>
      </c>
      <c r="BM3958" s="146">
        <f t="shared" si="628"/>
        <v>1.2183061111555732E-5</v>
      </c>
      <c r="BN3958" s="146">
        <f t="shared" si="629"/>
        <v>1.2183061111555732E-5</v>
      </c>
      <c r="BO3958" s="146" t="str">
        <f t="shared" si="625"/>
        <v/>
      </c>
    </row>
    <row r="3959" spans="62:67" ht="20.100000000000001" customHeight="1" x14ac:dyDescent="0.25">
      <c r="BJ3959" s="146">
        <v>3179</v>
      </c>
      <c r="BK3959" s="146">
        <f t="shared" si="626"/>
        <v>20.339199999998804</v>
      </c>
      <c r="BL3959" s="146">
        <f t="shared" si="627"/>
        <v>4.8817812568589117E-3</v>
      </c>
      <c r="BM3959" s="146">
        <f t="shared" si="628"/>
        <v>1.2153694672478385E-5</v>
      </c>
      <c r="BN3959" s="146">
        <f t="shared" si="629"/>
        <v>1.2153694672478385E-5</v>
      </c>
      <c r="BO3959" s="146" t="str">
        <f t="shared" si="625"/>
        <v/>
      </c>
    </row>
    <row r="3960" spans="62:67" ht="20.100000000000001" customHeight="1" x14ac:dyDescent="0.25">
      <c r="BJ3960" s="146">
        <v>3180</v>
      </c>
      <c r="BK3960" s="146">
        <f t="shared" si="626"/>
        <v>20.345599999998804</v>
      </c>
      <c r="BL3960" s="146">
        <f t="shared" si="627"/>
        <v>4.8696275621864333E-3</v>
      </c>
      <c r="BM3960" s="146">
        <f t="shared" si="628"/>
        <v>1.2124396018973332E-5</v>
      </c>
      <c r="BN3960" s="146">
        <f t="shared" si="629"/>
        <v>1.2124396018973332E-5</v>
      </c>
      <c r="BO3960" s="146" t="str">
        <f t="shared" si="625"/>
        <v/>
      </c>
    </row>
    <row r="3961" spans="62:67" ht="20.100000000000001" customHeight="1" x14ac:dyDescent="0.25">
      <c r="BJ3961" s="146">
        <v>3181</v>
      </c>
      <c r="BK3961" s="146">
        <f t="shared" si="626"/>
        <v>20.351999999998803</v>
      </c>
      <c r="BL3961" s="146">
        <f t="shared" si="627"/>
        <v>4.85750316616746E-3</v>
      </c>
      <c r="BM3961" s="146">
        <f t="shared" si="628"/>
        <v>1.2095165003993269E-5</v>
      </c>
      <c r="BN3961" s="146">
        <f t="shared" si="629"/>
        <v>1.2095165003993269E-5</v>
      </c>
      <c r="BO3961" s="146" t="str">
        <f t="shared" si="625"/>
        <v/>
      </c>
    </row>
    <row r="3962" spans="62:67" ht="20.100000000000001" customHeight="1" x14ac:dyDescent="0.25">
      <c r="BJ3962" s="146">
        <v>3182</v>
      </c>
      <c r="BK3962" s="146">
        <f t="shared" si="626"/>
        <v>20.358399999998802</v>
      </c>
      <c r="BL3962" s="146">
        <f t="shared" si="627"/>
        <v>4.8454080011634667E-3</v>
      </c>
      <c r="BM3962" s="146">
        <f t="shared" si="628"/>
        <v>1.2066001480761507E-5</v>
      </c>
      <c r="BN3962" s="146">
        <f t="shared" si="629"/>
        <v>1.2066001480761507E-5</v>
      </c>
      <c r="BO3962" s="146" t="str">
        <f t="shared" si="625"/>
        <v/>
      </c>
    </row>
    <row r="3963" spans="62:67" ht="20.100000000000001" customHeight="1" x14ac:dyDescent="0.25">
      <c r="BJ3963" s="146">
        <v>3183</v>
      </c>
      <c r="BK3963" s="146">
        <f t="shared" si="626"/>
        <v>20.364799999998802</v>
      </c>
      <c r="BL3963" s="146">
        <f t="shared" si="627"/>
        <v>4.8333419996827052E-3</v>
      </c>
      <c r="BM3963" s="146">
        <f t="shared" si="628"/>
        <v>1.2036905302837894E-5</v>
      </c>
      <c r="BN3963" s="146">
        <f t="shared" si="629"/>
        <v>1.2036905302837894E-5</v>
      </c>
      <c r="BO3963" s="146" t="str">
        <f t="shared" si="625"/>
        <v/>
      </c>
    </row>
    <row r="3964" spans="62:67" ht="20.100000000000001" customHeight="1" x14ac:dyDescent="0.25">
      <c r="BJ3964" s="146">
        <v>3184</v>
      </c>
      <c r="BK3964" s="146">
        <f t="shared" si="626"/>
        <v>20.371199999998801</v>
      </c>
      <c r="BL3964" s="146">
        <f t="shared" si="627"/>
        <v>4.8213050943798673E-3</v>
      </c>
      <c r="BM3964" s="146">
        <f t="shared" si="628"/>
        <v>1.2007876324037284E-5</v>
      </c>
      <c r="BN3964" s="146">
        <f t="shared" si="629"/>
        <v>1.2007876324037284E-5</v>
      </c>
      <c r="BO3964" s="146" t="str">
        <f t="shared" si="625"/>
        <v/>
      </c>
    </row>
    <row r="3965" spans="62:67" ht="20.100000000000001" customHeight="1" x14ac:dyDescent="0.25">
      <c r="BJ3965" s="146">
        <v>3185</v>
      </c>
      <c r="BK3965" s="146">
        <f t="shared" si="626"/>
        <v>20.3775999999988</v>
      </c>
      <c r="BL3965" s="146">
        <f t="shared" si="627"/>
        <v>4.80929721805583E-3</v>
      </c>
      <c r="BM3965" s="146">
        <f t="shared" si="628"/>
        <v>1.1978914398439074E-5</v>
      </c>
      <c r="BN3965" s="146">
        <f t="shared" si="629"/>
        <v>1.1978914398439074E-5</v>
      </c>
      <c r="BO3965" s="146" t="str">
        <f t="shared" si="625"/>
        <v/>
      </c>
    </row>
    <row r="3966" spans="62:67" ht="20.100000000000001" customHeight="1" x14ac:dyDescent="0.25">
      <c r="BJ3966" s="146">
        <v>3186</v>
      </c>
      <c r="BK3966" s="146">
        <f t="shared" si="626"/>
        <v>20.3839999999988</v>
      </c>
      <c r="BL3966" s="146">
        <f t="shared" si="627"/>
        <v>4.797318303657391E-3</v>
      </c>
      <c r="BM3966" s="146">
        <f t="shared" si="628"/>
        <v>1.1950019380493893E-5</v>
      </c>
      <c r="BN3966" s="146">
        <f t="shared" si="629"/>
        <v>1.1950019380493893E-5</v>
      </c>
      <c r="BO3966" s="146" t="str">
        <f t="shared" si="625"/>
        <v/>
      </c>
    </row>
    <row r="3967" spans="62:67" ht="20.100000000000001" customHeight="1" x14ac:dyDescent="0.25">
      <c r="BJ3967" s="146">
        <v>3187</v>
      </c>
      <c r="BK3967" s="146">
        <f t="shared" si="626"/>
        <v>20.390399999998799</v>
      </c>
      <c r="BL3967" s="146">
        <f t="shared" si="627"/>
        <v>4.7853682842768971E-3</v>
      </c>
      <c r="BM3967" s="146">
        <f t="shared" si="628"/>
        <v>1.1921191124829311E-5</v>
      </c>
      <c r="BN3967" s="146">
        <f t="shared" si="629"/>
        <v>1.1921191124829311E-5</v>
      </c>
      <c r="BO3967" s="146" t="str">
        <f t="shared" si="625"/>
        <v/>
      </c>
    </row>
    <row r="3968" spans="62:67" ht="20.100000000000001" customHeight="1" x14ac:dyDescent="0.25">
      <c r="BJ3968" s="146">
        <v>3188</v>
      </c>
      <c r="BK3968" s="146">
        <f t="shared" si="626"/>
        <v>20.396799999998798</v>
      </c>
      <c r="BL3968" s="146">
        <f t="shared" si="627"/>
        <v>4.7734470931520678E-3</v>
      </c>
      <c r="BM3968" s="146">
        <f t="shared" si="628"/>
        <v>1.1892429486454539E-5</v>
      </c>
      <c r="BN3968" s="146">
        <f t="shared" si="629"/>
        <v>1.1892429486454539E-5</v>
      </c>
      <c r="BO3968" s="146" t="str">
        <f t="shared" si="625"/>
        <v/>
      </c>
    </row>
    <row r="3969" spans="62:67" ht="20.100000000000001" customHeight="1" x14ac:dyDescent="0.25">
      <c r="BJ3969" s="146">
        <v>3189</v>
      </c>
      <c r="BK3969" s="146">
        <f t="shared" si="626"/>
        <v>20.403199999998797</v>
      </c>
      <c r="BL3969" s="146">
        <f t="shared" si="627"/>
        <v>4.7615546636656132E-3</v>
      </c>
      <c r="BM3969" s="146">
        <f t="shared" si="628"/>
        <v>1.1863734320604301E-5</v>
      </c>
      <c r="BN3969" s="146">
        <f t="shared" si="629"/>
        <v>1.1863734320604301E-5</v>
      </c>
      <c r="BO3969" s="146" t="str">
        <f t="shared" si="625"/>
        <v/>
      </c>
    </row>
    <row r="3970" spans="62:67" ht="20.100000000000001" customHeight="1" x14ac:dyDescent="0.25">
      <c r="BJ3970" s="146">
        <v>3190</v>
      </c>
      <c r="BK3970" s="146">
        <f t="shared" si="626"/>
        <v>20.409599999998797</v>
      </c>
      <c r="BL3970" s="146">
        <f t="shared" si="627"/>
        <v>4.7496909293450089E-3</v>
      </c>
      <c r="BM3970" s="146">
        <f t="shared" si="628"/>
        <v>1.1835105482814294E-5</v>
      </c>
      <c r="BN3970" s="146">
        <f t="shared" si="629"/>
        <v>1.1835105482814294E-5</v>
      </c>
      <c r="BO3970" s="146" t="str">
        <f t="shared" si="625"/>
        <v/>
      </c>
    </row>
    <row r="3971" spans="62:67" ht="20.100000000000001" customHeight="1" x14ac:dyDescent="0.25">
      <c r="BJ3971" s="146">
        <v>3191</v>
      </c>
      <c r="BK3971" s="146">
        <f t="shared" si="626"/>
        <v>20.415999999998796</v>
      </c>
      <c r="BL3971" s="146">
        <f t="shared" si="627"/>
        <v>4.7378558238621946E-3</v>
      </c>
      <c r="BM3971" s="146">
        <f t="shared" si="628"/>
        <v>1.1806542828928998E-5</v>
      </c>
      <c r="BN3971" s="146">
        <f t="shared" si="629"/>
        <v>1.1806542828928998E-5</v>
      </c>
      <c r="BO3971" s="146" t="str">
        <f t="shared" si="625"/>
        <v/>
      </c>
    </row>
    <row r="3972" spans="62:67" ht="20.100000000000001" customHeight="1" x14ac:dyDescent="0.25">
      <c r="BJ3972" s="146">
        <v>3192</v>
      </c>
      <c r="BK3972" s="146">
        <f t="shared" si="626"/>
        <v>20.422399999998795</v>
      </c>
      <c r="BL3972" s="146">
        <f t="shared" si="627"/>
        <v>4.7260492810332656E-3</v>
      </c>
      <c r="BM3972" s="146">
        <f t="shared" si="628"/>
        <v>1.1778046215034019E-5</v>
      </c>
      <c r="BN3972" s="146">
        <f t="shared" si="629"/>
        <v>1.1778046215034019E-5</v>
      </c>
      <c r="BO3972" s="146" t="str">
        <f t="shared" si="625"/>
        <v/>
      </c>
    </row>
    <row r="3973" spans="62:67" ht="20.100000000000001" customHeight="1" x14ac:dyDescent="0.25">
      <c r="BJ3973" s="146">
        <v>3193</v>
      </c>
      <c r="BK3973" s="146">
        <f t="shared" si="626"/>
        <v>20.428799999998795</v>
      </c>
      <c r="BL3973" s="146">
        <f t="shared" si="627"/>
        <v>4.7142712348182316E-3</v>
      </c>
      <c r="BM3973" s="146">
        <f t="shared" si="628"/>
        <v>1.1749615497539355E-5</v>
      </c>
      <c r="BN3973" s="146">
        <f t="shared" si="629"/>
        <v>1.1749615497539355E-5</v>
      </c>
      <c r="BO3973" s="146" t="str">
        <f t="shared" si="625"/>
        <v/>
      </c>
    </row>
    <row r="3974" spans="62:67" ht="20.100000000000001" customHeight="1" x14ac:dyDescent="0.25">
      <c r="BJ3974" s="146">
        <v>3194</v>
      </c>
      <c r="BK3974" s="146">
        <f t="shared" si="626"/>
        <v>20.435199999998794</v>
      </c>
      <c r="BL3974" s="146">
        <f t="shared" si="627"/>
        <v>4.7025216193206923E-3</v>
      </c>
      <c r="BM3974" s="146">
        <f t="shared" si="628"/>
        <v>1.1721250533120418E-5</v>
      </c>
      <c r="BN3974" s="146">
        <f t="shared" si="629"/>
        <v>1.1721250533120418E-5</v>
      </c>
      <c r="BO3974" s="146" t="str">
        <f t="shared" si="625"/>
        <v/>
      </c>
    </row>
    <row r="3975" spans="62:67" ht="20.100000000000001" customHeight="1" x14ac:dyDescent="0.25">
      <c r="BJ3975" s="146">
        <v>3195</v>
      </c>
      <c r="BK3975" s="146">
        <f t="shared" si="626"/>
        <v>20.441599999998793</v>
      </c>
      <c r="BL3975" s="146">
        <f t="shared" si="627"/>
        <v>4.6908003687875718E-3</v>
      </c>
      <c r="BM3975" s="146">
        <f t="shared" si="628"/>
        <v>1.169295117870936E-5</v>
      </c>
      <c r="BN3975" s="146">
        <f t="shared" si="629"/>
        <v>1.169295117870936E-5</v>
      </c>
      <c r="BO3975" s="146" t="str">
        <f t="shared" si="625"/>
        <v/>
      </c>
    </row>
    <row r="3976" spans="62:67" ht="20.100000000000001" customHeight="1" x14ac:dyDescent="0.25">
      <c r="BJ3976" s="146">
        <v>3196</v>
      </c>
      <c r="BK3976" s="146">
        <f t="shared" si="626"/>
        <v>20.447999999998792</v>
      </c>
      <c r="BL3976" s="146">
        <f t="shared" si="627"/>
        <v>4.6791074176088625E-3</v>
      </c>
      <c r="BM3976" s="146">
        <f t="shared" si="628"/>
        <v>1.1664717291582673E-5</v>
      </c>
      <c r="BN3976" s="146">
        <f t="shared" si="629"/>
        <v>1.1664717291582673E-5</v>
      </c>
      <c r="BO3976" s="146" t="str">
        <f t="shared" si="625"/>
        <v/>
      </c>
    </row>
    <row r="3977" spans="62:67" ht="20.100000000000001" customHeight="1" x14ac:dyDescent="0.25">
      <c r="BJ3977" s="146">
        <v>3197</v>
      </c>
      <c r="BK3977" s="146">
        <f t="shared" si="626"/>
        <v>20.454399999998792</v>
      </c>
      <c r="BL3977" s="146">
        <f t="shared" si="627"/>
        <v>4.6674427003172798E-3</v>
      </c>
      <c r="BM3977" s="146">
        <f t="shared" si="628"/>
        <v>1.1636548729249303E-5</v>
      </c>
      <c r="BN3977" s="146">
        <f t="shared" si="629"/>
        <v>1.1636548729249303E-5</v>
      </c>
      <c r="BO3977" s="146" t="str">
        <f t="shared" si="625"/>
        <v/>
      </c>
    </row>
    <row r="3978" spans="62:67" ht="20.100000000000001" customHeight="1" x14ac:dyDescent="0.25">
      <c r="BJ3978" s="146">
        <v>3198</v>
      </c>
      <c r="BK3978" s="146">
        <f t="shared" si="626"/>
        <v>20.460799999998791</v>
      </c>
      <c r="BL3978" s="146">
        <f t="shared" si="627"/>
        <v>4.6558061515880305E-3</v>
      </c>
      <c r="BM3978" s="146">
        <f t="shared" si="628"/>
        <v>1.1608445349502693E-5</v>
      </c>
      <c r="BN3978" s="146">
        <f t="shared" si="629"/>
        <v>1.1608445349502693E-5</v>
      </c>
      <c r="BO3978" s="146" t="str">
        <f t="shared" si="625"/>
        <v/>
      </c>
    </row>
    <row r="3979" spans="62:67" ht="20.100000000000001" customHeight="1" x14ac:dyDescent="0.25">
      <c r="BJ3979" s="146">
        <v>3199</v>
      </c>
      <c r="BK3979" s="146">
        <f t="shared" si="626"/>
        <v>20.46719999999879</v>
      </c>
      <c r="BL3979" s="146">
        <f t="shared" si="627"/>
        <v>4.6441977062385278E-3</v>
      </c>
      <c r="BM3979" s="146">
        <f t="shared" si="628"/>
        <v>1.1580407010443328E-5</v>
      </c>
      <c r="BN3979" s="146">
        <f t="shared" si="629"/>
        <v>1.1580407010443328E-5</v>
      </c>
      <c r="BO3979" s="146" t="str">
        <f t="shared" si="625"/>
        <v/>
      </c>
    </row>
    <row r="3980" spans="62:67" ht="20.100000000000001" customHeight="1" x14ac:dyDescent="0.25">
      <c r="BJ3980" s="146">
        <v>3200</v>
      </c>
      <c r="BK3980" s="146">
        <f t="shared" si="626"/>
        <v>20.47359999999879</v>
      </c>
      <c r="BL3980" s="146">
        <f t="shared" si="627"/>
        <v>4.6326172992280845E-3</v>
      </c>
      <c r="BM3980" s="146">
        <f t="shared" si="628"/>
        <v>1.1552433570441445E-5</v>
      </c>
      <c r="BN3980" s="146">
        <f t="shared" si="629"/>
        <v>1.1552433570441445E-5</v>
      </c>
      <c r="BO3980" s="146" t="str">
        <f t="shared" si="625"/>
        <v/>
      </c>
    </row>
    <row r="3981" spans="62:67" ht="20.100000000000001" customHeight="1" x14ac:dyDescent="0.25">
      <c r="BJ3981" s="146">
        <v>3201</v>
      </c>
      <c r="BK3981" s="146">
        <f t="shared" si="626"/>
        <v>20.479999999998789</v>
      </c>
      <c r="BL3981" s="146">
        <f t="shared" si="627"/>
        <v>4.621064865657643E-3</v>
      </c>
      <c r="BM3981" s="146">
        <f t="shared" si="628"/>
        <v>1.1524524888119683E-5</v>
      </c>
      <c r="BN3981" s="146">
        <f t="shared" si="629"/>
        <v>1.1524524888119683E-5</v>
      </c>
      <c r="BO3981" s="146" t="str">
        <f t="shared" ref="BO3981:BO4044" si="630">IF($BL3981&lt;(1-$BH$793),$BM3981,"")</f>
        <v/>
      </c>
    </row>
    <row r="3982" spans="62:67" ht="20.100000000000001" customHeight="1" x14ac:dyDescent="0.25">
      <c r="BJ3982" s="146">
        <v>3202</v>
      </c>
      <c r="BK3982" s="146">
        <f t="shared" ref="BK3982:BK4045" si="631">BK3981+$BN$778</f>
        <v>20.486399999998788</v>
      </c>
      <c r="BL3982" s="146">
        <f t="shared" ref="BL3982:BL4045" si="632">_xlfn.CHISQ.DIST.RT(BK3982,7)</f>
        <v>4.6095403407695234E-3</v>
      </c>
      <c r="BM3982" s="146">
        <f t="shared" ref="BM3982:BM4045" si="633">BL3982-BL3983</f>
        <v>1.1496680822425075E-5</v>
      </c>
      <c r="BN3982" s="146">
        <f t="shared" ref="BN3982:BN4045" si="634">IF(BL3982&lt;(1-$BH$785),BM3982,"")</f>
        <v>1.1496680822425075E-5</v>
      </c>
      <c r="BO3982" s="146" t="str">
        <f t="shared" si="630"/>
        <v/>
      </c>
    </row>
    <row r="3983" spans="62:67" ht="20.100000000000001" customHeight="1" x14ac:dyDescent="0.25">
      <c r="BJ3983" s="146">
        <v>3203</v>
      </c>
      <c r="BK3983" s="146">
        <f t="shared" si="631"/>
        <v>20.492799999998788</v>
      </c>
      <c r="BL3983" s="146">
        <f t="shared" si="632"/>
        <v>4.5980436599470983E-3</v>
      </c>
      <c r="BM3983" s="146">
        <f t="shared" si="633"/>
        <v>1.1468901232563125E-5</v>
      </c>
      <c r="BN3983" s="146">
        <f t="shared" si="634"/>
        <v>1.1468901232563125E-5</v>
      </c>
      <c r="BO3983" s="146" t="str">
        <f t="shared" si="630"/>
        <v/>
      </c>
    </row>
    <row r="3984" spans="62:67" ht="20.100000000000001" customHeight="1" x14ac:dyDescent="0.25">
      <c r="BJ3984" s="146">
        <v>3204</v>
      </c>
      <c r="BK3984" s="146">
        <f t="shared" si="631"/>
        <v>20.499199999998787</v>
      </c>
      <c r="BL3984" s="146">
        <f t="shared" si="632"/>
        <v>4.5865747587145352E-3</v>
      </c>
      <c r="BM3984" s="146">
        <f t="shared" si="633"/>
        <v>1.1441185978002151E-5</v>
      </c>
      <c r="BN3984" s="146">
        <f t="shared" si="634"/>
        <v>1.1441185978002151E-5</v>
      </c>
      <c r="BO3984" s="146" t="str">
        <f t="shared" si="630"/>
        <v/>
      </c>
    </row>
    <row r="3985" spans="62:67" ht="20.100000000000001" customHeight="1" x14ac:dyDescent="0.25">
      <c r="BJ3985" s="146">
        <v>3205</v>
      </c>
      <c r="BK3985" s="146">
        <f t="shared" si="631"/>
        <v>20.505599999998786</v>
      </c>
      <c r="BL3985" s="146">
        <f t="shared" si="632"/>
        <v>4.575133572736533E-3</v>
      </c>
      <c r="BM3985" s="146">
        <f t="shared" si="633"/>
        <v>1.1413534918508841E-5</v>
      </c>
      <c r="BN3985" s="146">
        <f t="shared" si="634"/>
        <v>1.1413534918508841E-5</v>
      </c>
      <c r="BO3985" s="146" t="str">
        <f t="shared" si="630"/>
        <v/>
      </c>
    </row>
    <row r="3986" spans="62:67" ht="20.100000000000001" customHeight="1" x14ac:dyDescent="0.25">
      <c r="BJ3986" s="146">
        <v>3206</v>
      </c>
      <c r="BK3986" s="146">
        <f t="shared" si="631"/>
        <v>20.511999999998785</v>
      </c>
      <c r="BL3986" s="146">
        <f t="shared" si="632"/>
        <v>4.5637200378180242E-3</v>
      </c>
      <c r="BM3986" s="146">
        <f t="shared" si="633"/>
        <v>1.138594791414739E-5</v>
      </c>
      <c r="BN3986" s="146">
        <f t="shared" si="634"/>
        <v>1.138594791414739E-5</v>
      </c>
      <c r="BO3986" s="146" t="str">
        <f t="shared" si="630"/>
        <v/>
      </c>
    </row>
    <row r="3987" spans="62:67" ht="20.100000000000001" customHeight="1" x14ac:dyDescent="0.25">
      <c r="BJ3987" s="146">
        <v>3207</v>
      </c>
      <c r="BK3987" s="146">
        <f t="shared" si="631"/>
        <v>20.518399999998785</v>
      </c>
      <c r="BL3987" s="146">
        <f t="shared" si="632"/>
        <v>4.5523340899038768E-3</v>
      </c>
      <c r="BM3987" s="146">
        <f t="shared" si="633"/>
        <v>1.1358424825194495E-5</v>
      </c>
      <c r="BN3987" s="146">
        <f t="shared" si="634"/>
        <v>1.1358424825194495E-5</v>
      </c>
      <c r="BO3987" s="146" t="str">
        <f t="shared" si="630"/>
        <v/>
      </c>
    </row>
    <row r="3988" spans="62:67" ht="20.100000000000001" customHeight="1" x14ac:dyDescent="0.25">
      <c r="BJ3988" s="146">
        <v>3208</v>
      </c>
      <c r="BK3988" s="146">
        <f t="shared" si="631"/>
        <v>20.524799999998784</v>
      </c>
      <c r="BL3988" s="146">
        <f t="shared" si="632"/>
        <v>4.5409756650786823E-3</v>
      </c>
      <c r="BM3988" s="146">
        <f t="shared" si="633"/>
        <v>1.1330965512266859E-5</v>
      </c>
      <c r="BN3988" s="146">
        <f t="shared" si="634"/>
        <v>1.1330965512266859E-5</v>
      </c>
      <c r="BO3988" s="146" t="str">
        <f t="shared" si="630"/>
        <v/>
      </c>
    </row>
    <row r="3989" spans="62:67" ht="20.100000000000001" customHeight="1" x14ac:dyDescent="0.25">
      <c r="BJ3989" s="146">
        <v>3209</v>
      </c>
      <c r="BK3989" s="146">
        <f t="shared" si="631"/>
        <v>20.531199999998783</v>
      </c>
      <c r="BL3989" s="146">
        <f t="shared" si="632"/>
        <v>4.5296446995664154E-3</v>
      </c>
      <c r="BM3989" s="146">
        <f t="shared" si="633"/>
        <v>1.1303569836245732E-5</v>
      </c>
      <c r="BN3989" s="146">
        <f t="shared" si="634"/>
        <v>1.1303569836245732E-5</v>
      </c>
      <c r="BO3989" s="146" t="str">
        <f t="shared" si="630"/>
        <v/>
      </c>
    </row>
    <row r="3990" spans="62:67" ht="20.100000000000001" customHeight="1" x14ac:dyDescent="0.25">
      <c r="BJ3990" s="146">
        <v>3210</v>
      </c>
      <c r="BK3990" s="146">
        <f t="shared" si="631"/>
        <v>20.537599999998783</v>
      </c>
      <c r="BL3990" s="146">
        <f t="shared" si="632"/>
        <v>4.5183411297301697E-3</v>
      </c>
      <c r="BM3990" s="146">
        <f t="shared" si="633"/>
        <v>1.1276237658257825E-5</v>
      </c>
      <c r="BN3990" s="146">
        <f t="shared" si="634"/>
        <v>1.1276237658257825E-5</v>
      </c>
      <c r="BO3990" s="146" t="str">
        <f t="shared" si="630"/>
        <v/>
      </c>
    </row>
    <row r="3991" spans="62:67" ht="20.100000000000001" customHeight="1" x14ac:dyDescent="0.25">
      <c r="BJ3991" s="146">
        <v>3211</v>
      </c>
      <c r="BK3991" s="146">
        <f t="shared" si="631"/>
        <v>20.543999999998782</v>
      </c>
      <c r="BL3991" s="146">
        <f t="shared" si="632"/>
        <v>4.5070648920719119E-3</v>
      </c>
      <c r="BM3991" s="146">
        <f t="shared" si="633"/>
        <v>1.1248968839735161E-5</v>
      </c>
      <c r="BN3991" s="146">
        <f t="shared" si="634"/>
        <v>1.1248968839735161E-5</v>
      </c>
      <c r="BO3991" s="146" t="str">
        <f t="shared" si="630"/>
        <v/>
      </c>
    </row>
    <row r="3992" spans="62:67" ht="20.100000000000001" customHeight="1" x14ac:dyDescent="0.25">
      <c r="BJ3992" s="146">
        <v>3212</v>
      </c>
      <c r="BK3992" s="146">
        <f t="shared" si="631"/>
        <v>20.550399999998781</v>
      </c>
      <c r="BL3992" s="146">
        <f t="shared" si="632"/>
        <v>4.4958159232321767E-3</v>
      </c>
      <c r="BM3992" s="146">
        <f t="shared" si="633"/>
        <v>1.1221763242365637E-5</v>
      </c>
      <c r="BN3992" s="146">
        <f t="shared" si="634"/>
        <v>1.1221763242365637E-5</v>
      </c>
      <c r="BO3992" s="146" t="str">
        <f t="shared" si="630"/>
        <v/>
      </c>
    </row>
    <row r="3993" spans="62:67" ht="20.100000000000001" customHeight="1" x14ac:dyDescent="0.25">
      <c r="BJ3993" s="146">
        <v>3213</v>
      </c>
      <c r="BK3993" s="146">
        <f t="shared" si="631"/>
        <v>20.55679999999878</v>
      </c>
      <c r="BL3993" s="146">
        <f t="shared" si="632"/>
        <v>4.4845941599898111E-3</v>
      </c>
      <c r="BM3993" s="146">
        <f t="shared" si="633"/>
        <v>1.1194620728136387E-5</v>
      </c>
      <c r="BN3993" s="146">
        <f t="shared" si="634"/>
        <v>1.1194620728136387E-5</v>
      </c>
      <c r="BO3993" s="146" t="str">
        <f t="shared" si="630"/>
        <v/>
      </c>
    </row>
    <row r="3994" spans="62:67" ht="20.100000000000001" customHeight="1" x14ac:dyDescent="0.25">
      <c r="BJ3994" s="146">
        <v>3214</v>
      </c>
      <c r="BK3994" s="146">
        <f t="shared" si="631"/>
        <v>20.56319999999878</v>
      </c>
      <c r="BL3994" s="146">
        <f t="shared" si="632"/>
        <v>4.4733995392616747E-3</v>
      </c>
      <c r="BM3994" s="146">
        <f t="shared" si="633"/>
        <v>1.1167541159273937E-5</v>
      </c>
      <c r="BN3994" s="146">
        <f t="shared" si="634"/>
        <v>1.1167541159273937E-5</v>
      </c>
      <c r="BO3994" s="146" t="str">
        <f t="shared" si="630"/>
        <v/>
      </c>
    </row>
    <row r="3995" spans="62:67" ht="20.100000000000001" customHeight="1" x14ac:dyDescent="0.25">
      <c r="BJ3995" s="146">
        <v>3215</v>
      </c>
      <c r="BK3995" s="146">
        <f t="shared" si="631"/>
        <v>20.569599999998779</v>
      </c>
      <c r="BL3995" s="146">
        <f t="shared" si="632"/>
        <v>4.4622319981024007E-3</v>
      </c>
      <c r="BM3995" s="146">
        <f t="shared" si="633"/>
        <v>1.1140524398314464E-5</v>
      </c>
      <c r="BN3995" s="146">
        <f t="shared" si="634"/>
        <v>1.1140524398314464E-5</v>
      </c>
      <c r="BO3995" s="146" t="str">
        <f t="shared" si="630"/>
        <v/>
      </c>
    </row>
    <row r="3996" spans="62:67" ht="20.100000000000001" customHeight="1" x14ac:dyDescent="0.25">
      <c r="BJ3996" s="146">
        <v>3216</v>
      </c>
      <c r="BK3996" s="146">
        <f t="shared" si="631"/>
        <v>20.575999999998778</v>
      </c>
      <c r="BL3996" s="146">
        <f t="shared" si="632"/>
        <v>4.4510914737040863E-3</v>
      </c>
      <c r="BM3996" s="146">
        <f t="shared" si="633"/>
        <v>1.1113570308051747E-5</v>
      </c>
      <c r="BN3996" s="146">
        <f t="shared" si="634"/>
        <v>1.1113570308051747E-5</v>
      </c>
      <c r="BO3996" s="146" t="str">
        <f t="shared" si="630"/>
        <v/>
      </c>
    </row>
    <row r="3997" spans="62:67" ht="20.100000000000001" customHeight="1" x14ac:dyDescent="0.25">
      <c r="BJ3997" s="146">
        <v>3217</v>
      </c>
      <c r="BK3997" s="146">
        <f t="shared" si="631"/>
        <v>20.582399999998778</v>
      </c>
      <c r="BL3997" s="146">
        <f t="shared" si="632"/>
        <v>4.4399779033960345E-3</v>
      </c>
      <c r="BM3997" s="146">
        <f t="shared" si="633"/>
        <v>1.1086678751529369E-5</v>
      </c>
      <c r="BN3997" s="146">
        <f t="shared" si="634"/>
        <v>1.1086678751529369E-5</v>
      </c>
      <c r="BO3997" s="146" t="str">
        <f t="shared" si="630"/>
        <v/>
      </c>
    </row>
    <row r="3998" spans="62:67" ht="20.100000000000001" customHeight="1" x14ac:dyDescent="0.25">
      <c r="BJ3998" s="146">
        <v>3218</v>
      </c>
      <c r="BK3998" s="146">
        <f t="shared" si="631"/>
        <v>20.588799999998777</v>
      </c>
      <c r="BL3998" s="146">
        <f t="shared" si="632"/>
        <v>4.4288912246445052E-3</v>
      </c>
      <c r="BM3998" s="146">
        <f t="shared" si="633"/>
        <v>1.1059849592119642E-5</v>
      </c>
      <c r="BN3998" s="146">
        <f t="shared" si="634"/>
        <v>1.1059849592119642E-5</v>
      </c>
      <c r="BO3998" s="146" t="str">
        <f t="shared" si="630"/>
        <v/>
      </c>
    </row>
    <row r="3999" spans="62:67" ht="20.100000000000001" customHeight="1" x14ac:dyDescent="0.25">
      <c r="BJ3999" s="146">
        <v>3219</v>
      </c>
      <c r="BK3999" s="146">
        <f t="shared" si="631"/>
        <v>20.595199999998776</v>
      </c>
      <c r="BL3999" s="146">
        <f t="shared" si="632"/>
        <v>4.4178313750523855E-3</v>
      </c>
      <c r="BM3999" s="146">
        <f t="shared" si="633"/>
        <v>1.1033082693395237E-5</v>
      </c>
      <c r="BN3999" s="146">
        <f t="shared" si="634"/>
        <v>1.1033082693395237E-5</v>
      </c>
      <c r="BO3999" s="146" t="str">
        <f t="shared" si="630"/>
        <v/>
      </c>
    </row>
    <row r="4000" spans="62:67" ht="20.100000000000001" customHeight="1" x14ac:dyDescent="0.25">
      <c r="BJ4000" s="146">
        <v>3220</v>
      </c>
      <c r="BK4000" s="146">
        <f t="shared" si="631"/>
        <v>20.601599999998776</v>
      </c>
      <c r="BL4000" s="146">
        <f t="shared" si="632"/>
        <v>4.4067982923589903E-3</v>
      </c>
      <c r="BM4000" s="146">
        <f t="shared" si="633"/>
        <v>1.1006377919267965E-5</v>
      </c>
      <c r="BN4000" s="146">
        <f t="shared" si="634"/>
        <v>1.1006377919267965E-5</v>
      </c>
      <c r="BO4000" s="146" t="str">
        <f t="shared" si="630"/>
        <v/>
      </c>
    </row>
    <row r="4001" spans="62:67" ht="20.100000000000001" customHeight="1" x14ac:dyDescent="0.25">
      <c r="BJ4001" s="146">
        <v>3221</v>
      </c>
      <c r="BK4001" s="146">
        <f t="shared" si="631"/>
        <v>20.607999999998775</v>
      </c>
      <c r="BL4001" s="146">
        <f t="shared" si="632"/>
        <v>4.3957919144397223E-3</v>
      </c>
      <c r="BM4001" s="146">
        <f t="shared" si="633"/>
        <v>1.0979735133866478E-5</v>
      </c>
      <c r="BN4001" s="146">
        <f t="shared" si="634"/>
        <v>1.0979735133866478E-5</v>
      </c>
      <c r="BO4001" s="146" t="str">
        <f t="shared" si="630"/>
        <v/>
      </c>
    </row>
    <row r="4002" spans="62:67" ht="20.100000000000001" customHeight="1" x14ac:dyDescent="0.25">
      <c r="BJ4002" s="146">
        <v>3222</v>
      </c>
      <c r="BK4002" s="146">
        <f t="shared" si="631"/>
        <v>20.614399999998774</v>
      </c>
      <c r="BL4002" s="146">
        <f t="shared" si="632"/>
        <v>4.3848121793058558E-3</v>
      </c>
      <c r="BM4002" s="146">
        <f t="shared" si="633"/>
        <v>1.0953154201633411E-5</v>
      </c>
      <c r="BN4002" s="146">
        <f t="shared" si="634"/>
        <v>1.0953154201633411E-5</v>
      </c>
      <c r="BO4002" s="146" t="str">
        <f t="shared" si="630"/>
        <v/>
      </c>
    </row>
    <row r="4003" spans="62:67" ht="20.100000000000001" customHeight="1" x14ac:dyDescent="0.25">
      <c r="BJ4003" s="146">
        <v>3223</v>
      </c>
      <c r="BK4003" s="146">
        <f t="shared" si="631"/>
        <v>20.620799999998773</v>
      </c>
      <c r="BL4003" s="146">
        <f t="shared" si="632"/>
        <v>4.3738590251042224E-3</v>
      </c>
      <c r="BM4003" s="146">
        <f t="shared" si="633"/>
        <v>1.0926634987242119E-5</v>
      </c>
      <c r="BN4003" s="146">
        <f t="shared" si="634"/>
        <v>1.0926634987242119E-5</v>
      </c>
      <c r="BO4003" s="146" t="str">
        <f t="shared" si="630"/>
        <v/>
      </c>
    </row>
    <row r="4004" spans="62:67" ht="20.100000000000001" customHeight="1" x14ac:dyDescent="0.25">
      <c r="BJ4004" s="146">
        <v>3224</v>
      </c>
      <c r="BK4004" s="146">
        <f t="shared" si="631"/>
        <v>20.627199999998773</v>
      </c>
      <c r="BL4004" s="146">
        <f t="shared" si="632"/>
        <v>4.3629323901169803E-3</v>
      </c>
      <c r="BM4004" s="146">
        <f t="shared" si="633"/>
        <v>1.0900177355684278E-5</v>
      </c>
      <c r="BN4004" s="146">
        <f t="shared" si="634"/>
        <v>1.0900177355684278E-5</v>
      </c>
      <c r="BO4004" s="146" t="str">
        <f t="shared" si="630"/>
        <v/>
      </c>
    </row>
    <row r="4005" spans="62:67" ht="20.100000000000001" customHeight="1" x14ac:dyDescent="0.25">
      <c r="BJ4005" s="146">
        <v>3225</v>
      </c>
      <c r="BK4005" s="146">
        <f t="shared" si="631"/>
        <v>20.633599999998772</v>
      </c>
      <c r="BL4005" s="146">
        <f t="shared" si="632"/>
        <v>4.352032212761296E-3</v>
      </c>
      <c r="BM4005" s="146">
        <f t="shared" si="633"/>
        <v>1.0873781172151924E-5</v>
      </c>
      <c r="BN4005" s="146">
        <f t="shared" si="634"/>
        <v>1.0873781172151924E-5</v>
      </c>
      <c r="BO4005" s="146" t="str">
        <f t="shared" si="630"/>
        <v/>
      </c>
    </row>
    <row r="4006" spans="62:67" ht="20.100000000000001" customHeight="1" x14ac:dyDescent="0.25">
      <c r="BJ4006" s="146">
        <v>3226</v>
      </c>
      <c r="BK4006" s="146">
        <f t="shared" si="631"/>
        <v>20.639999999998771</v>
      </c>
      <c r="BL4006" s="146">
        <f t="shared" si="632"/>
        <v>4.3411584315891441E-3</v>
      </c>
      <c r="BM4006" s="146">
        <f t="shared" si="633"/>
        <v>1.0847446302178834E-5</v>
      </c>
      <c r="BN4006" s="146">
        <f t="shared" si="634"/>
        <v>1.0847446302178834E-5</v>
      </c>
      <c r="BO4006" s="146" t="str">
        <f t="shared" si="630"/>
        <v/>
      </c>
    </row>
    <row r="4007" spans="62:67" ht="20.100000000000001" customHeight="1" x14ac:dyDescent="0.25">
      <c r="BJ4007" s="146">
        <v>3227</v>
      </c>
      <c r="BK4007" s="146">
        <f t="shared" si="631"/>
        <v>20.646399999998771</v>
      </c>
      <c r="BL4007" s="146">
        <f t="shared" si="632"/>
        <v>4.3303109852869653E-3</v>
      </c>
      <c r="BM4007" s="146">
        <f t="shared" si="633"/>
        <v>1.0821172611516494E-5</v>
      </c>
      <c r="BN4007" s="146">
        <f t="shared" si="634"/>
        <v>1.0821172611516494E-5</v>
      </c>
      <c r="BO4007" s="146" t="str">
        <f t="shared" si="630"/>
        <v/>
      </c>
    </row>
    <row r="4008" spans="62:67" ht="20.100000000000001" customHeight="1" x14ac:dyDescent="0.25">
      <c r="BJ4008" s="146">
        <v>3228</v>
      </c>
      <c r="BK4008" s="146">
        <f t="shared" si="631"/>
        <v>20.65279999999877</v>
      </c>
      <c r="BL4008" s="146">
        <f t="shared" si="632"/>
        <v>4.3194898126754488E-3</v>
      </c>
      <c r="BM4008" s="146">
        <f t="shared" si="633"/>
        <v>1.079495996620522E-5</v>
      </c>
      <c r="BN4008" s="146">
        <f t="shared" si="634"/>
        <v>1.079495996620522E-5</v>
      </c>
      <c r="BO4008" s="146" t="str">
        <f t="shared" si="630"/>
        <v/>
      </c>
    </row>
    <row r="4009" spans="62:67" ht="20.100000000000001" customHeight="1" x14ac:dyDescent="0.25">
      <c r="BJ4009" s="146">
        <v>3229</v>
      </c>
      <c r="BK4009" s="146">
        <f t="shared" si="631"/>
        <v>20.659199999998769</v>
      </c>
      <c r="BL4009" s="146">
        <f t="shared" si="632"/>
        <v>4.3086948527092436E-3</v>
      </c>
      <c r="BM4009" s="146">
        <f t="shared" si="633"/>
        <v>1.0768808232553342E-5</v>
      </c>
      <c r="BN4009" s="146">
        <f t="shared" si="634"/>
        <v>1.0768808232553342E-5</v>
      </c>
      <c r="BO4009" s="146" t="str">
        <f t="shared" si="630"/>
        <v/>
      </c>
    </row>
    <row r="4010" spans="62:67" ht="20.100000000000001" customHeight="1" x14ac:dyDescent="0.25">
      <c r="BJ4010" s="146">
        <v>3230</v>
      </c>
      <c r="BK4010" s="146">
        <f t="shared" si="631"/>
        <v>20.665599999998769</v>
      </c>
      <c r="BL4010" s="146">
        <f t="shared" si="632"/>
        <v>4.2979260444766902E-3</v>
      </c>
      <c r="BM4010" s="146">
        <f t="shared" si="633"/>
        <v>1.0742717277119861E-5</v>
      </c>
      <c r="BN4010" s="146">
        <f t="shared" si="634"/>
        <v>1.0742717277119861E-5</v>
      </c>
      <c r="BO4010" s="146" t="str">
        <f t="shared" si="630"/>
        <v/>
      </c>
    </row>
    <row r="4011" spans="62:67" ht="20.100000000000001" customHeight="1" x14ac:dyDescent="0.25">
      <c r="BJ4011" s="146">
        <v>3231</v>
      </c>
      <c r="BK4011" s="146">
        <f t="shared" si="631"/>
        <v>20.671999999998768</v>
      </c>
      <c r="BL4011" s="146">
        <f t="shared" si="632"/>
        <v>4.2871833271995704E-3</v>
      </c>
      <c r="BM4011" s="146">
        <f t="shared" si="633"/>
        <v>1.0716686966754339E-5</v>
      </c>
      <c r="BN4011" s="146">
        <f t="shared" si="634"/>
        <v>1.0716686966754339E-5</v>
      </c>
      <c r="BO4011" s="146" t="str">
        <f t="shared" si="630"/>
        <v/>
      </c>
    </row>
    <row r="4012" spans="62:67" ht="20.100000000000001" customHeight="1" x14ac:dyDescent="0.25">
      <c r="BJ4012" s="146">
        <v>3232</v>
      </c>
      <c r="BK4012" s="146">
        <f t="shared" si="631"/>
        <v>20.678399999998767</v>
      </c>
      <c r="BL4012" s="146">
        <f t="shared" si="632"/>
        <v>4.276466640232816E-3</v>
      </c>
      <c r="BM4012" s="146">
        <f t="shared" si="633"/>
        <v>1.0690717168556144E-5</v>
      </c>
      <c r="BN4012" s="146">
        <f t="shared" si="634"/>
        <v>1.0690717168556144E-5</v>
      </c>
      <c r="BO4012" s="146" t="str">
        <f t="shared" si="630"/>
        <v/>
      </c>
    </row>
    <row r="4013" spans="62:67" ht="20.100000000000001" customHeight="1" x14ac:dyDescent="0.25">
      <c r="BJ4013" s="146">
        <v>3233</v>
      </c>
      <c r="BK4013" s="146">
        <f t="shared" si="631"/>
        <v>20.684799999998766</v>
      </c>
      <c r="BL4013" s="146">
        <f t="shared" si="632"/>
        <v>4.2657759230642599E-3</v>
      </c>
      <c r="BM4013" s="146">
        <f t="shared" si="633"/>
        <v>1.0664807749890051E-5</v>
      </c>
      <c r="BN4013" s="146">
        <f t="shared" si="634"/>
        <v>1.0664807749890051E-5</v>
      </c>
      <c r="BO4013" s="146" t="str">
        <f t="shared" si="630"/>
        <v/>
      </c>
    </row>
    <row r="4014" spans="62:67" ht="20.100000000000001" customHeight="1" x14ac:dyDescent="0.25">
      <c r="BJ4014" s="146">
        <v>3234</v>
      </c>
      <c r="BK4014" s="146">
        <f t="shared" si="631"/>
        <v>20.691199999998766</v>
      </c>
      <c r="BL4014" s="146">
        <f t="shared" si="632"/>
        <v>4.2551111153143698E-3</v>
      </c>
      <c r="BM4014" s="146">
        <f t="shared" si="633"/>
        <v>1.0638958578393191E-5</v>
      </c>
      <c r="BN4014" s="146">
        <f t="shared" si="634"/>
        <v>1.0638958578393191E-5</v>
      </c>
      <c r="BO4014" s="146" t="str">
        <f t="shared" si="630"/>
        <v/>
      </c>
    </row>
    <row r="4015" spans="62:67" ht="20.100000000000001" customHeight="1" x14ac:dyDescent="0.25">
      <c r="BJ4015" s="146">
        <v>3235</v>
      </c>
      <c r="BK4015" s="146">
        <f t="shared" si="631"/>
        <v>20.697599999998765</v>
      </c>
      <c r="BL4015" s="146">
        <f t="shared" si="632"/>
        <v>4.2444721567359766E-3</v>
      </c>
      <c r="BM4015" s="146">
        <f t="shared" si="633"/>
        <v>1.0613169521968106E-5</v>
      </c>
      <c r="BN4015" s="146">
        <f t="shared" si="634"/>
        <v>1.0613169521968106E-5</v>
      </c>
      <c r="BO4015" s="146" t="str">
        <f t="shared" si="630"/>
        <v/>
      </c>
    </row>
    <row r="4016" spans="62:67" ht="20.100000000000001" customHeight="1" x14ac:dyDescent="0.25">
      <c r="BJ4016" s="146">
        <v>3236</v>
      </c>
      <c r="BK4016" s="146">
        <f t="shared" si="631"/>
        <v>20.703999999998764</v>
      </c>
      <c r="BL4016" s="146">
        <f t="shared" si="632"/>
        <v>4.2338589872140085E-3</v>
      </c>
      <c r="BM4016" s="146">
        <f t="shared" si="633"/>
        <v>1.0587440448757597E-5</v>
      </c>
      <c r="BN4016" s="146">
        <f t="shared" si="634"/>
        <v>1.0587440448757597E-5</v>
      </c>
      <c r="BO4016" s="146" t="str">
        <f t="shared" si="630"/>
        <v/>
      </c>
    </row>
    <row r="4017" spans="62:67" ht="20.100000000000001" customHeight="1" x14ac:dyDescent="0.25">
      <c r="BJ4017" s="146">
        <v>3237</v>
      </c>
      <c r="BK4017" s="146">
        <f t="shared" si="631"/>
        <v>20.710399999998764</v>
      </c>
      <c r="BL4017" s="146">
        <f t="shared" si="632"/>
        <v>4.2232715467652509E-3</v>
      </c>
      <c r="BM4017" s="146">
        <f t="shared" si="633"/>
        <v>1.0561771227221052E-5</v>
      </c>
      <c r="BN4017" s="146">
        <f t="shared" si="634"/>
        <v>1.0561771227221052E-5</v>
      </c>
      <c r="BO4017" s="146" t="str">
        <f t="shared" si="630"/>
        <v/>
      </c>
    </row>
    <row r="4018" spans="62:67" ht="20.100000000000001" customHeight="1" x14ac:dyDescent="0.25">
      <c r="BJ4018" s="146">
        <v>3238</v>
      </c>
      <c r="BK4018" s="146">
        <f t="shared" si="631"/>
        <v>20.716799999998763</v>
      </c>
      <c r="BL4018" s="146">
        <f t="shared" si="632"/>
        <v>4.2127097755380299E-3</v>
      </c>
      <c r="BM4018" s="146">
        <f t="shared" si="633"/>
        <v>1.0536161726023424E-5</v>
      </c>
      <c r="BN4018" s="146">
        <f t="shared" si="634"/>
        <v>1.0536161726023424E-5</v>
      </c>
      <c r="BO4018" s="146" t="str">
        <f t="shared" si="630"/>
        <v/>
      </c>
    </row>
    <row r="4019" spans="62:67" ht="20.100000000000001" customHeight="1" x14ac:dyDescent="0.25">
      <c r="BJ4019" s="146">
        <v>3239</v>
      </c>
      <c r="BK4019" s="146">
        <f t="shared" si="631"/>
        <v>20.723199999998762</v>
      </c>
      <c r="BL4019" s="146">
        <f t="shared" si="632"/>
        <v>4.2021736138120065E-3</v>
      </c>
      <c r="BM4019" s="146">
        <f t="shared" si="633"/>
        <v>1.0510611814115896E-5</v>
      </c>
      <c r="BN4019" s="146">
        <f t="shared" si="634"/>
        <v>1.0510611814115896E-5</v>
      </c>
      <c r="BO4019" s="146" t="str">
        <f t="shared" si="630"/>
        <v/>
      </c>
    </row>
    <row r="4020" spans="62:67" ht="20.100000000000001" customHeight="1" x14ac:dyDescent="0.25">
      <c r="BJ4020" s="146">
        <v>3240</v>
      </c>
      <c r="BK4020" s="146">
        <f t="shared" si="631"/>
        <v>20.729599999998761</v>
      </c>
      <c r="BL4020" s="146">
        <f t="shared" si="632"/>
        <v>4.1916630019978906E-3</v>
      </c>
      <c r="BM4020" s="146">
        <f t="shared" si="633"/>
        <v>1.0485121360737613E-5</v>
      </c>
      <c r="BN4020" s="146">
        <f t="shared" si="634"/>
        <v>1.0485121360737613E-5</v>
      </c>
      <c r="BO4020" s="146" t="str">
        <f t="shared" si="630"/>
        <v/>
      </c>
    </row>
    <row r="4021" spans="62:67" ht="20.100000000000001" customHeight="1" x14ac:dyDescent="0.25">
      <c r="BJ4021" s="146">
        <v>3241</v>
      </c>
      <c r="BK4021" s="146">
        <f t="shared" si="631"/>
        <v>20.735999999998761</v>
      </c>
      <c r="BL4021" s="146">
        <f t="shared" si="632"/>
        <v>4.1811778806371529E-3</v>
      </c>
      <c r="BM4021" s="146">
        <f t="shared" si="633"/>
        <v>1.0459690235341094E-5</v>
      </c>
      <c r="BN4021" s="146">
        <f t="shared" si="634"/>
        <v>1.0459690235341094E-5</v>
      </c>
      <c r="BO4021" s="146" t="str">
        <f t="shared" si="630"/>
        <v/>
      </c>
    </row>
    <row r="4022" spans="62:67" ht="20.100000000000001" customHeight="1" x14ac:dyDescent="0.25">
      <c r="BJ4022" s="146">
        <v>3242</v>
      </c>
      <c r="BK4022" s="146">
        <f t="shared" si="631"/>
        <v>20.74239999999876</v>
      </c>
      <c r="BL4022" s="146">
        <f t="shared" si="632"/>
        <v>4.1707181904018118E-3</v>
      </c>
      <c r="BM4022" s="146">
        <f t="shared" si="633"/>
        <v>1.0434318307684168E-5</v>
      </c>
      <c r="BN4022" s="146">
        <f t="shared" si="634"/>
        <v>1.0434318307684168E-5</v>
      </c>
      <c r="BO4022" s="146" t="str">
        <f t="shared" si="630"/>
        <v/>
      </c>
    </row>
    <row r="4023" spans="62:67" ht="20.100000000000001" customHeight="1" x14ac:dyDescent="0.25">
      <c r="BJ4023" s="146">
        <v>3243</v>
      </c>
      <c r="BK4023" s="146">
        <f t="shared" si="631"/>
        <v>20.748799999998759</v>
      </c>
      <c r="BL4023" s="146">
        <f t="shared" si="632"/>
        <v>4.1602838720941277E-3</v>
      </c>
      <c r="BM4023" s="146">
        <f t="shared" si="633"/>
        <v>1.04090054477389E-5</v>
      </c>
      <c r="BN4023" s="146">
        <f t="shared" si="634"/>
        <v>1.04090054477389E-5</v>
      </c>
      <c r="BO4023" s="146" t="str">
        <f t="shared" si="630"/>
        <v/>
      </c>
    </row>
    <row r="4024" spans="62:67" ht="20.100000000000001" customHeight="1" x14ac:dyDescent="0.25">
      <c r="BJ4024" s="146">
        <v>3244</v>
      </c>
      <c r="BK4024" s="146">
        <f t="shared" si="631"/>
        <v>20.755199999998759</v>
      </c>
      <c r="BL4024" s="146">
        <f t="shared" si="632"/>
        <v>4.1498748666463888E-3</v>
      </c>
      <c r="BM4024" s="146">
        <f t="shared" si="633"/>
        <v>1.0383751525804355E-5</v>
      </c>
      <c r="BN4024" s="146">
        <f t="shared" si="634"/>
        <v>1.0383751525804355E-5</v>
      </c>
      <c r="BO4024" s="146" t="str">
        <f t="shared" si="630"/>
        <v/>
      </c>
    </row>
    <row r="4025" spans="62:67" ht="20.100000000000001" customHeight="1" x14ac:dyDescent="0.25">
      <c r="BJ4025" s="146">
        <v>3245</v>
      </c>
      <c r="BK4025" s="146">
        <f t="shared" si="631"/>
        <v>20.761599999998758</v>
      </c>
      <c r="BL4025" s="146">
        <f t="shared" si="632"/>
        <v>4.1394911151205844E-3</v>
      </c>
      <c r="BM4025" s="146">
        <f t="shared" si="633"/>
        <v>1.0358556412368679E-5</v>
      </c>
      <c r="BN4025" s="146">
        <f t="shared" si="634"/>
        <v>1.0358556412368679E-5</v>
      </c>
      <c r="BO4025" s="146" t="str">
        <f t="shared" si="630"/>
        <v/>
      </c>
    </row>
    <row r="4026" spans="62:67" ht="20.100000000000001" customHeight="1" x14ac:dyDescent="0.25">
      <c r="BJ4026" s="146">
        <v>3246</v>
      </c>
      <c r="BK4026" s="146">
        <f t="shared" si="631"/>
        <v>20.767999999998757</v>
      </c>
      <c r="BL4026" s="146">
        <f t="shared" si="632"/>
        <v>4.1291325587082157E-3</v>
      </c>
      <c r="BM4026" s="146">
        <f t="shared" si="633"/>
        <v>1.0333419978227933E-5</v>
      </c>
      <c r="BN4026" s="146">
        <f t="shared" si="634"/>
        <v>1.0333419978227933E-5</v>
      </c>
      <c r="BO4026" s="146" t="str">
        <f t="shared" si="630"/>
        <v/>
      </c>
    </row>
    <row r="4027" spans="62:67" ht="20.100000000000001" customHeight="1" x14ac:dyDescent="0.25">
      <c r="BJ4027" s="146">
        <v>3247</v>
      </c>
      <c r="BK4027" s="146">
        <f t="shared" si="631"/>
        <v>20.774399999998757</v>
      </c>
      <c r="BL4027" s="146">
        <f t="shared" si="632"/>
        <v>4.1187991387299878E-3</v>
      </c>
      <c r="BM4027" s="146">
        <f t="shared" si="633"/>
        <v>1.0308342094423641E-5</v>
      </c>
      <c r="BN4027" s="146">
        <f t="shared" si="634"/>
        <v>1.0308342094423641E-5</v>
      </c>
      <c r="BO4027" s="146" t="str">
        <f t="shared" si="630"/>
        <v/>
      </c>
    </row>
    <row r="4028" spans="62:67" ht="20.100000000000001" customHeight="1" x14ac:dyDescent="0.25">
      <c r="BJ4028" s="146">
        <v>3248</v>
      </c>
      <c r="BK4028" s="146">
        <f t="shared" si="631"/>
        <v>20.780799999998756</v>
      </c>
      <c r="BL4028" s="146">
        <f t="shared" si="632"/>
        <v>4.1084907966355642E-3</v>
      </c>
      <c r="BM4028" s="146">
        <f t="shared" si="633"/>
        <v>1.0283322632239321E-5</v>
      </c>
      <c r="BN4028" s="146">
        <f t="shared" si="634"/>
        <v>1.0283322632239321E-5</v>
      </c>
      <c r="BO4028" s="146" t="str">
        <f t="shared" si="630"/>
        <v/>
      </c>
    </row>
    <row r="4029" spans="62:67" ht="20.100000000000001" customHeight="1" x14ac:dyDescent="0.25">
      <c r="BJ4029" s="146">
        <v>3249</v>
      </c>
      <c r="BK4029" s="146">
        <f t="shared" si="631"/>
        <v>20.787199999998755</v>
      </c>
      <c r="BL4029" s="146">
        <f t="shared" si="632"/>
        <v>4.0982074740033249E-3</v>
      </c>
      <c r="BM4029" s="146">
        <f t="shared" si="633"/>
        <v>1.025836146325166E-5</v>
      </c>
      <c r="BN4029" s="146">
        <f t="shared" si="634"/>
        <v>1.025836146325166E-5</v>
      </c>
      <c r="BO4029" s="146" t="str">
        <f t="shared" si="630"/>
        <v/>
      </c>
    </row>
    <row r="4030" spans="62:67" ht="20.100000000000001" customHeight="1" x14ac:dyDescent="0.25">
      <c r="BJ4030" s="146">
        <v>3250</v>
      </c>
      <c r="BK4030" s="146">
        <f t="shared" si="631"/>
        <v>20.793599999998754</v>
      </c>
      <c r="BL4030" s="146">
        <f t="shared" si="632"/>
        <v>4.0879491125400732E-3</v>
      </c>
      <c r="BM4030" s="146">
        <f t="shared" si="633"/>
        <v>1.0233458459268929E-5</v>
      </c>
      <c r="BN4030" s="146">
        <f t="shared" si="634"/>
        <v>1.0233458459268929E-5</v>
      </c>
      <c r="BO4030" s="146" t="str">
        <f t="shared" si="630"/>
        <v/>
      </c>
    </row>
    <row r="4031" spans="62:67" ht="20.100000000000001" customHeight="1" x14ac:dyDescent="0.25">
      <c r="BJ4031" s="146">
        <v>3251</v>
      </c>
      <c r="BK4031" s="146">
        <f t="shared" si="631"/>
        <v>20.799999999998754</v>
      </c>
      <c r="BL4031" s="146">
        <f t="shared" si="632"/>
        <v>4.0777156540808043E-3</v>
      </c>
      <c r="BM4031" s="146">
        <f t="shared" si="633"/>
        <v>1.0208613492358742E-5</v>
      </c>
      <c r="BN4031" s="146">
        <f t="shared" si="634"/>
        <v>1.0208613492358742E-5</v>
      </c>
      <c r="BO4031" s="146" t="str">
        <f t="shared" si="630"/>
        <v/>
      </c>
    </row>
    <row r="4032" spans="62:67" ht="20.100000000000001" customHeight="1" x14ac:dyDescent="0.25">
      <c r="BJ4032" s="146">
        <v>3252</v>
      </c>
      <c r="BK4032" s="146">
        <f t="shared" si="631"/>
        <v>20.806399999998753</v>
      </c>
      <c r="BL4032" s="146">
        <f t="shared" si="632"/>
        <v>4.0675070405884455E-3</v>
      </c>
      <c r="BM4032" s="146">
        <f t="shared" si="633"/>
        <v>1.0183826434858462E-5</v>
      </c>
      <c r="BN4032" s="146">
        <f t="shared" si="634"/>
        <v>1.0183826434858462E-5</v>
      </c>
      <c r="BO4032" s="146" t="str">
        <f t="shared" si="630"/>
        <v/>
      </c>
    </row>
    <row r="4033" spans="62:67" ht="20.100000000000001" customHeight="1" x14ac:dyDescent="0.25">
      <c r="BJ4033" s="146">
        <v>3253</v>
      </c>
      <c r="BK4033" s="146">
        <f t="shared" si="631"/>
        <v>20.812799999998752</v>
      </c>
      <c r="BL4033" s="146">
        <f t="shared" si="632"/>
        <v>4.0573232141535871E-3</v>
      </c>
      <c r="BM4033" s="146">
        <f t="shared" si="633"/>
        <v>1.0159097159347444E-5</v>
      </c>
      <c r="BN4033" s="146">
        <f t="shared" si="634"/>
        <v>1.0159097159347444E-5</v>
      </c>
      <c r="BO4033" s="146" t="str">
        <f t="shared" si="630"/>
        <v/>
      </c>
    </row>
    <row r="4034" spans="62:67" ht="20.100000000000001" customHeight="1" x14ac:dyDescent="0.25">
      <c r="BJ4034" s="146">
        <v>3254</v>
      </c>
      <c r="BK4034" s="146">
        <f t="shared" si="631"/>
        <v>20.819199999998752</v>
      </c>
      <c r="BL4034" s="146">
        <f t="shared" si="632"/>
        <v>4.0471641169942396E-3</v>
      </c>
      <c r="BM4034" s="146">
        <f t="shared" si="633"/>
        <v>1.0134425538672193E-5</v>
      </c>
      <c r="BN4034" s="146">
        <f t="shared" si="634"/>
        <v>1.0134425538672193E-5</v>
      </c>
      <c r="BO4034" s="146" t="str">
        <f t="shared" si="630"/>
        <v/>
      </c>
    </row>
    <row r="4035" spans="62:67" ht="20.100000000000001" customHeight="1" x14ac:dyDescent="0.25">
      <c r="BJ4035" s="146">
        <v>3255</v>
      </c>
      <c r="BK4035" s="146">
        <f t="shared" si="631"/>
        <v>20.825599999998751</v>
      </c>
      <c r="BL4035" s="146">
        <f t="shared" si="632"/>
        <v>4.0370296914555674E-3</v>
      </c>
      <c r="BM4035" s="146">
        <f t="shared" si="633"/>
        <v>1.0109811445937686E-5</v>
      </c>
      <c r="BN4035" s="146">
        <f t="shared" si="634"/>
        <v>1.0109811445937686E-5</v>
      </c>
      <c r="BO4035" s="146" t="str">
        <f t="shared" si="630"/>
        <v/>
      </c>
    </row>
    <row r="4036" spans="62:67" ht="20.100000000000001" customHeight="1" x14ac:dyDescent="0.25">
      <c r="BJ4036" s="146">
        <v>3256</v>
      </c>
      <c r="BK4036" s="146">
        <f t="shared" si="631"/>
        <v>20.83199999999875</v>
      </c>
      <c r="BL4036" s="146">
        <f t="shared" si="632"/>
        <v>4.0269198800096297E-3</v>
      </c>
      <c r="BM4036" s="146">
        <f t="shared" si="633"/>
        <v>1.0085254754494365E-5</v>
      </c>
      <c r="BN4036" s="146">
        <f t="shared" si="634"/>
        <v>1.0085254754494365E-5</v>
      </c>
      <c r="BO4036" s="146" t="str">
        <f t="shared" si="630"/>
        <v/>
      </c>
    </row>
    <row r="4037" spans="62:67" ht="20.100000000000001" customHeight="1" x14ac:dyDescent="0.25">
      <c r="BJ4037" s="146">
        <v>3257</v>
      </c>
      <c r="BK4037" s="146">
        <f t="shared" si="631"/>
        <v>20.838399999998749</v>
      </c>
      <c r="BL4037" s="146">
        <f t="shared" si="632"/>
        <v>4.0168346252551354E-3</v>
      </c>
      <c r="BM4037" s="146">
        <f t="shared" si="633"/>
        <v>1.0060755337947674E-5</v>
      </c>
      <c r="BN4037" s="146">
        <f t="shared" si="634"/>
        <v>1.0060755337947674E-5</v>
      </c>
      <c r="BO4037" s="146" t="str">
        <f t="shared" si="630"/>
        <v/>
      </c>
    </row>
    <row r="4038" spans="62:67" ht="20.100000000000001" customHeight="1" x14ac:dyDescent="0.25">
      <c r="BJ4038" s="146">
        <v>3258</v>
      </c>
      <c r="BK4038" s="146">
        <f t="shared" si="631"/>
        <v>20.844799999998749</v>
      </c>
      <c r="BL4038" s="146">
        <f t="shared" si="632"/>
        <v>4.0067738699171877E-3</v>
      </c>
      <c r="BM4038" s="146">
        <f t="shared" si="633"/>
        <v>1.0036313070164136E-5</v>
      </c>
      <c r="BN4038" s="146">
        <f t="shared" si="634"/>
        <v>1.0036313070164136E-5</v>
      </c>
      <c r="BO4038" s="146" t="str">
        <f t="shared" si="630"/>
        <v/>
      </c>
    </row>
    <row r="4039" spans="62:67" ht="20.100000000000001" customHeight="1" x14ac:dyDescent="0.25">
      <c r="BJ4039" s="146">
        <v>3259</v>
      </c>
      <c r="BK4039" s="146">
        <f t="shared" si="631"/>
        <v>20.851199999998748</v>
      </c>
      <c r="BL4039" s="146">
        <f t="shared" si="632"/>
        <v>3.9967375568470236E-3</v>
      </c>
      <c r="BM4039" s="146">
        <f t="shared" si="633"/>
        <v>1.0011927825261807E-5</v>
      </c>
      <c r="BN4039" s="146">
        <f t="shared" si="634"/>
        <v>1.0011927825261807E-5</v>
      </c>
      <c r="BO4039" s="146" t="str">
        <f t="shared" si="630"/>
        <v/>
      </c>
    </row>
    <row r="4040" spans="62:67" ht="20.100000000000001" customHeight="1" x14ac:dyDescent="0.25">
      <c r="BJ4040" s="146">
        <v>3260</v>
      </c>
      <c r="BK4040" s="146">
        <f t="shared" si="631"/>
        <v>20.857599999998747</v>
      </c>
      <c r="BL4040" s="146">
        <f t="shared" si="632"/>
        <v>3.9867256290217618E-3</v>
      </c>
      <c r="BM4040" s="146">
        <f t="shared" si="633"/>
        <v>9.9875994776189511E-6</v>
      </c>
      <c r="BN4040" s="146">
        <f t="shared" si="634"/>
        <v>9.9875994776189511E-6</v>
      </c>
      <c r="BO4040" s="146" t="str">
        <f t="shared" si="630"/>
        <v/>
      </c>
    </row>
    <row r="4041" spans="62:67" ht="20.100000000000001" customHeight="1" x14ac:dyDescent="0.25">
      <c r="BJ4041" s="146">
        <v>3261</v>
      </c>
      <c r="BK4041" s="146">
        <f t="shared" si="631"/>
        <v>20.863999999998747</v>
      </c>
      <c r="BL4041" s="146">
        <f t="shared" si="632"/>
        <v>3.9767380295441428E-3</v>
      </c>
      <c r="BM4041" s="146">
        <f t="shared" si="633"/>
        <v>9.9633279018402146E-6</v>
      </c>
      <c r="BN4041" s="146">
        <f t="shared" si="634"/>
        <v>9.9633279018402146E-6</v>
      </c>
      <c r="BO4041" s="146" t="str">
        <f t="shared" si="630"/>
        <v/>
      </c>
    </row>
    <row r="4042" spans="62:67" ht="20.100000000000001" customHeight="1" x14ac:dyDescent="0.25">
      <c r="BJ4042" s="146">
        <v>3262</v>
      </c>
      <c r="BK4042" s="146">
        <f t="shared" si="631"/>
        <v>20.870399999998746</v>
      </c>
      <c r="BL4042" s="146">
        <f t="shared" si="632"/>
        <v>3.9667747016423026E-3</v>
      </c>
      <c r="BM4042" s="146">
        <f t="shared" si="633"/>
        <v>9.9391129728320857E-6</v>
      </c>
      <c r="BN4042" s="146">
        <f t="shared" si="634"/>
        <v>9.9391129728320857E-6</v>
      </c>
      <c r="BO4042" s="146" t="str">
        <f t="shared" si="630"/>
        <v/>
      </c>
    </row>
    <row r="4043" spans="62:67" ht="20.100000000000001" customHeight="1" x14ac:dyDescent="0.25">
      <c r="BJ4043" s="146">
        <v>3263</v>
      </c>
      <c r="BK4043" s="146">
        <f t="shared" si="631"/>
        <v>20.876799999998745</v>
      </c>
      <c r="BL4043" s="146">
        <f t="shared" si="632"/>
        <v>3.9568355886694705E-3</v>
      </c>
      <c r="BM4043" s="146">
        <f t="shared" si="633"/>
        <v>9.914954565704015E-6</v>
      </c>
      <c r="BN4043" s="146">
        <f t="shared" si="634"/>
        <v>9.914954565704015E-6</v>
      </c>
      <c r="BO4043" s="146" t="str">
        <f t="shared" si="630"/>
        <v/>
      </c>
    </row>
    <row r="4044" spans="62:67" ht="20.100000000000001" customHeight="1" x14ac:dyDescent="0.25">
      <c r="BJ4044" s="146">
        <v>3264</v>
      </c>
      <c r="BK4044" s="146">
        <f t="shared" si="631"/>
        <v>20.883199999998745</v>
      </c>
      <c r="BL4044" s="146">
        <f t="shared" si="632"/>
        <v>3.9469206341037665E-3</v>
      </c>
      <c r="BM4044" s="146">
        <f t="shared" si="633"/>
        <v>9.8908525558447438E-6</v>
      </c>
      <c r="BN4044" s="146">
        <f t="shared" si="634"/>
        <v>9.8908525558447438E-6</v>
      </c>
      <c r="BO4044" s="146" t="str">
        <f t="shared" si="630"/>
        <v/>
      </c>
    </row>
    <row r="4045" spans="62:67" ht="20.100000000000001" customHeight="1" x14ac:dyDescent="0.25">
      <c r="BJ4045" s="146">
        <v>3265</v>
      </c>
      <c r="BK4045" s="146">
        <f t="shared" si="631"/>
        <v>20.889599999998744</v>
      </c>
      <c r="BL4045" s="146">
        <f t="shared" si="632"/>
        <v>3.9370297815479217E-3</v>
      </c>
      <c r="BM4045" s="146">
        <f t="shared" si="633"/>
        <v>9.8668068188928135E-6</v>
      </c>
      <c r="BN4045" s="146">
        <f t="shared" si="634"/>
        <v>9.8668068188928135E-6</v>
      </c>
      <c r="BO4045" s="146" t="str">
        <f t="shared" ref="BO4045:BO4108" si="635">IF($BL4045&lt;(1-$BH$793),$BM4045,"")</f>
        <v/>
      </c>
    </row>
    <row r="4046" spans="62:67" ht="20.100000000000001" customHeight="1" x14ac:dyDescent="0.25">
      <c r="BJ4046" s="146">
        <v>3266</v>
      </c>
      <c r="BK4046" s="146">
        <f t="shared" ref="BK4046:BK4109" si="636">BK4045+$BN$778</f>
        <v>20.895999999998743</v>
      </c>
      <c r="BL4046" s="146">
        <f t="shared" ref="BL4046:BL4109" si="637">_xlfn.CHISQ.DIST.RT(BK4046,7)</f>
        <v>3.9271629747290289E-3</v>
      </c>
      <c r="BM4046" s="146">
        <f t="shared" ref="BM4046:BM4109" si="638">BL4046-BL4047</f>
        <v>9.8428172307131467E-6</v>
      </c>
      <c r="BN4046" s="146">
        <f t="shared" ref="BN4046:BN4109" si="639">IF(BL4046&lt;(1-$BH$785),BM4046,"")</f>
        <v>9.8428172307131467E-6</v>
      </c>
      <c r="BO4046" s="146" t="str">
        <f t="shared" si="635"/>
        <v/>
      </c>
    </row>
    <row r="4047" spans="62:67" ht="20.100000000000001" customHeight="1" x14ac:dyDescent="0.25">
      <c r="BJ4047" s="146">
        <v>3267</v>
      </c>
      <c r="BK4047" s="146">
        <f t="shared" si="636"/>
        <v>20.902399999998742</v>
      </c>
      <c r="BL4047" s="146">
        <f t="shared" si="637"/>
        <v>3.9173201574983158E-3</v>
      </c>
      <c r="BM4047" s="146">
        <f t="shared" si="638"/>
        <v>9.8188836674725083E-6</v>
      </c>
      <c r="BN4047" s="146">
        <f t="shared" si="639"/>
        <v>9.8188836674725083E-6</v>
      </c>
      <c r="BO4047" s="146" t="str">
        <f t="shared" si="635"/>
        <v/>
      </c>
    </row>
    <row r="4048" spans="62:67" ht="20.100000000000001" customHeight="1" x14ac:dyDescent="0.25">
      <c r="BJ4048" s="146">
        <v>3268</v>
      </c>
      <c r="BK4048" s="146">
        <f t="shared" si="636"/>
        <v>20.908799999998742</v>
      </c>
      <c r="BL4048" s="146">
        <f t="shared" si="637"/>
        <v>3.9075012738308433E-3</v>
      </c>
      <c r="BM4048" s="146">
        <f t="shared" si="638"/>
        <v>9.7950060055211098E-6</v>
      </c>
      <c r="BN4048" s="146">
        <f t="shared" si="639"/>
        <v>9.7950060055211098E-6</v>
      </c>
      <c r="BO4048" s="146" t="str">
        <f t="shared" si="635"/>
        <v/>
      </c>
    </row>
    <row r="4049" spans="62:67" ht="20.100000000000001" customHeight="1" x14ac:dyDescent="0.25">
      <c r="BJ4049" s="146">
        <v>3269</v>
      </c>
      <c r="BK4049" s="146">
        <f t="shared" si="636"/>
        <v>20.915199999998741</v>
      </c>
      <c r="BL4049" s="146">
        <f t="shared" si="637"/>
        <v>3.8977062678253222E-3</v>
      </c>
      <c r="BM4049" s="146">
        <f t="shared" si="638"/>
        <v>9.7711841215309542E-6</v>
      </c>
      <c r="BN4049" s="146">
        <f t="shared" si="639"/>
        <v>9.7711841215309542E-6</v>
      </c>
      <c r="BO4049" s="146" t="str">
        <f t="shared" si="635"/>
        <v/>
      </c>
    </row>
    <row r="4050" spans="62:67" ht="20.100000000000001" customHeight="1" x14ac:dyDescent="0.25">
      <c r="BJ4050" s="146">
        <v>3270</v>
      </c>
      <c r="BK4050" s="146">
        <f t="shared" si="636"/>
        <v>20.92159999999874</v>
      </c>
      <c r="BL4050" s="146">
        <f t="shared" si="637"/>
        <v>3.8879350837037912E-3</v>
      </c>
      <c r="BM4050" s="146">
        <f t="shared" si="638"/>
        <v>9.7474178923518534E-6</v>
      </c>
      <c r="BN4050" s="146">
        <f t="shared" si="639"/>
        <v>9.7474178923518534E-6</v>
      </c>
      <c r="BO4050" s="146" t="str">
        <f t="shared" si="635"/>
        <v/>
      </c>
    </row>
    <row r="4051" spans="62:67" ht="20.100000000000001" customHeight="1" x14ac:dyDescent="0.25">
      <c r="BJ4051" s="146">
        <v>3271</v>
      </c>
      <c r="BK4051" s="146">
        <f t="shared" si="636"/>
        <v>20.92799999999874</v>
      </c>
      <c r="BL4051" s="146">
        <f t="shared" si="637"/>
        <v>3.8781876658114394E-3</v>
      </c>
      <c r="BM4051" s="146">
        <f t="shared" si="638"/>
        <v>9.7237071951406656E-6</v>
      </c>
      <c r="BN4051" s="146">
        <f t="shared" si="639"/>
        <v>9.7237071951406656E-6</v>
      </c>
      <c r="BO4051" s="146" t="str">
        <f t="shared" si="635"/>
        <v/>
      </c>
    </row>
    <row r="4052" spans="62:67" ht="20.100000000000001" customHeight="1" x14ac:dyDescent="0.25">
      <c r="BJ4052" s="146">
        <v>3272</v>
      </c>
      <c r="BK4052" s="146">
        <f t="shared" si="636"/>
        <v>20.934399999998739</v>
      </c>
      <c r="BL4052" s="146">
        <f t="shared" si="637"/>
        <v>3.8684639586162987E-3</v>
      </c>
      <c r="BM4052" s="146">
        <f t="shared" si="638"/>
        <v>9.7000519072710893E-6</v>
      </c>
      <c r="BN4052" s="146">
        <f t="shared" si="639"/>
        <v>9.7000519072710893E-6</v>
      </c>
      <c r="BO4052" s="146" t="str">
        <f t="shared" si="635"/>
        <v/>
      </c>
    </row>
    <row r="4053" spans="62:67" ht="20.100000000000001" customHeight="1" x14ac:dyDescent="0.25">
      <c r="BJ4053" s="146">
        <v>3273</v>
      </c>
      <c r="BK4053" s="146">
        <f t="shared" si="636"/>
        <v>20.940799999998738</v>
      </c>
      <c r="BL4053" s="146">
        <f t="shared" si="637"/>
        <v>3.8587639067090276E-3</v>
      </c>
      <c r="BM4053" s="146">
        <f t="shared" si="638"/>
        <v>9.676451906369659E-6</v>
      </c>
      <c r="BN4053" s="146">
        <f t="shared" si="639"/>
        <v>9.676451906369659E-6</v>
      </c>
      <c r="BO4053" s="146" t="str">
        <f t="shared" si="635"/>
        <v/>
      </c>
    </row>
    <row r="4054" spans="62:67" ht="20.100000000000001" customHeight="1" x14ac:dyDescent="0.25">
      <c r="BJ4054" s="146">
        <v>3274</v>
      </c>
      <c r="BK4054" s="146">
        <f t="shared" si="636"/>
        <v>20.947199999998737</v>
      </c>
      <c r="BL4054" s="146">
        <f t="shared" si="637"/>
        <v>3.8490874548026579E-3</v>
      </c>
      <c r="BM4054" s="146">
        <f t="shared" si="638"/>
        <v>9.6529070703322249E-6</v>
      </c>
      <c r="BN4054" s="146">
        <f t="shared" si="639"/>
        <v>9.6529070703322249E-6</v>
      </c>
      <c r="BO4054" s="146" t="str">
        <f t="shared" si="635"/>
        <v/>
      </c>
    </row>
    <row r="4055" spans="62:67" ht="20.100000000000001" customHeight="1" x14ac:dyDescent="0.25">
      <c r="BJ4055" s="146">
        <v>3275</v>
      </c>
      <c r="BK4055" s="146">
        <f t="shared" si="636"/>
        <v>20.953599999998737</v>
      </c>
      <c r="BL4055" s="146">
        <f t="shared" si="637"/>
        <v>3.8394345477323257E-3</v>
      </c>
      <c r="BM4055" s="146">
        <f t="shared" si="638"/>
        <v>9.6294172772571664E-6</v>
      </c>
      <c r="BN4055" s="146">
        <f t="shared" si="639"/>
        <v>9.6294172772571664E-6</v>
      </c>
      <c r="BO4055" s="146" t="str">
        <f t="shared" si="635"/>
        <v/>
      </c>
    </row>
    <row r="4056" spans="62:67" ht="20.100000000000001" customHeight="1" x14ac:dyDescent="0.25">
      <c r="BJ4056" s="146">
        <v>3276</v>
      </c>
      <c r="BK4056" s="146">
        <f t="shared" si="636"/>
        <v>20.959999999998736</v>
      </c>
      <c r="BL4056" s="146">
        <f t="shared" si="637"/>
        <v>3.8298051304550686E-3</v>
      </c>
      <c r="BM4056" s="146">
        <f t="shared" si="638"/>
        <v>9.6059824055338625E-6</v>
      </c>
      <c r="BN4056" s="146">
        <f t="shared" si="639"/>
        <v>9.6059824055338625E-6</v>
      </c>
      <c r="BO4056" s="146" t="str">
        <f t="shared" si="635"/>
        <v/>
      </c>
    </row>
    <row r="4057" spans="62:67" ht="20.100000000000001" customHeight="1" x14ac:dyDescent="0.25">
      <c r="BJ4057" s="146">
        <v>3277</v>
      </c>
      <c r="BK4057" s="146">
        <f t="shared" si="636"/>
        <v>20.966399999998735</v>
      </c>
      <c r="BL4057" s="146">
        <f t="shared" si="637"/>
        <v>3.8201991480495347E-3</v>
      </c>
      <c r="BM4057" s="146">
        <f t="shared" si="638"/>
        <v>9.582602333765497E-6</v>
      </c>
      <c r="BN4057" s="146">
        <f t="shared" si="639"/>
        <v>9.582602333765497E-6</v>
      </c>
      <c r="BO4057" s="146" t="str">
        <f t="shared" si="635"/>
        <v/>
      </c>
    </row>
    <row r="4058" spans="62:67" ht="20.100000000000001" customHeight="1" x14ac:dyDescent="0.25">
      <c r="BJ4058" s="146">
        <v>3278</v>
      </c>
      <c r="BK4058" s="146">
        <f t="shared" si="636"/>
        <v>20.972799999998735</v>
      </c>
      <c r="BL4058" s="146">
        <f t="shared" si="637"/>
        <v>3.8106165457157692E-3</v>
      </c>
      <c r="BM4058" s="146">
        <f t="shared" si="638"/>
        <v>9.559276940848422E-6</v>
      </c>
      <c r="BN4058" s="146">
        <f t="shared" si="639"/>
        <v>9.559276940848422E-6</v>
      </c>
      <c r="BO4058" s="146" t="str">
        <f t="shared" si="635"/>
        <v/>
      </c>
    </row>
    <row r="4059" spans="62:67" ht="20.100000000000001" customHeight="1" x14ac:dyDescent="0.25">
      <c r="BJ4059" s="146">
        <v>3279</v>
      </c>
      <c r="BK4059" s="146">
        <f t="shared" si="636"/>
        <v>20.979199999998734</v>
      </c>
      <c r="BL4059" s="146">
        <f t="shared" si="637"/>
        <v>3.8010572687749208E-3</v>
      </c>
      <c r="BM4059" s="146">
        <f t="shared" si="638"/>
        <v>9.5360061058541966E-6</v>
      </c>
      <c r="BN4059" s="146">
        <f t="shared" si="639"/>
        <v>9.5360061058541966E-6</v>
      </c>
      <c r="BO4059" s="146" t="str">
        <f t="shared" si="635"/>
        <v/>
      </c>
    </row>
    <row r="4060" spans="62:67" ht="20.100000000000001" customHeight="1" x14ac:dyDescent="0.25">
      <c r="BJ4060" s="146">
        <v>3280</v>
      </c>
      <c r="BK4060" s="146">
        <f t="shared" si="636"/>
        <v>20.985599999998733</v>
      </c>
      <c r="BL4060" s="146">
        <f t="shared" si="637"/>
        <v>3.7915212626690666E-3</v>
      </c>
      <c r="BM4060" s="146">
        <f t="shared" si="638"/>
        <v>9.5127897081449461E-6</v>
      </c>
      <c r="BN4060" s="146">
        <f t="shared" si="639"/>
        <v>9.5127897081449461E-6</v>
      </c>
      <c r="BO4060" s="146" t="str">
        <f t="shared" si="635"/>
        <v/>
      </c>
    </row>
    <row r="4061" spans="62:67" ht="20.100000000000001" customHeight="1" x14ac:dyDescent="0.25">
      <c r="BJ4061" s="146">
        <v>3281</v>
      </c>
      <c r="BK4061" s="146">
        <f t="shared" si="636"/>
        <v>20.991999999998733</v>
      </c>
      <c r="BL4061" s="146">
        <f t="shared" si="637"/>
        <v>3.7820084729609216E-3</v>
      </c>
      <c r="BM4061" s="146">
        <f t="shared" si="638"/>
        <v>9.4896276273486423E-6</v>
      </c>
      <c r="BN4061" s="146">
        <f t="shared" si="639"/>
        <v>9.4896276273486423E-6</v>
      </c>
      <c r="BO4061" s="146" t="str">
        <f t="shared" si="635"/>
        <v/>
      </c>
    </row>
    <row r="4062" spans="62:67" ht="20.100000000000001" customHeight="1" x14ac:dyDescent="0.25">
      <c r="BJ4062" s="146">
        <v>3282</v>
      </c>
      <c r="BK4062" s="146">
        <f t="shared" si="636"/>
        <v>20.998399999998732</v>
      </c>
      <c r="BL4062" s="146">
        <f t="shared" si="637"/>
        <v>3.772518845333573E-3</v>
      </c>
      <c r="BM4062" s="146">
        <f t="shared" si="638"/>
        <v>9.4665197432775711E-6</v>
      </c>
      <c r="BN4062" s="146">
        <f t="shared" si="639"/>
        <v>9.4665197432775711E-6</v>
      </c>
      <c r="BO4062" s="146" t="str">
        <f t="shared" si="635"/>
        <v/>
      </c>
    </row>
    <row r="4063" spans="62:67" ht="20.100000000000001" customHeight="1" x14ac:dyDescent="0.25">
      <c r="BJ4063" s="146">
        <v>3283</v>
      </c>
      <c r="BK4063" s="146">
        <f t="shared" si="636"/>
        <v>21.004799999998731</v>
      </c>
      <c r="BL4063" s="146">
        <f t="shared" si="637"/>
        <v>3.7630523255902954E-3</v>
      </c>
      <c r="BM4063" s="146">
        <f t="shared" si="638"/>
        <v>9.4434659360311153E-6</v>
      </c>
      <c r="BN4063" s="146">
        <f t="shared" si="639"/>
        <v>9.4434659360311153E-6</v>
      </c>
      <c r="BO4063" s="146" t="str">
        <f t="shared" si="635"/>
        <v/>
      </c>
    </row>
    <row r="4064" spans="62:67" ht="20.100000000000001" customHeight="1" x14ac:dyDescent="0.25">
      <c r="BJ4064" s="146">
        <v>3284</v>
      </c>
      <c r="BK4064" s="146">
        <f t="shared" si="636"/>
        <v>21.01119999999873</v>
      </c>
      <c r="BL4064" s="146">
        <f t="shared" si="637"/>
        <v>3.7536088596542643E-3</v>
      </c>
      <c r="BM4064" s="146">
        <f t="shared" si="638"/>
        <v>9.4204660859376413E-6</v>
      </c>
      <c r="BN4064" s="146">
        <f t="shared" si="639"/>
        <v>9.4204660859376413E-6</v>
      </c>
      <c r="BO4064" s="146" t="str">
        <f t="shared" si="635"/>
        <v/>
      </c>
    </row>
    <row r="4065" spans="62:67" ht="20.100000000000001" customHeight="1" x14ac:dyDescent="0.25">
      <c r="BJ4065" s="146">
        <v>3285</v>
      </c>
      <c r="BK4065" s="146">
        <f t="shared" si="636"/>
        <v>21.01759999999873</v>
      </c>
      <c r="BL4065" s="146">
        <f t="shared" si="637"/>
        <v>3.7441883935683267E-3</v>
      </c>
      <c r="BM4065" s="146">
        <f t="shared" si="638"/>
        <v>9.3975200735692439E-6</v>
      </c>
      <c r="BN4065" s="146">
        <f t="shared" si="639"/>
        <v>9.3975200735692439E-6</v>
      </c>
      <c r="BO4065" s="146" t="str">
        <f t="shared" si="635"/>
        <v/>
      </c>
    </row>
    <row r="4066" spans="62:67" ht="20.100000000000001" customHeight="1" x14ac:dyDescent="0.25">
      <c r="BJ4066" s="146">
        <v>3286</v>
      </c>
      <c r="BK4066" s="146">
        <f t="shared" si="636"/>
        <v>21.023999999998729</v>
      </c>
      <c r="BL4066" s="146">
        <f t="shared" si="637"/>
        <v>3.7347908734947574E-3</v>
      </c>
      <c r="BM4066" s="146">
        <f t="shared" si="638"/>
        <v>9.374627779746951E-6</v>
      </c>
      <c r="BN4066" s="146">
        <f t="shared" si="639"/>
        <v>9.374627779746951E-6</v>
      </c>
      <c r="BO4066" s="146" t="str">
        <f t="shared" si="635"/>
        <v/>
      </c>
    </row>
    <row r="4067" spans="62:67" ht="20.100000000000001" customHeight="1" x14ac:dyDescent="0.25">
      <c r="BJ4067" s="146">
        <v>3287</v>
      </c>
      <c r="BK4067" s="146">
        <f t="shared" si="636"/>
        <v>21.030399999998728</v>
      </c>
      <c r="BL4067" s="146">
        <f t="shared" si="637"/>
        <v>3.7254162457150105E-3</v>
      </c>
      <c r="BM4067" s="146">
        <f t="shared" si="638"/>
        <v>9.3517890855255442E-6</v>
      </c>
      <c r="BN4067" s="146">
        <f t="shared" si="639"/>
        <v>9.3517890855255442E-6</v>
      </c>
      <c r="BO4067" s="146" t="str">
        <f t="shared" si="635"/>
        <v/>
      </c>
    </row>
    <row r="4068" spans="62:67" ht="20.100000000000001" customHeight="1" x14ac:dyDescent="0.25">
      <c r="BJ4068" s="146">
        <v>3288</v>
      </c>
      <c r="BK4068" s="146">
        <f t="shared" si="636"/>
        <v>21.036799999998728</v>
      </c>
      <c r="BL4068" s="146">
        <f t="shared" si="637"/>
        <v>3.7160644566294849E-3</v>
      </c>
      <c r="BM4068" s="146">
        <f t="shared" si="638"/>
        <v>9.3290038722044014E-6</v>
      </c>
      <c r="BN4068" s="146">
        <f t="shared" si="639"/>
        <v>9.3290038722044014E-6</v>
      </c>
      <c r="BO4068" s="146" t="str">
        <f t="shared" si="635"/>
        <v/>
      </c>
    </row>
    <row r="4069" spans="62:67" ht="20.100000000000001" customHeight="1" x14ac:dyDescent="0.25">
      <c r="BJ4069" s="146">
        <v>3289</v>
      </c>
      <c r="BK4069" s="146">
        <f t="shared" si="636"/>
        <v>21.043199999998727</v>
      </c>
      <c r="BL4069" s="146">
        <f t="shared" si="637"/>
        <v>3.7067354527572805E-3</v>
      </c>
      <c r="BM4069" s="146">
        <f t="shared" si="638"/>
        <v>9.3062720213279299E-6</v>
      </c>
      <c r="BN4069" s="146">
        <f t="shared" si="639"/>
        <v>9.3062720213279299E-6</v>
      </c>
      <c r="BO4069" s="146" t="str">
        <f t="shared" si="635"/>
        <v/>
      </c>
    </row>
    <row r="4070" spans="62:67" ht="20.100000000000001" customHeight="1" x14ac:dyDescent="0.25">
      <c r="BJ4070" s="146">
        <v>3290</v>
      </c>
      <c r="BK4070" s="146">
        <f t="shared" si="636"/>
        <v>21.049599999998726</v>
      </c>
      <c r="BL4070" s="146">
        <f t="shared" si="637"/>
        <v>3.6974291807359526E-3</v>
      </c>
      <c r="BM4070" s="146">
        <f t="shared" si="638"/>
        <v>9.2835934146760259E-6</v>
      </c>
      <c r="BN4070" s="146">
        <f t="shared" si="639"/>
        <v>9.2835934146760259E-6</v>
      </c>
      <c r="BO4070" s="146" t="str">
        <f t="shared" si="635"/>
        <v/>
      </c>
    </row>
    <row r="4071" spans="62:67" ht="20.100000000000001" customHeight="1" x14ac:dyDescent="0.25">
      <c r="BJ4071" s="146">
        <v>3291</v>
      </c>
      <c r="BK4071" s="146">
        <f t="shared" si="636"/>
        <v>21.055999999998726</v>
      </c>
      <c r="BL4071" s="146">
        <f t="shared" si="637"/>
        <v>3.6881455873212766E-3</v>
      </c>
      <c r="BM4071" s="146">
        <f t="shared" si="638"/>
        <v>9.2609679342744826E-6</v>
      </c>
      <c r="BN4071" s="146">
        <f t="shared" si="639"/>
        <v>9.2609679342744826E-6</v>
      </c>
      <c r="BO4071" s="146" t="str">
        <f t="shared" si="635"/>
        <v/>
      </c>
    </row>
    <row r="4072" spans="62:67" ht="20.100000000000001" customHeight="1" x14ac:dyDescent="0.25">
      <c r="BJ4072" s="146">
        <v>3292</v>
      </c>
      <c r="BK4072" s="146">
        <f t="shared" si="636"/>
        <v>21.062399999998725</v>
      </c>
      <c r="BL4072" s="146">
        <f t="shared" si="637"/>
        <v>3.6788846193870021E-3</v>
      </c>
      <c r="BM4072" s="146">
        <f t="shared" si="638"/>
        <v>9.2383954623780767E-6</v>
      </c>
      <c r="BN4072" s="146">
        <f t="shared" si="639"/>
        <v>9.2383954623780767E-6</v>
      </c>
      <c r="BO4072" s="146" t="str">
        <f t="shared" si="635"/>
        <v/>
      </c>
    </row>
    <row r="4073" spans="62:67" ht="20.100000000000001" customHeight="1" x14ac:dyDescent="0.25">
      <c r="BJ4073" s="146">
        <v>3293</v>
      </c>
      <c r="BK4073" s="146">
        <f t="shared" si="636"/>
        <v>21.068799999998724</v>
      </c>
      <c r="BL4073" s="146">
        <f t="shared" si="637"/>
        <v>3.669646223924624E-3</v>
      </c>
      <c r="BM4073" s="146">
        <f t="shared" si="638"/>
        <v>9.2158758815004925E-6</v>
      </c>
      <c r="BN4073" s="146">
        <f t="shared" si="639"/>
        <v>9.2158758815004925E-6</v>
      </c>
      <c r="BO4073" s="146" t="str">
        <f t="shared" si="635"/>
        <v/>
      </c>
    </row>
    <row r="4074" spans="62:67" ht="20.100000000000001" customHeight="1" x14ac:dyDescent="0.25">
      <c r="BJ4074" s="146">
        <v>3294</v>
      </c>
      <c r="BK4074" s="146">
        <f t="shared" si="636"/>
        <v>21.075199999998723</v>
      </c>
      <c r="BL4074" s="146">
        <f t="shared" si="637"/>
        <v>3.6604303480431235E-3</v>
      </c>
      <c r="BM4074" s="146">
        <f t="shared" si="638"/>
        <v>9.1934090743653156E-6</v>
      </c>
      <c r="BN4074" s="146">
        <f t="shared" si="639"/>
        <v>9.1934090743653156E-6</v>
      </c>
      <c r="BO4074" s="146" t="str">
        <f t="shared" si="635"/>
        <v/>
      </c>
    </row>
    <row r="4075" spans="62:67" ht="20.100000000000001" customHeight="1" x14ac:dyDescent="0.25">
      <c r="BJ4075" s="146">
        <v>3295</v>
      </c>
      <c r="BK4075" s="146">
        <f t="shared" si="636"/>
        <v>21.081599999998723</v>
      </c>
      <c r="BL4075" s="146">
        <f t="shared" si="637"/>
        <v>3.6512369389687582E-3</v>
      </c>
      <c r="BM4075" s="146">
        <f t="shared" si="638"/>
        <v>9.1709949239741212E-6</v>
      </c>
      <c r="BN4075" s="146">
        <f t="shared" si="639"/>
        <v>9.1709949239741212E-6</v>
      </c>
      <c r="BO4075" s="146" t="str">
        <f t="shared" si="635"/>
        <v/>
      </c>
    </row>
    <row r="4076" spans="62:67" ht="20.100000000000001" customHeight="1" x14ac:dyDescent="0.25">
      <c r="BJ4076" s="146">
        <v>3296</v>
      </c>
      <c r="BK4076" s="146">
        <f t="shared" si="636"/>
        <v>21.087999999998722</v>
      </c>
      <c r="BL4076" s="146">
        <f t="shared" si="637"/>
        <v>3.6420659440447841E-3</v>
      </c>
      <c r="BM4076" s="146">
        <f t="shared" si="638"/>
        <v>9.148633313528845E-6</v>
      </c>
      <c r="BN4076" s="146">
        <f t="shared" si="639"/>
        <v>9.148633313528845E-6</v>
      </c>
      <c r="BO4076" s="146" t="str">
        <f t="shared" si="635"/>
        <v/>
      </c>
    </row>
    <row r="4077" spans="62:67" ht="20.100000000000001" customHeight="1" x14ac:dyDescent="0.25">
      <c r="BJ4077" s="146">
        <v>3297</v>
      </c>
      <c r="BK4077" s="146">
        <f t="shared" si="636"/>
        <v>21.094399999998721</v>
      </c>
      <c r="BL4077" s="146">
        <f t="shared" si="637"/>
        <v>3.6329173107312552E-3</v>
      </c>
      <c r="BM4077" s="146">
        <f t="shared" si="638"/>
        <v>9.1263241264946671E-6</v>
      </c>
      <c r="BN4077" s="146">
        <f t="shared" si="639"/>
        <v>9.1263241264946671E-6</v>
      </c>
      <c r="BO4077" s="146" t="str">
        <f t="shared" si="635"/>
        <v/>
      </c>
    </row>
    <row r="4078" spans="62:67" ht="20.100000000000001" customHeight="1" x14ac:dyDescent="0.25">
      <c r="BJ4078" s="146">
        <v>3298</v>
      </c>
      <c r="BK4078" s="146">
        <f t="shared" si="636"/>
        <v>21.100799999998721</v>
      </c>
      <c r="BL4078" s="146">
        <f t="shared" si="637"/>
        <v>3.6237909866047606E-3</v>
      </c>
      <c r="BM4078" s="146">
        <f t="shared" si="638"/>
        <v>9.1040672465557762E-6</v>
      </c>
      <c r="BN4078" s="146">
        <f t="shared" si="639"/>
        <v>9.1040672465557762E-6</v>
      </c>
      <c r="BO4078" s="146" t="str">
        <f t="shared" si="635"/>
        <v/>
      </c>
    </row>
    <row r="4079" spans="62:67" ht="20.100000000000001" customHeight="1" x14ac:dyDescent="0.25">
      <c r="BJ4079" s="146">
        <v>3299</v>
      </c>
      <c r="BK4079" s="146">
        <f t="shared" si="636"/>
        <v>21.10719999999872</v>
      </c>
      <c r="BL4079" s="146">
        <f t="shared" si="637"/>
        <v>3.6146869193582048E-3</v>
      </c>
      <c r="BM4079" s="146">
        <f t="shared" si="638"/>
        <v>9.0818625576622077E-6</v>
      </c>
      <c r="BN4079" s="146">
        <f t="shared" si="639"/>
        <v>9.0818625576622077E-6</v>
      </c>
      <c r="BO4079" s="146" t="str">
        <f t="shared" si="635"/>
        <v/>
      </c>
    </row>
    <row r="4080" spans="62:67" ht="20.100000000000001" customHeight="1" x14ac:dyDescent="0.25">
      <c r="BJ4080" s="146">
        <v>3300</v>
      </c>
      <c r="BK4080" s="146">
        <f t="shared" si="636"/>
        <v>21.113599999998719</v>
      </c>
      <c r="BL4080" s="146">
        <f t="shared" si="637"/>
        <v>3.6056050568005426E-3</v>
      </c>
      <c r="BM4080" s="146">
        <f t="shared" si="638"/>
        <v>9.059709943957852E-6</v>
      </c>
      <c r="BN4080" s="146">
        <f t="shared" si="639"/>
        <v>9.059709943957852E-6</v>
      </c>
      <c r="BO4080" s="146" t="str">
        <f t="shared" si="635"/>
        <v/>
      </c>
    </row>
    <row r="4081" spans="62:67" ht="20.100000000000001" customHeight="1" x14ac:dyDescent="0.25">
      <c r="BJ4081" s="146">
        <v>3301</v>
      </c>
      <c r="BK4081" s="146">
        <f t="shared" si="636"/>
        <v>21.119999999998718</v>
      </c>
      <c r="BL4081" s="146">
        <f t="shared" si="637"/>
        <v>3.5965453468565847E-3</v>
      </c>
      <c r="BM4081" s="146">
        <f t="shared" si="638"/>
        <v>9.0376092898671913E-6</v>
      </c>
      <c r="BN4081" s="146">
        <f t="shared" si="639"/>
        <v>9.0376092898671913E-6</v>
      </c>
      <c r="BO4081" s="146" t="str">
        <f t="shared" si="635"/>
        <v/>
      </c>
    </row>
    <row r="4082" spans="62:67" ht="20.100000000000001" customHeight="1" x14ac:dyDescent="0.25">
      <c r="BJ4082" s="146">
        <v>3302</v>
      </c>
      <c r="BK4082" s="146">
        <f t="shared" si="636"/>
        <v>21.126399999998718</v>
      </c>
      <c r="BL4082" s="146">
        <f t="shared" si="637"/>
        <v>3.5875077375667175E-3</v>
      </c>
      <c r="BM4082" s="146">
        <f t="shared" si="638"/>
        <v>9.0155604800128998E-6</v>
      </c>
      <c r="BN4082" s="146">
        <f t="shared" si="639"/>
        <v>9.0155604800128998E-6</v>
      </c>
      <c r="BO4082" s="146" t="str">
        <f t="shared" si="635"/>
        <v/>
      </c>
    </row>
    <row r="4083" spans="62:67" ht="20.100000000000001" customHeight="1" x14ac:dyDescent="0.25">
      <c r="BJ4083" s="146">
        <v>3303</v>
      </c>
      <c r="BK4083" s="146">
        <f t="shared" si="636"/>
        <v>21.132799999998717</v>
      </c>
      <c r="BL4083" s="146">
        <f t="shared" si="637"/>
        <v>3.5784921770867046E-3</v>
      </c>
      <c r="BM4083" s="146">
        <f t="shared" si="638"/>
        <v>8.9935633992821971E-6</v>
      </c>
      <c r="BN4083" s="146">
        <f t="shared" si="639"/>
        <v>8.9935633992821971E-6</v>
      </c>
      <c r="BO4083" s="146" t="str">
        <f t="shared" si="635"/>
        <v/>
      </c>
    </row>
    <row r="4084" spans="62:67" ht="20.100000000000001" customHeight="1" x14ac:dyDescent="0.25">
      <c r="BJ4084" s="146">
        <v>3304</v>
      </c>
      <c r="BK4084" s="146">
        <f t="shared" si="636"/>
        <v>21.139199999998716</v>
      </c>
      <c r="BL4084" s="146">
        <f t="shared" si="637"/>
        <v>3.5694986136874224E-3</v>
      </c>
      <c r="BM4084" s="146">
        <f t="shared" si="638"/>
        <v>8.9716179327782759E-6</v>
      </c>
      <c r="BN4084" s="146">
        <f t="shared" si="639"/>
        <v>8.9716179327782759E-6</v>
      </c>
      <c r="BO4084" s="146" t="str">
        <f t="shared" si="635"/>
        <v/>
      </c>
    </row>
    <row r="4085" spans="62:67" ht="20.100000000000001" customHeight="1" x14ac:dyDescent="0.25">
      <c r="BJ4085" s="146">
        <v>3305</v>
      </c>
      <c r="BK4085" s="146">
        <f t="shared" si="636"/>
        <v>21.145599999998716</v>
      </c>
      <c r="BL4085" s="146">
        <f t="shared" si="637"/>
        <v>3.5605269957546442E-3</v>
      </c>
      <c r="BM4085" s="146">
        <f t="shared" si="638"/>
        <v>8.9497239658471901E-6</v>
      </c>
      <c r="BN4085" s="146">
        <f t="shared" si="639"/>
        <v>8.9497239658471901E-6</v>
      </c>
      <c r="BO4085" s="146" t="str">
        <f t="shared" si="635"/>
        <v/>
      </c>
    </row>
    <row r="4086" spans="62:67" ht="20.100000000000001" customHeight="1" x14ac:dyDescent="0.25">
      <c r="BJ4086" s="146">
        <v>3306</v>
      </c>
      <c r="BK4086" s="146">
        <f t="shared" si="636"/>
        <v>21.151999999998715</v>
      </c>
      <c r="BL4086" s="146">
        <f t="shared" si="637"/>
        <v>3.551577271788797E-3</v>
      </c>
      <c r="BM4086" s="146">
        <f t="shared" si="638"/>
        <v>8.9278813840765539E-6</v>
      </c>
      <c r="BN4086" s="146">
        <f t="shared" si="639"/>
        <v>8.9278813840765539E-6</v>
      </c>
      <c r="BO4086" s="146" t="str">
        <f t="shared" si="635"/>
        <v/>
      </c>
    </row>
    <row r="4087" spans="62:67" ht="20.100000000000001" customHeight="1" x14ac:dyDescent="0.25">
      <c r="BJ4087" s="146">
        <v>3307</v>
      </c>
      <c r="BK4087" s="146">
        <f t="shared" si="636"/>
        <v>21.158399999998714</v>
      </c>
      <c r="BL4087" s="146">
        <f t="shared" si="637"/>
        <v>3.5426493904047204E-3</v>
      </c>
      <c r="BM4087" s="146">
        <f t="shared" si="638"/>
        <v>8.9060900732673524E-6</v>
      </c>
      <c r="BN4087" s="146">
        <f t="shared" si="639"/>
        <v>8.9060900732673524E-6</v>
      </c>
      <c r="BO4087" s="146" t="str">
        <f t="shared" si="635"/>
        <v/>
      </c>
    </row>
    <row r="4088" spans="62:67" ht="20.100000000000001" customHeight="1" x14ac:dyDescent="0.25">
      <c r="BJ4088" s="146">
        <v>3308</v>
      </c>
      <c r="BK4088" s="146">
        <f t="shared" si="636"/>
        <v>21.164799999998714</v>
      </c>
      <c r="BL4088" s="146">
        <f t="shared" si="637"/>
        <v>3.5337433003314531E-3</v>
      </c>
      <c r="BM4088" s="146">
        <f t="shared" si="638"/>
        <v>8.8843499194777437E-6</v>
      </c>
      <c r="BN4088" s="146">
        <f t="shared" si="639"/>
        <v>8.8843499194777437E-6</v>
      </c>
      <c r="BO4088" s="146" t="str">
        <f t="shared" si="635"/>
        <v/>
      </c>
    </row>
    <row r="4089" spans="62:67" ht="20.100000000000001" customHeight="1" x14ac:dyDescent="0.25">
      <c r="BJ4089" s="146">
        <v>3309</v>
      </c>
      <c r="BK4089" s="146">
        <f t="shared" si="636"/>
        <v>21.171199999998713</v>
      </c>
      <c r="BL4089" s="146">
        <f t="shared" si="637"/>
        <v>3.5248589504119753E-3</v>
      </c>
      <c r="BM4089" s="146">
        <f t="shared" si="638"/>
        <v>8.8626608089627766E-6</v>
      </c>
      <c r="BN4089" s="146">
        <f t="shared" si="639"/>
        <v>8.8626608089627766E-6</v>
      </c>
      <c r="BO4089" s="146" t="str">
        <f t="shared" si="635"/>
        <v/>
      </c>
    </row>
    <row r="4090" spans="62:67" ht="20.100000000000001" customHeight="1" x14ac:dyDescent="0.25">
      <c r="BJ4090" s="146">
        <v>3310</v>
      </c>
      <c r="BK4090" s="146">
        <f t="shared" si="636"/>
        <v>21.177599999998712</v>
      </c>
      <c r="BL4090" s="146">
        <f t="shared" si="637"/>
        <v>3.5159962896030125E-3</v>
      </c>
      <c r="BM4090" s="146">
        <f t="shared" si="638"/>
        <v>8.8410226282676328E-6</v>
      </c>
      <c r="BN4090" s="146">
        <f t="shared" si="639"/>
        <v>8.8410226282676328E-6</v>
      </c>
      <c r="BO4090" s="146" t="str">
        <f t="shared" si="635"/>
        <v/>
      </c>
    </row>
    <row r="4091" spans="62:67" ht="20.100000000000001" customHeight="1" x14ac:dyDescent="0.25">
      <c r="BJ4091" s="146">
        <v>3311</v>
      </c>
      <c r="BK4091" s="146">
        <f t="shared" si="636"/>
        <v>21.183999999998711</v>
      </c>
      <c r="BL4091" s="146">
        <f t="shared" si="637"/>
        <v>3.5071552669747449E-3</v>
      </c>
      <c r="BM4091" s="146">
        <f t="shared" si="638"/>
        <v>8.8194352641100988E-6</v>
      </c>
      <c r="BN4091" s="146">
        <f t="shared" si="639"/>
        <v>8.8194352641100988E-6</v>
      </c>
      <c r="BO4091" s="146" t="str">
        <f t="shared" si="635"/>
        <v/>
      </c>
    </row>
    <row r="4092" spans="62:67" ht="20.100000000000001" customHeight="1" x14ac:dyDescent="0.25">
      <c r="BJ4092" s="146">
        <v>3312</v>
      </c>
      <c r="BK4092" s="146">
        <f t="shared" si="636"/>
        <v>21.190399999998711</v>
      </c>
      <c r="BL4092" s="146">
        <f t="shared" si="637"/>
        <v>3.4983358317106348E-3</v>
      </c>
      <c r="BM4092" s="146">
        <f t="shared" si="638"/>
        <v>8.7978986034863843E-6</v>
      </c>
      <c r="BN4092" s="146">
        <f t="shared" si="639"/>
        <v>8.7978986034863843E-6</v>
      </c>
      <c r="BO4092" s="146" t="str">
        <f t="shared" si="635"/>
        <v/>
      </c>
    </row>
    <row r="4093" spans="62:67" ht="20.100000000000001" customHeight="1" x14ac:dyDescent="0.25">
      <c r="BJ4093" s="146">
        <v>3313</v>
      </c>
      <c r="BK4093" s="146">
        <f t="shared" si="636"/>
        <v>21.19679999999871</v>
      </c>
      <c r="BL4093" s="146">
        <f t="shared" si="637"/>
        <v>3.4895379331071484E-3</v>
      </c>
      <c r="BM4093" s="146">
        <f t="shared" si="638"/>
        <v>8.7764125335778806E-6</v>
      </c>
      <c r="BN4093" s="146">
        <f t="shared" si="639"/>
        <v>8.7764125335778806E-6</v>
      </c>
      <c r="BO4093" s="146" t="str">
        <f t="shared" si="635"/>
        <v/>
      </c>
    </row>
    <row r="4094" spans="62:67" ht="20.100000000000001" customHeight="1" x14ac:dyDescent="0.25">
      <c r="BJ4094" s="146">
        <v>3314</v>
      </c>
      <c r="BK4094" s="146">
        <f t="shared" si="636"/>
        <v>21.203199999998709</v>
      </c>
      <c r="BL4094" s="146">
        <f t="shared" si="637"/>
        <v>3.4807615205735705E-3</v>
      </c>
      <c r="BM4094" s="146">
        <f t="shared" si="638"/>
        <v>8.7549769418465706E-6</v>
      </c>
      <c r="BN4094" s="146">
        <f t="shared" si="639"/>
        <v>8.7549769418465706E-6</v>
      </c>
      <c r="BO4094" s="146" t="str">
        <f t="shared" si="635"/>
        <v/>
      </c>
    </row>
    <row r="4095" spans="62:67" ht="20.100000000000001" customHeight="1" x14ac:dyDescent="0.25">
      <c r="BJ4095" s="146">
        <v>3315</v>
      </c>
      <c r="BK4095" s="146">
        <f t="shared" si="636"/>
        <v>21.209599999998709</v>
      </c>
      <c r="BL4095" s="146">
        <f t="shared" si="637"/>
        <v>3.472006543631724E-3</v>
      </c>
      <c r="BM4095" s="146">
        <f t="shared" si="638"/>
        <v>8.7335917159452568E-6</v>
      </c>
      <c r="BN4095" s="146">
        <f t="shared" si="639"/>
        <v>8.7335917159452568E-6</v>
      </c>
      <c r="BO4095" s="146" t="str">
        <f t="shared" si="635"/>
        <v/>
      </c>
    </row>
    <row r="4096" spans="62:67" ht="20.100000000000001" customHeight="1" x14ac:dyDescent="0.25">
      <c r="BJ4096" s="146">
        <v>3316</v>
      </c>
      <c r="BK4096" s="146">
        <f t="shared" si="636"/>
        <v>21.215999999998708</v>
      </c>
      <c r="BL4096" s="146">
        <f t="shared" si="637"/>
        <v>3.4632729519157787E-3</v>
      </c>
      <c r="BM4096" s="146">
        <f t="shared" si="638"/>
        <v>8.7122567437813124E-6</v>
      </c>
      <c r="BN4096" s="146">
        <f t="shared" si="639"/>
        <v>8.7122567437813124E-6</v>
      </c>
      <c r="BO4096" s="146" t="str">
        <f t="shared" si="635"/>
        <v/>
      </c>
    </row>
    <row r="4097" spans="62:67" ht="20.100000000000001" customHeight="1" x14ac:dyDescent="0.25">
      <c r="BJ4097" s="146">
        <v>3317</v>
      </c>
      <c r="BK4097" s="146">
        <f t="shared" si="636"/>
        <v>21.222399999998707</v>
      </c>
      <c r="BL4097" s="146">
        <f t="shared" si="637"/>
        <v>3.4545606951719974E-3</v>
      </c>
      <c r="BM4097" s="146">
        <f t="shared" si="638"/>
        <v>8.6909719134780836E-6</v>
      </c>
      <c r="BN4097" s="146">
        <f t="shared" si="639"/>
        <v>8.6909719134780836E-6</v>
      </c>
      <c r="BO4097" s="146" t="str">
        <f t="shared" si="635"/>
        <v/>
      </c>
    </row>
    <row r="4098" spans="62:67" ht="20.100000000000001" customHeight="1" x14ac:dyDescent="0.25">
      <c r="BJ4098" s="146">
        <v>3318</v>
      </c>
      <c r="BK4098" s="146">
        <f t="shared" si="636"/>
        <v>21.228799999998706</v>
      </c>
      <c r="BL4098" s="146">
        <f t="shared" si="637"/>
        <v>3.4458697232585193E-3</v>
      </c>
      <c r="BM4098" s="146">
        <f t="shared" si="638"/>
        <v>8.6697371133948389E-6</v>
      </c>
      <c r="BN4098" s="146">
        <f t="shared" si="639"/>
        <v>8.6697371133948389E-6</v>
      </c>
      <c r="BO4098" s="146" t="str">
        <f t="shared" si="635"/>
        <v/>
      </c>
    </row>
    <row r="4099" spans="62:67" ht="20.100000000000001" customHeight="1" x14ac:dyDescent="0.25">
      <c r="BJ4099" s="146">
        <v>3319</v>
      </c>
      <c r="BK4099" s="146">
        <f t="shared" si="636"/>
        <v>21.235199999998706</v>
      </c>
      <c r="BL4099" s="146">
        <f t="shared" si="637"/>
        <v>3.4371999861451245E-3</v>
      </c>
      <c r="BM4099" s="146">
        <f t="shared" si="638"/>
        <v>8.6485522321193969E-6</v>
      </c>
      <c r="BN4099" s="146">
        <f t="shared" si="639"/>
        <v>8.6485522321193969E-6</v>
      </c>
      <c r="BO4099" s="146" t="str">
        <f t="shared" si="635"/>
        <v/>
      </c>
    </row>
    <row r="4100" spans="62:67" ht="20.100000000000001" customHeight="1" x14ac:dyDescent="0.25">
      <c r="BJ4100" s="146">
        <v>3320</v>
      </c>
      <c r="BK4100" s="146">
        <f t="shared" si="636"/>
        <v>21.241599999998705</v>
      </c>
      <c r="BL4100" s="146">
        <f t="shared" si="637"/>
        <v>3.4285514339130051E-3</v>
      </c>
      <c r="BM4100" s="146">
        <f t="shared" si="638"/>
        <v>8.6274171584633554E-6</v>
      </c>
      <c r="BN4100" s="146">
        <f t="shared" si="639"/>
        <v>8.6274171584633554E-6</v>
      </c>
      <c r="BO4100" s="146" t="str">
        <f t="shared" si="635"/>
        <v/>
      </c>
    </row>
    <row r="4101" spans="62:67" ht="20.100000000000001" customHeight="1" x14ac:dyDescent="0.25">
      <c r="BJ4101" s="146">
        <v>3321</v>
      </c>
      <c r="BK4101" s="146">
        <f t="shared" si="636"/>
        <v>21.247999999998704</v>
      </c>
      <c r="BL4101" s="146">
        <f t="shared" si="637"/>
        <v>3.4199240167545417E-3</v>
      </c>
      <c r="BM4101" s="146">
        <f t="shared" si="638"/>
        <v>8.6063317814677291E-6</v>
      </c>
      <c r="BN4101" s="146">
        <f t="shared" si="639"/>
        <v>8.6063317814677291E-6</v>
      </c>
      <c r="BO4101" s="146" t="str">
        <f t="shared" si="635"/>
        <v/>
      </c>
    </row>
    <row r="4102" spans="62:67" ht="20.100000000000001" customHeight="1" x14ac:dyDescent="0.25">
      <c r="BJ4102" s="146">
        <v>3322</v>
      </c>
      <c r="BK4102" s="146">
        <f t="shared" si="636"/>
        <v>21.254399999998704</v>
      </c>
      <c r="BL4102" s="146">
        <f t="shared" si="637"/>
        <v>3.411317684973074E-3</v>
      </c>
      <c r="BM4102" s="146">
        <f t="shared" si="638"/>
        <v>8.5852959904103229E-6</v>
      </c>
      <c r="BN4102" s="146">
        <f t="shared" si="639"/>
        <v>8.5852959904103229E-6</v>
      </c>
      <c r="BO4102" s="146" t="str">
        <f t="shared" si="635"/>
        <v/>
      </c>
    </row>
    <row r="4103" spans="62:67" ht="20.100000000000001" customHeight="1" x14ac:dyDescent="0.25">
      <c r="BJ4103" s="146">
        <v>3323</v>
      </c>
      <c r="BK4103" s="146">
        <f t="shared" si="636"/>
        <v>21.260799999998703</v>
      </c>
      <c r="BL4103" s="146">
        <f t="shared" si="637"/>
        <v>3.4027323889826637E-3</v>
      </c>
      <c r="BM4103" s="146">
        <f t="shared" si="638"/>
        <v>8.5643096747844809E-6</v>
      </c>
      <c r="BN4103" s="146">
        <f t="shared" si="639"/>
        <v>8.5643096747844809E-6</v>
      </c>
      <c r="BO4103" s="146" t="str">
        <f t="shared" si="635"/>
        <v/>
      </c>
    </row>
    <row r="4104" spans="62:67" ht="20.100000000000001" customHeight="1" x14ac:dyDescent="0.25">
      <c r="BJ4104" s="146">
        <v>3324</v>
      </c>
      <c r="BK4104" s="146">
        <f t="shared" si="636"/>
        <v>21.267199999998702</v>
      </c>
      <c r="BL4104" s="146">
        <f t="shared" si="637"/>
        <v>3.3941680793078792E-3</v>
      </c>
      <c r="BM4104" s="146">
        <f t="shared" si="638"/>
        <v>8.5433727243186021E-6</v>
      </c>
      <c r="BN4104" s="146">
        <f t="shared" si="639"/>
        <v>8.5433727243186021E-6</v>
      </c>
      <c r="BO4104" s="146" t="str">
        <f t="shared" si="635"/>
        <v/>
      </c>
    </row>
    <row r="4105" spans="62:67" ht="20.100000000000001" customHeight="1" x14ac:dyDescent="0.25">
      <c r="BJ4105" s="146">
        <v>3325</v>
      </c>
      <c r="BK4105" s="146">
        <f t="shared" si="636"/>
        <v>21.273599999998702</v>
      </c>
      <c r="BL4105" s="146">
        <f t="shared" si="637"/>
        <v>3.3856247065835606E-3</v>
      </c>
      <c r="BM4105" s="146">
        <f t="shared" si="638"/>
        <v>8.5224850289535893E-6</v>
      </c>
      <c r="BN4105" s="146">
        <f t="shared" si="639"/>
        <v>8.5224850289535893E-6</v>
      </c>
      <c r="BO4105" s="146" t="str">
        <f t="shared" si="635"/>
        <v/>
      </c>
    </row>
    <row r="4106" spans="62:67" ht="20.100000000000001" customHeight="1" x14ac:dyDescent="0.25">
      <c r="BJ4106" s="146">
        <v>3326</v>
      </c>
      <c r="BK4106" s="146">
        <f t="shared" si="636"/>
        <v>21.279999999998701</v>
      </c>
      <c r="BL4106" s="146">
        <f t="shared" si="637"/>
        <v>3.377102221554607E-3</v>
      </c>
      <c r="BM4106" s="146">
        <f t="shared" si="638"/>
        <v>8.5016464788792781E-6</v>
      </c>
      <c r="BN4106" s="146">
        <f t="shared" si="639"/>
        <v>8.5016464788792781E-6</v>
      </c>
      <c r="BO4106" s="146" t="str">
        <f t="shared" si="635"/>
        <v/>
      </c>
    </row>
    <row r="4107" spans="62:67" ht="20.100000000000001" customHeight="1" x14ac:dyDescent="0.25">
      <c r="BJ4107" s="146">
        <v>3327</v>
      </c>
      <c r="BK4107" s="146">
        <f t="shared" si="636"/>
        <v>21.2863999999987</v>
      </c>
      <c r="BL4107" s="146">
        <f t="shared" si="637"/>
        <v>3.3686005750757277E-3</v>
      </c>
      <c r="BM4107" s="146">
        <f t="shared" si="638"/>
        <v>8.4808569644849972E-6</v>
      </c>
      <c r="BN4107" s="146">
        <f t="shared" si="639"/>
        <v>8.4808569644849972E-6</v>
      </c>
      <c r="BO4107" s="146" t="str">
        <f t="shared" si="635"/>
        <v/>
      </c>
    </row>
    <row r="4108" spans="62:67" ht="20.100000000000001" customHeight="1" x14ac:dyDescent="0.25">
      <c r="BJ4108" s="146">
        <v>3328</v>
      </c>
      <c r="BK4108" s="146">
        <f t="shared" si="636"/>
        <v>21.292799999998699</v>
      </c>
      <c r="BL4108" s="146">
        <f t="shared" si="637"/>
        <v>3.3601197181112427E-3</v>
      </c>
      <c r="BM4108" s="146">
        <f t="shared" si="638"/>
        <v>8.4601163764159472E-6</v>
      </c>
      <c r="BN4108" s="146">
        <f t="shared" si="639"/>
        <v>8.4601163764159472E-6</v>
      </c>
      <c r="BO4108" s="146" t="str">
        <f t="shared" si="635"/>
        <v/>
      </c>
    </row>
    <row r="4109" spans="62:67" ht="20.100000000000001" customHeight="1" x14ac:dyDescent="0.25">
      <c r="BJ4109" s="146">
        <v>3329</v>
      </c>
      <c r="BK4109" s="146">
        <f t="shared" si="636"/>
        <v>21.299199999998699</v>
      </c>
      <c r="BL4109" s="146">
        <f t="shared" si="637"/>
        <v>3.3516596017348268E-3</v>
      </c>
      <c r="BM4109" s="146">
        <f t="shared" si="638"/>
        <v>8.4394246055159543E-6</v>
      </c>
      <c r="BN4109" s="146">
        <f t="shared" si="639"/>
        <v>8.4394246055159543E-6</v>
      </c>
      <c r="BO4109" s="146" t="str">
        <f t="shared" ref="BO4109:BO4172" si="640">IF($BL4109&lt;(1-$BH$793),$BM4109,"")</f>
        <v/>
      </c>
    </row>
    <row r="4110" spans="62:67" ht="20.100000000000001" customHeight="1" x14ac:dyDescent="0.25">
      <c r="BJ4110" s="146">
        <v>3330</v>
      </c>
      <c r="BK4110" s="146">
        <f t="shared" ref="BK4110:BK4173" si="641">BK4109+$BN$778</f>
        <v>21.305599999998698</v>
      </c>
      <c r="BL4110" s="146">
        <f t="shared" ref="BL4110:BL4173" si="642">_xlfn.CHISQ.DIST.RT(BK4110,7)</f>
        <v>3.3432201771293108E-3</v>
      </c>
      <c r="BM4110" s="146">
        <f t="shared" ref="BM4110:BM4173" si="643">BL4110-BL4111</f>
        <v>8.4187815428500221E-6</v>
      </c>
      <c r="BN4110" s="146">
        <f t="shared" ref="BN4110:BN4173" si="644">IF(BL4110&lt;(1-$BH$785),BM4110,"")</f>
        <v>8.4187815428500221E-6</v>
      </c>
      <c r="BO4110" s="146" t="str">
        <f t="shared" si="640"/>
        <v/>
      </c>
    </row>
    <row r="4111" spans="62:67" ht="20.100000000000001" customHeight="1" x14ac:dyDescent="0.25">
      <c r="BJ4111" s="146">
        <v>3331</v>
      </c>
      <c r="BK4111" s="146">
        <f t="shared" si="641"/>
        <v>21.311999999998697</v>
      </c>
      <c r="BL4111" s="146">
        <f t="shared" si="642"/>
        <v>3.3348013955864608E-3</v>
      </c>
      <c r="BM4111" s="146">
        <f t="shared" si="643"/>
        <v>8.3981870797472657E-6</v>
      </c>
      <c r="BN4111" s="146">
        <f t="shared" si="644"/>
        <v>8.3981870797472657E-6</v>
      </c>
      <c r="BO4111" s="146" t="str">
        <f t="shared" si="640"/>
        <v/>
      </c>
    </row>
    <row r="4112" spans="62:67" ht="20.100000000000001" customHeight="1" x14ac:dyDescent="0.25">
      <c r="BJ4112" s="146">
        <v>3332</v>
      </c>
      <c r="BK4112" s="146">
        <f t="shared" si="641"/>
        <v>21.318399999998697</v>
      </c>
      <c r="BL4112" s="146">
        <f t="shared" si="642"/>
        <v>3.3264032085067135E-3</v>
      </c>
      <c r="BM4112" s="146">
        <f t="shared" si="643"/>
        <v>8.377641107703334E-6</v>
      </c>
      <c r="BN4112" s="146">
        <f t="shared" si="644"/>
        <v>8.377641107703334E-6</v>
      </c>
      <c r="BO4112" s="146" t="str">
        <f t="shared" si="640"/>
        <v/>
      </c>
    </row>
    <row r="4113" spans="62:67" ht="20.100000000000001" customHeight="1" x14ac:dyDescent="0.25">
      <c r="BJ4113" s="146">
        <v>3333</v>
      </c>
      <c r="BK4113" s="146">
        <f t="shared" si="641"/>
        <v>21.324799999998696</v>
      </c>
      <c r="BL4113" s="146">
        <f t="shared" si="642"/>
        <v>3.3180255673990102E-3</v>
      </c>
      <c r="BM4113" s="146">
        <f t="shared" si="643"/>
        <v>8.3571435184975028E-6</v>
      </c>
      <c r="BN4113" s="146">
        <f t="shared" si="644"/>
        <v>8.3571435184975028E-6</v>
      </c>
      <c r="BO4113" s="146" t="str">
        <f t="shared" si="640"/>
        <v/>
      </c>
    </row>
    <row r="4114" spans="62:67" ht="20.100000000000001" customHeight="1" x14ac:dyDescent="0.25">
      <c r="BJ4114" s="146">
        <v>3334</v>
      </c>
      <c r="BK4114" s="146">
        <f t="shared" si="641"/>
        <v>21.331199999998695</v>
      </c>
      <c r="BL4114" s="146">
        <f t="shared" si="642"/>
        <v>3.3096684238805127E-3</v>
      </c>
      <c r="BM4114" s="146">
        <f t="shared" si="643"/>
        <v>8.3366942040699436E-6</v>
      </c>
      <c r="BN4114" s="146">
        <f t="shared" si="644"/>
        <v>8.3366942040699436E-6</v>
      </c>
      <c r="BO4114" s="146" t="str">
        <f t="shared" si="640"/>
        <v/>
      </c>
    </row>
    <row r="4115" spans="62:67" ht="20.100000000000001" customHeight="1" x14ac:dyDescent="0.25">
      <c r="BJ4115" s="146">
        <v>3335</v>
      </c>
      <c r="BK4115" s="146">
        <f t="shared" si="641"/>
        <v>21.337599999998694</v>
      </c>
      <c r="BL4115" s="146">
        <f t="shared" si="642"/>
        <v>3.3013317296764428E-3</v>
      </c>
      <c r="BM4115" s="146">
        <f t="shared" si="643"/>
        <v>8.3162930566275418E-6</v>
      </c>
      <c r="BN4115" s="146">
        <f t="shared" si="644"/>
        <v>8.3162930566275418E-6</v>
      </c>
      <c r="BO4115" s="146" t="str">
        <f t="shared" si="640"/>
        <v/>
      </c>
    </row>
    <row r="4116" spans="62:67" ht="20.100000000000001" customHeight="1" x14ac:dyDescent="0.25">
      <c r="BJ4116" s="146">
        <v>3336</v>
      </c>
      <c r="BK4116" s="146">
        <f t="shared" si="641"/>
        <v>21.343999999998694</v>
      </c>
      <c r="BL4116" s="146">
        <f t="shared" si="642"/>
        <v>3.2930154366198152E-3</v>
      </c>
      <c r="BM4116" s="146">
        <f t="shared" si="643"/>
        <v>8.295939968600962E-6</v>
      </c>
      <c r="BN4116" s="146">
        <f t="shared" si="644"/>
        <v>8.295939968600962E-6</v>
      </c>
      <c r="BO4116" s="146" t="str">
        <f t="shared" si="640"/>
        <v/>
      </c>
    </row>
    <row r="4117" spans="62:67" ht="20.100000000000001" customHeight="1" x14ac:dyDescent="0.25">
      <c r="BJ4117" s="146">
        <v>3337</v>
      </c>
      <c r="BK4117" s="146">
        <f t="shared" si="641"/>
        <v>21.350399999998693</v>
      </c>
      <c r="BL4117" s="146">
        <f t="shared" si="642"/>
        <v>3.2847194966512143E-3</v>
      </c>
      <c r="BM4117" s="146">
        <f t="shared" si="643"/>
        <v>8.2756348326008464E-6</v>
      </c>
      <c r="BN4117" s="146">
        <f t="shared" si="644"/>
        <v>8.2756348326008464E-6</v>
      </c>
      <c r="BO4117" s="146" t="str">
        <f t="shared" si="640"/>
        <v/>
      </c>
    </row>
    <row r="4118" spans="62:67" ht="20.100000000000001" customHeight="1" x14ac:dyDescent="0.25">
      <c r="BJ4118" s="146">
        <v>3338</v>
      </c>
      <c r="BK4118" s="146">
        <f t="shared" si="641"/>
        <v>21.356799999998692</v>
      </c>
      <c r="BL4118" s="146">
        <f t="shared" si="642"/>
        <v>3.2764438618186134E-3</v>
      </c>
      <c r="BM4118" s="146">
        <f t="shared" si="643"/>
        <v>8.2553775415088876E-6</v>
      </c>
      <c r="BN4118" s="146">
        <f t="shared" si="644"/>
        <v>8.2553775415088876E-6</v>
      </c>
      <c r="BO4118" s="146" t="str">
        <f t="shared" si="640"/>
        <v/>
      </c>
    </row>
    <row r="4119" spans="62:67" ht="20.100000000000001" customHeight="1" x14ac:dyDescent="0.25">
      <c r="BJ4119" s="146">
        <v>3339</v>
      </c>
      <c r="BK4119" s="146">
        <f t="shared" si="641"/>
        <v>21.363199999998692</v>
      </c>
      <c r="BL4119" s="146">
        <f t="shared" si="642"/>
        <v>3.2681884842771045E-3</v>
      </c>
      <c r="BM4119" s="146">
        <f t="shared" si="643"/>
        <v>8.2351679883910928E-6</v>
      </c>
      <c r="BN4119" s="146">
        <f t="shared" si="644"/>
        <v>8.2351679883910928E-6</v>
      </c>
      <c r="BO4119" s="146" t="str">
        <f t="shared" si="640"/>
        <v/>
      </c>
    </row>
    <row r="4120" spans="62:67" ht="20.100000000000001" customHeight="1" x14ac:dyDescent="0.25">
      <c r="BJ4120" s="146">
        <v>3340</v>
      </c>
      <c r="BK4120" s="146">
        <f t="shared" si="641"/>
        <v>21.369599999998691</v>
      </c>
      <c r="BL4120" s="146">
        <f t="shared" si="642"/>
        <v>3.2599533162887134E-3</v>
      </c>
      <c r="BM4120" s="146">
        <f t="shared" si="643"/>
        <v>8.2150060665415851E-6</v>
      </c>
      <c r="BN4120" s="146">
        <f t="shared" si="644"/>
        <v>8.2150060665415851E-6</v>
      </c>
      <c r="BO4120" s="146" t="str">
        <f t="shared" si="640"/>
        <v/>
      </c>
    </row>
    <row r="4121" spans="62:67" ht="20.100000000000001" customHeight="1" x14ac:dyDescent="0.25">
      <c r="BJ4121" s="146">
        <v>3341</v>
      </c>
      <c r="BK4121" s="146">
        <f t="shared" si="641"/>
        <v>21.37599999999869</v>
      </c>
      <c r="BL4121" s="146">
        <f t="shared" si="642"/>
        <v>3.2517383102221718E-3</v>
      </c>
      <c r="BM4121" s="146">
        <f t="shared" si="643"/>
        <v>8.1948916695060228E-6</v>
      </c>
      <c r="BN4121" s="146">
        <f t="shared" si="644"/>
        <v>8.1948916695060228E-6</v>
      </c>
      <c r="BO4121" s="146" t="str">
        <f t="shared" si="640"/>
        <v/>
      </c>
    </row>
    <row r="4122" spans="62:67" ht="20.100000000000001" customHeight="1" x14ac:dyDescent="0.25">
      <c r="BJ4122" s="146">
        <v>3342</v>
      </c>
      <c r="BK4122" s="146">
        <f t="shared" si="641"/>
        <v>21.38239999999869</v>
      </c>
      <c r="BL4122" s="146">
        <f t="shared" si="642"/>
        <v>3.2435434185526658E-3</v>
      </c>
      <c r="BM4122" s="146">
        <f t="shared" si="643"/>
        <v>8.1748246909952964E-6</v>
      </c>
      <c r="BN4122" s="146">
        <f t="shared" si="644"/>
        <v>8.1748246909952964E-6</v>
      </c>
      <c r="BO4122" s="146" t="str">
        <f t="shared" si="640"/>
        <v/>
      </c>
    </row>
    <row r="4123" spans="62:67" ht="20.100000000000001" customHeight="1" x14ac:dyDescent="0.25">
      <c r="BJ4123" s="146">
        <v>3343</v>
      </c>
      <c r="BK4123" s="146">
        <f t="shared" si="641"/>
        <v>21.388799999998689</v>
      </c>
      <c r="BL4123" s="146">
        <f t="shared" si="642"/>
        <v>3.2353685938616705E-3</v>
      </c>
      <c r="BM4123" s="146">
        <f t="shared" si="643"/>
        <v>8.1548050249926479E-6</v>
      </c>
      <c r="BN4123" s="146">
        <f t="shared" si="644"/>
        <v>8.1548050249926479E-6</v>
      </c>
      <c r="BO4123" s="146" t="str">
        <f t="shared" si="640"/>
        <v/>
      </c>
    </row>
    <row r="4124" spans="62:67" ht="20.100000000000001" customHeight="1" x14ac:dyDescent="0.25">
      <c r="BJ4124" s="146">
        <v>3344</v>
      </c>
      <c r="BK4124" s="146">
        <f t="shared" si="641"/>
        <v>21.395199999998688</v>
      </c>
      <c r="BL4124" s="146">
        <f t="shared" si="642"/>
        <v>3.2272137888366779E-3</v>
      </c>
      <c r="BM4124" s="146">
        <f t="shared" si="643"/>
        <v>8.1348325656521898E-6</v>
      </c>
      <c r="BN4124" s="146">
        <f t="shared" si="644"/>
        <v>8.1348325656521898E-6</v>
      </c>
      <c r="BO4124" s="146" t="str">
        <f t="shared" si="640"/>
        <v/>
      </c>
    </row>
    <row r="4125" spans="62:67" ht="20.100000000000001" customHeight="1" x14ac:dyDescent="0.25">
      <c r="BJ4125" s="146">
        <v>3345</v>
      </c>
      <c r="BK4125" s="146">
        <f t="shared" si="641"/>
        <v>21.401599999998687</v>
      </c>
      <c r="BL4125" s="146">
        <f t="shared" si="642"/>
        <v>3.2190789562710257E-3</v>
      </c>
      <c r="BM4125" s="146">
        <f t="shared" si="643"/>
        <v>8.1149072073973504E-6</v>
      </c>
      <c r="BN4125" s="146">
        <f t="shared" si="644"/>
        <v>8.1149072073973504E-6</v>
      </c>
      <c r="BO4125" s="146" t="str">
        <f t="shared" si="640"/>
        <v/>
      </c>
    </row>
    <row r="4126" spans="62:67" ht="20.100000000000001" customHeight="1" x14ac:dyDescent="0.25">
      <c r="BJ4126" s="146">
        <v>3346</v>
      </c>
      <c r="BK4126" s="146">
        <f t="shared" si="641"/>
        <v>21.407999999998687</v>
      </c>
      <c r="BL4126" s="146">
        <f t="shared" si="642"/>
        <v>3.2109640490636283E-3</v>
      </c>
      <c r="BM4126" s="146">
        <f t="shared" si="643"/>
        <v>8.0950288448189585E-6</v>
      </c>
      <c r="BN4126" s="146">
        <f t="shared" si="644"/>
        <v>8.0950288448189585E-6</v>
      </c>
      <c r="BO4126" s="146" t="str">
        <f t="shared" si="640"/>
        <v/>
      </c>
    </row>
    <row r="4127" spans="62:67" ht="20.100000000000001" customHeight="1" x14ac:dyDescent="0.25">
      <c r="BJ4127" s="146">
        <v>3347</v>
      </c>
      <c r="BK4127" s="146">
        <f t="shared" si="641"/>
        <v>21.414399999998686</v>
      </c>
      <c r="BL4127" s="146">
        <f t="shared" si="642"/>
        <v>3.2028690202188094E-3</v>
      </c>
      <c r="BM4127" s="146">
        <f t="shared" si="643"/>
        <v>8.0751973727624139E-6</v>
      </c>
      <c r="BN4127" s="146">
        <f t="shared" si="644"/>
        <v>8.0751973727624139E-6</v>
      </c>
      <c r="BO4127" s="146" t="str">
        <f t="shared" si="640"/>
        <v/>
      </c>
    </row>
    <row r="4128" spans="62:67" ht="20.100000000000001" customHeight="1" x14ac:dyDescent="0.25">
      <c r="BJ4128" s="146">
        <v>3348</v>
      </c>
      <c r="BK4128" s="146">
        <f t="shared" si="641"/>
        <v>21.420799999998685</v>
      </c>
      <c r="BL4128" s="146">
        <f t="shared" si="642"/>
        <v>3.194793822846047E-3</v>
      </c>
      <c r="BM4128" s="146">
        <f t="shared" si="643"/>
        <v>8.055412686274778E-6</v>
      </c>
      <c r="BN4128" s="146">
        <f t="shared" si="644"/>
        <v>8.055412686274778E-6</v>
      </c>
      <c r="BO4128" s="146" t="str">
        <f t="shared" si="640"/>
        <v/>
      </c>
    </row>
    <row r="4129" spans="62:67" ht="20.100000000000001" customHeight="1" x14ac:dyDescent="0.25">
      <c r="BJ4129" s="146">
        <v>3349</v>
      </c>
      <c r="BK4129" s="146">
        <f t="shared" si="641"/>
        <v>21.427199999998685</v>
      </c>
      <c r="BL4129" s="146">
        <f t="shared" si="642"/>
        <v>3.1867384101597722E-3</v>
      </c>
      <c r="BM4129" s="146">
        <f t="shared" si="643"/>
        <v>8.0356746806186513E-6</v>
      </c>
      <c r="BN4129" s="146">
        <f t="shared" si="644"/>
        <v>8.0356746806186513E-6</v>
      </c>
      <c r="BO4129" s="146" t="str">
        <f t="shared" si="640"/>
        <v/>
      </c>
    </row>
    <row r="4130" spans="62:67" ht="20.100000000000001" customHeight="1" x14ac:dyDescent="0.25">
      <c r="BJ4130" s="146">
        <v>3350</v>
      </c>
      <c r="BK4130" s="146">
        <f t="shared" si="641"/>
        <v>21.433599999998684</v>
      </c>
      <c r="BL4130" s="146">
        <f t="shared" si="642"/>
        <v>3.1787027354791535E-3</v>
      </c>
      <c r="BM4130" s="146">
        <f t="shared" si="643"/>
        <v>8.0159832512869192E-6</v>
      </c>
      <c r="BN4130" s="146">
        <f t="shared" si="644"/>
        <v>8.0159832512869192E-6</v>
      </c>
      <c r="BO4130" s="146" t="str">
        <f t="shared" si="640"/>
        <v/>
      </c>
    </row>
    <row r="4131" spans="62:67" ht="20.100000000000001" customHeight="1" x14ac:dyDescent="0.25">
      <c r="BJ4131" s="146">
        <v>3351</v>
      </c>
      <c r="BK4131" s="146">
        <f t="shared" si="641"/>
        <v>21.439999999998683</v>
      </c>
      <c r="BL4131" s="146">
        <f t="shared" si="642"/>
        <v>3.1706867522278666E-3</v>
      </c>
      <c r="BM4131" s="146">
        <f t="shared" si="643"/>
        <v>7.9963382939637201E-6</v>
      </c>
      <c r="BN4131" s="146">
        <f t="shared" si="644"/>
        <v>7.9963382939637201E-6</v>
      </c>
      <c r="BO4131" s="146" t="str">
        <f t="shared" si="640"/>
        <v/>
      </c>
    </row>
    <row r="4132" spans="62:67" ht="20.100000000000001" customHeight="1" x14ac:dyDescent="0.25">
      <c r="BJ4132" s="146">
        <v>3352</v>
      </c>
      <c r="BK4132" s="146">
        <f t="shared" si="641"/>
        <v>21.446399999998683</v>
      </c>
      <c r="BL4132" s="146">
        <f t="shared" si="642"/>
        <v>3.1626904139339029E-3</v>
      </c>
      <c r="BM4132" s="146">
        <f t="shared" si="643"/>
        <v>7.9767397045886305E-6</v>
      </c>
      <c r="BN4132" s="146">
        <f t="shared" si="644"/>
        <v>7.9767397045886305E-6</v>
      </c>
      <c r="BO4132" s="146" t="str">
        <f t="shared" si="640"/>
        <v/>
      </c>
    </row>
    <row r="4133" spans="62:67" ht="20.100000000000001" customHeight="1" x14ac:dyDescent="0.25">
      <c r="BJ4133" s="146">
        <v>3353</v>
      </c>
      <c r="BK4133" s="146">
        <f t="shared" si="641"/>
        <v>21.452799999998682</v>
      </c>
      <c r="BL4133" s="146">
        <f t="shared" si="642"/>
        <v>3.1547136742293143E-3</v>
      </c>
      <c r="BM4133" s="146">
        <f t="shared" si="643"/>
        <v>7.957187379261689E-6</v>
      </c>
      <c r="BN4133" s="146">
        <f t="shared" si="644"/>
        <v>7.957187379261689E-6</v>
      </c>
      <c r="BO4133" s="146" t="str">
        <f t="shared" si="640"/>
        <v/>
      </c>
    </row>
    <row r="4134" spans="62:67" ht="20.100000000000001" customHeight="1" x14ac:dyDescent="0.25">
      <c r="BJ4134" s="146">
        <v>3354</v>
      </c>
      <c r="BK4134" s="146">
        <f t="shared" si="641"/>
        <v>21.459199999998681</v>
      </c>
      <c r="BL4134" s="146">
        <f t="shared" si="642"/>
        <v>3.1467564868500526E-3</v>
      </c>
      <c r="BM4134" s="146">
        <f t="shared" si="643"/>
        <v>7.9376812143526834E-6</v>
      </c>
      <c r="BN4134" s="146">
        <f t="shared" si="644"/>
        <v>7.9376812143526834E-6</v>
      </c>
      <c r="BO4134" s="146" t="str">
        <f t="shared" si="640"/>
        <v/>
      </c>
    </row>
    <row r="4135" spans="62:67" ht="20.100000000000001" customHeight="1" x14ac:dyDescent="0.25">
      <c r="BJ4135" s="146">
        <v>3355</v>
      </c>
      <c r="BK4135" s="146">
        <f t="shared" si="641"/>
        <v>21.46559999999868</v>
      </c>
      <c r="BL4135" s="146">
        <f t="shared" si="642"/>
        <v>3.1388188056356999E-3</v>
      </c>
      <c r="BM4135" s="146">
        <f t="shared" si="643"/>
        <v>7.9182211064057414E-6</v>
      </c>
      <c r="BN4135" s="146">
        <f t="shared" si="644"/>
        <v>7.9182211064057414E-6</v>
      </c>
      <c r="BO4135" s="146" t="str">
        <f t="shared" si="640"/>
        <v/>
      </c>
    </row>
    <row r="4136" spans="62:67" ht="20.100000000000001" customHeight="1" x14ac:dyDescent="0.25">
      <c r="BJ4136" s="146">
        <v>3356</v>
      </c>
      <c r="BK4136" s="146">
        <f t="shared" si="641"/>
        <v>21.47199999999868</v>
      </c>
      <c r="BL4136" s="146">
        <f t="shared" si="642"/>
        <v>3.1309005845292942E-3</v>
      </c>
      <c r="BM4136" s="146">
        <f t="shared" si="643"/>
        <v>7.8988069522117552E-6</v>
      </c>
      <c r="BN4136" s="146">
        <f t="shared" si="644"/>
        <v>7.8988069522117552E-6</v>
      </c>
      <c r="BO4136" s="146" t="str">
        <f t="shared" si="640"/>
        <v/>
      </c>
    </row>
    <row r="4137" spans="62:67" ht="20.100000000000001" customHeight="1" x14ac:dyDescent="0.25">
      <c r="BJ4137" s="146">
        <v>3357</v>
      </c>
      <c r="BK4137" s="146">
        <f t="shared" si="641"/>
        <v>21.478399999998679</v>
      </c>
      <c r="BL4137" s="146">
        <f t="shared" si="642"/>
        <v>3.1230017775770824E-3</v>
      </c>
      <c r="BM4137" s="146">
        <f t="shared" si="643"/>
        <v>7.8794386487450636E-6</v>
      </c>
      <c r="BN4137" s="146">
        <f t="shared" si="644"/>
        <v>7.8794386487450636E-6</v>
      </c>
      <c r="BO4137" s="146" t="str">
        <f t="shared" si="640"/>
        <v/>
      </c>
    </row>
    <row r="4138" spans="62:67" ht="20.100000000000001" customHeight="1" x14ac:dyDescent="0.25">
      <c r="BJ4138" s="146">
        <v>3358</v>
      </c>
      <c r="BK4138" s="146">
        <f t="shared" si="641"/>
        <v>21.484799999998678</v>
      </c>
      <c r="BL4138" s="146">
        <f t="shared" si="642"/>
        <v>3.1151223389283373E-3</v>
      </c>
      <c r="BM4138" s="146">
        <f t="shared" si="643"/>
        <v>7.8601160932059537E-6</v>
      </c>
      <c r="BN4138" s="146">
        <f t="shared" si="644"/>
        <v>7.8601160932059537E-6</v>
      </c>
      <c r="BO4138" s="146" t="str">
        <f t="shared" si="640"/>
        <v/>
      </c>
    </row>
    <row r="4139" spans="62:67" ht="20.100000000000001" customHeight="1" x14ac:dyDescent="0.25">
      <c r="BJ4139" s="146">
        <v>3359</v>
      </c>
      <c r="BK4139" s="146">
        <f t="shared" si="641"/>
        <v>21.491199999998678</v>
      </c>
      <c r="BL4139" s="146">
        <f t="shared" si="642"/>
        <v>3.1072622228351314E-3</v>
      </c>
      <c r="BM4139" s="146">
        <f t="shared" si="643"/>
        <v>7.8408391830288998E-6</v>
      </c>
      <c r="BN4139" s="146">
        <f t="shared" si="644"/>
        <v>7.8408391830288998E-6</v>
      </c>
      <c r="BO4139" s="146" t="str">
        <f t="shared" si="640"/>
        <v/>
      </c>
    </row>
    <row r="4140" spans="62:67" ht="20.100000000000001" customHeight="1" x14ac:dyDescent="0.25">
      <c r="BJ4140" s="146">
        <v>3360</v>
      </c>
      <c r="BK4140" s="146">
        <f t="shared" si="641"/>
        <v>21.497599999998677</v>
      </c>
      <c r="BL4140" s="146">
        <f t="shared" si="642"/>
        <v>3.0994213836521025E-3</v>
      </c>
      <c r="BM4140" s="146">
        <f t="shared" si="643"/>
        <v>7.8216078158123079E-6</v>
      </c>
      <c r="BN4140" s="146">
        <f t="shared" si="644"/>
        <v>7.8216078158123079E-6</v>
      </c>
      <c r="BO4140" s="146" t="str">
        <f t="shared" si="640"/>
        <v/>
      </c>
    </row>
    <row r="4141" spans="62:67" ht="20.100000000000001" customHeight="1" x14ac:dyDescent="0.25">
      <c r="BJ4141" s="146">
        <v>3361</v>
      </c>
      <c r="BK4141" s="146">
        <f t="shared" si="641"/>
        <v>21.503999999998676</v>
      </c>
      <c r="BL4141" s="146">
        <f t="shared" si="642"/>
        <v>3.0915997758362902E-3</v>
      </c>
      <c r="BM4141" s="146">
        <f t="shared" si="643"/>
        <v>7.8024218894221647E-6</v>
      </c>
      <c r="BN4141" s="146">
        <f t="shared" si="644"/>
        <v>7.8024218894221647E-6</v>
      </c>
      <c r="BO4141" s="146" t="str">
        <f t="shared" si="640"/>
        <v/>
      </c>
    </row>
    <row r="4142" spans="62:67" ht="20.100000000000001" customHeight="1" x14ac:dyDescent="0.25">
      <c r="BJ4142" s="146">
        <v>3362</v>
      </c>
      <c r="BK4142" s="146">
        <f t="shared" si="641"/>
        <v>21.510399999998675</v>
      </c>
      <c r="BL4142" s="146">
        <f t="shared" si="642"/>
        <v>3.083797353946868E-3</v>
      </c>
      <c r="BM4142" s="146">
        <f t="shared" si="643"/>
        <v>7.7832813018927256E-6</v>
      </c>
      <c r="BN4142" s="146">
        <f t="shared" si="644"/>
        <v>7.7832813018927256E-6</v>
      </c>
      <c r="BO4142" s="146" t="str">
        <f t="shared" si="640"/>
        <v/>
      </c>
    </row>
    <row r="4143" spans="62:67" ht="20.100000000000001" customHeight="1" x14ac:dyDescent="0.25">
      <c r="BJ4143" s="146">
        <v>3363</v>
      </c>
      <c r="BK4143" s="146">
        <f t="shared" si="641"/>
        <v>21.516799999998675</v>
      </c>
      <c r="BL4143" s="146">
        <f t="shared" si="642"/>
        <v>3.0760140726449753E-3</v>
      </c>
      <c r="BM4143" s="146">
        <f t="shared" si="643"/>
        <v>7.7641859515015406E-6</v>
      </c>
      <c r="BN4143" s="146">
        <f t="shared" si="644"/>
        <v>7.7641859515015406E-6</v>
      </c>
      <c r="BO4143" s="146" t="str">
        <f t="shared" si="640"/>
        <v/>
      </c>
    </row>
    <row r="4144" spans="62:67" ht="20.100000000000001" customHeight="1" x14ac:dyDescent="0.25">
      <c r="BJ4144" s="146">
        <v>3364</v>
      </c>
      <c r="BK4144" s="146">
        <f t="shared" si="641"/>
        <v>21.523199999998674</v>
      </c>
      <c r="BL4144" s="146">
        <f t="shared" si="642"/>
        <v>3.0682498866934737E-3</v>
      </c>
      <c r="BM4144" s="146">
        <f t="shared" si="643"/>
        <v>7.7451357367052699E-6</v>
      </c>
      <c r="BN4144" s="146">
        <f t="shared" si="644"/>
        <v>7.7451357367052699E-6</v>
      </c>
      <c r="BO4144" s="146" t="str">
        <f t="shared" si="640"/>
        <v/>
      </c>
    </row>
    <row r="4145" spans="62:67" ht="20.100000000000001" customHeight="1" x14ac:dyDescent="0.25">
      <c r="BJ4145" s="146">
        <v>3365</v>
      </c>
      <c r="BK4145" s="146">
        <f t="shared" si="641"/>
        <v>21.529599999998673</v>
      </c>
      <c r="BL4145" s="146">
        <f t="shared" si="642"/>
        <v>3.0605047509567685E-3</v>
      </c>
      <c r="BM4145" s="146">
        <f t="shared" si="643"/>
        <v>7.7261305562030015E-6</v>
      </c>
      <c r="BN4145" s="146">
        <f t="shared" si="644"/>
        <v>7.7261305562030015E-6</v>
      </c>
      <c r="BO4145" s="146" t="str">
        <f t="shared" si="640"/>
        <v/>
      </c>
    </row>
    <row r="4146" spans="62:67" ht="20.100000000000001" customHeight="1" x14ac:dyDescent="0.25">
      <c r="BJ4146" s="146">
        <v>3366</v>
      </c>
      <c r="BK4146" s="146">
        <f t="shared" si="641"/>
        <v>21.535999999998673</v>
      </c>
      <c r="BL4146" s="146">
        <f t="shared" si="642"/>
        <v>3.0527786204005655E-3</v>
      </c>
      <c r="BM4146" s="146">
        <f t="shared" si="643"/>
        <v>7.7071703088911481E-6</v>
      </c>
      <c r="BN4146" s="146">
        <f t="shared" si="644"/>
        <v>7.7071703088911481E-6</v>
      </c>
      <c r="BO4146" s="146" t="str">
        <f t="shared" si="640"/>
        <v/>
      </c>
    </row>
    <row r="4147" spans="62:67" ht="20.100000000000001" customHeight="1" x14ac:dyDescent="0.25">
      <c r="BJ4147" s="146">
        <v>3367</v>
      </c>
      <c r="BK4147" s="146">
        <f t="shared" si="641"/>
        <v>21.542399999998672</v>
      </c>
      <c r="BL4147" s="146">
        <f t="shared" si="642"/>
        <v>3.0450714500916743E-3</v>
      </c>
      <c r="BM4147" s="146">
        <f t="shared" si="643"/>
        <v>7.6882548938582429E-6</v>
      </c>
      <c r="BN4147" s="146">
        <f t="shared" si="644"/>
        <v>7.6882548938582429E-6</v>
      </c>
      <c r="BO4147" s="146" t="str">
        <f t="shared" si="640"/>
        <v/>
      </c>
    </row>
    <row r="4148" spans="62:67" ht="20.100000000000001" customHeight="1" x14ac:dyDescent="0.25">
      <c r="BJ4148" s="146">
        <v>3368</v>
      </c>
      <c r="BK4148" s="146">
        <f t="shared" si="641"/>
        <v>21.548799999998671</v>
      </c>
      <c r="BL4148" s="146">
        <f t="shared" si="642"/>
        <v>3.0373831951978161E-3</v>
      </c>
      <c r="BM4148" s="146">
        <f t="shared" si="643"/>
        <v>7.6693842104439205E-6</v>
      </c>
      <c r="BN4148" s="146">
        <f t="shared" si="644"/>
        <v>7.6693842104439205E-6</v>
      </c>
      <c r="BO4148" s="146" t="str">
        <f t="shared" si="640"/>
        <v/>
      </c>
    </row>
    <row r="4149" spans="62:67" ht="20.100000000000001" customHeight="1" x14ac:dyDescent="0.25">
      <c r="BJ4149" s="146">
        <v>3369</v>
      </c>
      <c r="BK4149" s="146">
        <f t="shared" si="641"/>
        <v>21.555199999998671</v>
      </c>
      <c r="BL4149" s="146">
        <f t="shared" si="642"/>
        <v>3.0297138109873722E-3</v>
      </c>
      <c r="BM4149" s="146">
        <f t="shared" si="643"/>
        <v>7.6505581581552164E-6</v>
      </c>
      <c r="BN4149" s="146">
        <f t="shared" si="644"/>
        <v>7.6505581581552164E-6</v>
      </c>
      <c r="BO4149" s="146" t="str">
        <f t="shared" si="640"/>
        <v/>
      </c>
    </row>
    <row r="4150" spans="62:67" ht="20.100000000000001" customHeight="1" x14ac:dyDescent="0.25">
      <c r="BJ4150" s="146">
        <v>3370</v>
      </c>
      <c r="BK4150" s="146">
        <f t="shared" si="641"/>
        <v>21.56159999999867</v>
      </c>
      <c r="BL4150" s="146">
        <f t="shared" si="642"/>
        <v>3.0220632528292169E-3</v>
      </c>
      <c r="BM4150" s="146">
        <f t="shared" si="643"/>
        <v>7.6317766367264145E-6</v>
      </c>
      <c r="BN4150" s="146">
        <f t="shared" si="644"/>
        <v>7.6317766367264145E-6</v>
      </c>
      <c r="BO4150" s="146" t="str">
        <f t="shared" si="640"/>
        <v/>
      </c>
    </row>
    <row r="4151" spans="62:67" ht="20.100000000000001" customHeight="1" x14ac:dyDescent="0.25">
      <c r="BJ4151" s="146">
        <v>3371</v>
      </c>
      <c r="BK4151" s="146">
        <f t="shared" si="641"/>
        <v>21.567999999998669</v>
      </c>
      <c r="BL4151" s="146">
        <f t="shared" si="642"/>
        <v>3.0144314761924905E-3</v>
      </c>
      <c r="BM4151" s="146">
        <f t="shared" si="643"/>
        <v>7.6130395461012669E-6</v>
      </c>
      <c r="BN4151" s="146">
        <f t="shared" si="644"/>
        <v>7.6130395461012669E-6</v>
      </c>
      <c r="BO4151" s="146" t="str">
        <f t="shared" si="640"/>
        <v/>
      </c>
    </row>
    <row r="4152" spans="62:67" ht="20.100000000000001" customHeight="1" x14ac:dyDescent="0.25">
      <c r="BJ4152" s="146">
        <v>3372</v>
      </c>
      <c r="BK4152" s="146">
        <f t="shared" si="641"/>
        <v>21.574399999998668</v>
      </c>
      <c r="BL4152" s="146">
        <f t="shared" si="642"/>
        <v>3.0068184366463893E-3</v>
      </c>
      <c r="BM4152" s="146">
        <f t="shared" si="643"/>
        <v>7.5943467864394987E-6</v>
      </c>
      <c r="BN4152" s="146">
        <f t="shared" si="644"/>
        <v>7.5943467864394987E-6</v>
      </c>
      <c r="BO4152" s="146" t="str">
        <f t="shared" si="640"/>
        <v/>
      </c>
    </row>
    <row r="4153" spans="62:67" ht="20.100000000000001" customHeight="1" x14ac:dyDescent="0.25">
      <c r="BJ4153" s="146">
        <v>3373</v>
      </c>
      <c r="BK4153" s="146">
        <f t="shared" si="641"/>
        <v>21.580799999998668</v>
      </c>
      <c r="BL4153" s="146">
        <f t="shared" si="642"/>
        <v>2.9992240898599498E-3</v>
      </c>
      <c r="BM4153" s="146">
        <f t="shared" si="643"/>
        <v>7.575698258077343E-6</v>
      </c>
      <c r="BN4153" s="146">
        <f t="shared" si="644"/>
        <v>7.575698258077343E-6</v>
      </c>
      <c r="BO4153" s="146" t="str">
        <f t="shared" si="640"/>
        <v/>
      </c>
    </row>
    <row r="4154" spans="62:67" ht="20.100000000000001" customHeight="1" x14ac:dyDescent="0.25">
      <c r="BJ4154" s="146">
        <v>3374</v>
      </c>
      <c r="BK4154" s="146">
        <f t="shared" si="641"/>
        <v>21.587199999998667</v>
      </c>
      <c r="BL4154" s="146">
        <f t="shared" si="642"/>
        <v>2.9916483916018724E-3</v>
      </c>
      <c r="BM4154" s="146">
        <f t="shared" si="643"/>
        <v>7.557093861606471E-6</v>
      </c>
      <c r="BN4154" s="146">
        <f t="shared" si="644"/>
        <v>7.557093861606471E-6</v>
      </c>
      <c r="BO4154" s="146" t="str">
        <f t="shared" si="640"/>
        <v/>
      </c>
    </row>
    <row r="4155" spans="62:67" ht="20.100000000000001" customHeight="1" x14ac:dyDescent="0.25">
      <c r="BJ4155" s="146">
        <v>3375</v>
      </c>
      <c r="BK4155" s="146">
        <f t="shared" si="641"/>
        <v>21.593599999998666</v>
      </c>
      <c r="BL4155" s="146">
        <f t="shared" si="642"/>
        <v>2.9840912977402659E-3</v>
      </c>
      <c r="BM4155" s="146">
        <f t="shared" si="643"/>
        <v>7.5385334977746792E-6</v>
      </c>
      <c r="BN4155" s="146">
        <f t="shared" si="644"/>
        <v>7.5385334977746792E-6</v>
      </c>
      <c r="BO4155" s="146" t="str">
        <f t="shared" si="640"/>
        <v/>
      </c>
    </row>
    <row r="4156" spans="62:67" ht="20.100000000000001" customHeight="1" x14ac:dyDescent="0.25">
      <c r="BJ4156" s="146">
        <v>3376</v>
      </c>
      <c r="BK4156" s="146">
        <f t="shared" si="641"/>
        <v>21.599999999998666</v>
      </c>
      <c r="BL4156" s="146">
        <f t="shared" si="642"/>
        <v>2.9765527642424913E-3</v>
      </c>
      <c r="BM4156" s="146">
        <f t="shared" si="643"/>
        <v>7.5200170675726249E-6</v>
      </c>
      <c r="BN4156" s="146">
        <f t="shared" si="644"/>
        <v>7.5200170675726249E-6</v>
      </c>
      <c r="BO4156" s="146" t="str">
        <f t="shared" si="640"/>
        <v/>
      </c>
    </row>
    <row r="4157" spans="62:67" ht="20.100000000000001" customHeight="1" x14ac:dyDescent="0.25">
      <c r="BJ4157" s="146">
        <v>3377</v>
      </c>
      <c r="BK4157" s="146">
        <f t="shared" si="641"/>
        <v>21.606399999998665</v>
      </c>
      <c r="BL4157" s="146">
        <f t="shared" si="642"/>
        <v>2.9690327471749186E-3</v>
      </c>
      <c r="BM4157" s="146">
        <f t="shared" si="643"/>
        <v>7.5015444721830866E-6</v>
      </c>
      <c r="BN4157" s="146">
        <f t="shared" si="644"/>
        <v>7.5015444721830866E-6</v>
      </c>
      <c r="BO4157" s="146" t="str">
        <f t="shared" si="640"/>
        <v/>
      </c>
    </row>
    <row r="4158" spans="62:67" ht="20.100000000000001" customHeight="1" x14ac:dyDescent="0.25">
      <c r="BJ4158" s="146">
        <v>3378</v>
      </c>
      <c r="BK4158" s="146">
        <f t="shared" si="641"/>
        <v>21.612799999998664</v>
      </c>
      <c r="BL4158" s="146">
        <f t="shared" si="642"/>
        <v>2.9615312027027356E-3</v>
      </c>
      <c r="BM4158" s="146">
        <f t="shared" si="643"/>
        <v>7.4831156129944072E-6</v>
      </c>
      <c r="BN4158" s="146">
        <f t="shared" si="644"/>
        <v>7.4831156129944072E-6</v>
      </c>
      <c r="BO4158" s="146" t="str">
        <f t="shared" si="640"/>
        <v/>
      </c>
    </row>
    <row r="4159" spans="62:67" ht="20.100000000000001" customHeight="1" x14ac:dyDescent="0.25">
      <c r="BJ4159" s="146">
        <v>3379</v>
      </c>
      <c r="BK4159" s="146">
        <f t="shared" si="641"/>
        <v>21.619199999998663</v>
      </c>
      <c r="BL4159" s="146">
        <f t="shared" si="642"/>
        <v>2.9540480870897412E-3</v>
      </c>
      <c r="BM4159" s="146">
        <f t="shared" si="643"/>
        <v>7.4647303916030965E-6</v>
      </c>
      <c r="BN4159" s="146">
        <f t="shared" si="644"/>
        <v>7.4647303916030965E-6</v>
      </c>
      <c r="BO4159" s="146" t="str">
        <f t="shared" si="640"/>
        <v/>
      </c>
    </row>
    <row r="4160" spans="62:67" ht="20.100000000000001" customHeight="1" x14ac:dyDescent="0.25">
      <c r="BJ4160" s="146">
        <v>3380</v>
      </c>
      <c r="BK4160" s="146">
        <f t="shared" si="641"/>
        <v>21.625599999998663</v>
      </c>
      <c r="BL4160" s="146">
        <f t="shared" si="642"/>
        <v>2.9465833566981381E-3</v>
      </c>
      <c r="BM4160" s="146">
        <f t="shared" si="643"/>
        <v>7.4463887098159993E-6</v>
      </c>
      <c r="BN4160" s="146">
        <f t="shared" si="644"/>
        <v>7.4463887098159993E-6</v>
      </c>
      <c r="BO4160" s="146" t="str">
        <f t="shared" si="640"/>
        <v/>
      </c>
    </row>
    <row r="4161" spans="62:67" ht="20.100000000000001" customHeight="1" x14ac:dyDescent="0.25">
      <c r="BJ4161" s="146">
        <v>3381</v>
      </c>
      <c r="BK4161" s="146">
        <f t="shared" si="641"/>
        <v>21.631999999998662</v>
      </c>
      <c r="BL4161" s="146">
        <f t="shared" si="642"/>
        <v>2.9391369679883221E-3</v>
      </c>
      <c r="BM4161" s="146">
        <f t="shared" si="643"/>
        <v>7.4280904696264437E-6</v>
      </c>
      <c r="BN4161" s="146">
        <f t="shared" si="644"/>
        <v>7.4280904696264437E-6</v>
      </c>
      <c r="BO4161" s="146" t="str">
        <f t="shared" si="640"/>
        <v/>
      </c>
    </row>
    <row r="4162" spans="62:67" ht="20.100000000000001" customHeight="1" x14ac:dyDescent="0.25">
      <c r="BJ4162" s="146">
        <v>3382</v>
      </c>
      <c r="BK4162" s="146">
        <f t="shared" si="641"/>
        <v>21.638399999998661</v>
      </c>
      <c r="BL4162" s="146">
        <f t="shared" si="642"/>
        <v>2.9317088775186956E-3</v>
      </c>
      <c r="BM4162" s="146">
        <f t="shared" si="643"/>
        <v>7.4098355732545723E-6</v>
      </c>
      <c r="BN4162" s="146">
        <f t="shared" si="644"/>
        <v>7.4098355732545723E-6</v>
      </c>
      <c r="BO4162" s="146" t="str">
        <f t="shared" si="640"/>
        <v/>
      </c>
    </row>
    <row r="4163" spans="62:67" ht="20.100000000000001" customHeight="1" x14ac:dyDescent="0.25">
      <c r="BJ4163" s="146">
        <v>3383</v>
      </c>
      <c r="BK4163" s="146">
        <f t="shared" si="641"/>
        <v>21.644799999998661</v>
      </c>
      <c r="BL4163" s="146">
        <f t="shared" si="642"/>
        <v>2.924299041945441E-3</v>
      </c>
      <c r="BM4163" s="146">
        <f t="shared" si="643"/>
        <v>7.3916239231122151E-6</v>
      </c>
      <c r="BN4163" s="146">
        <f t="shared" si="644"/>
        <v>7.3916239231122151E-6</v>
      </c>
      <c r="BO4163" s="146" t="str">
        <f t="shared" si="640"/>
        <v/>
      </c>
    </row>
    <row r="4164" spans="62:67" ht="20.100000000000001" customHeight="1" x14ac:dyDescent="0.25">
      <c r="BJ4164" s="146">
        <v>3384</v>
      </c>
      <c r="BK4164" s="146">
        <f t="shared" si="641"/>
        <v>21.65119999999866</v>
      </c>
      <c r="BL4164" s="146">
        <f t="shared" si="642"/>
        <v>2.9169074180223288E-3</v>
      </c>
      <c r="BM4164" s="146">
        <f t="shared" si="643"/>
        <v>7.3734554218163328E-6</v>
      </c>
      <c r="BN4164" s="146">
        <f t="shared" si="644"/>
        <v>7.3734554218163328E-6</v>
      </c>
      <c r="BO4164" s="146" t="str">
        <f t="shared" si="640"/>
        <v/>
      </c>
    </row>
    <row r="4165" spans="62:67" ht="20.100000000000001" customHeight="1" x14ac:dyDescent="0.25">
      <c r="BJ4165" s="146">
        <v>3385</v>
      </c>
      <c r="BK4165" s="146">
        <f t="shared" si="641"/>
        <v>21.657599999998659</v>
      </c>
      <c r="BL4165" s="146">
        <f t="shared" si="642"/>
        <v>2.9095339626005125E-3</v>
      </c>
      <c r="BM4165" s="146">
        <f t="shared" si="643"/>
        <v>7.3553299721851144E-6</v>
      </c>
      <c r="BN4165" s="146">
        <f t="shared" si="644"/>
        <v>7.3553299721851144E-6</v>
      </c>
      <c r="BO4165" s="146" t="str">
        <f t="shared" si="640"/>
        <v/>
      </c>
    </row>
    <row r="4166" spans="62:67" ht="20.100000000000001" customHeight="1" x14ac:dyDescent="0.25">
      <c r="BJ4166" s="146">
        <v>3386</v>
      </c>
      <c r="BK4166" s="146">
        <f t="shared" si="641"/>
        <v>21.663999999998659</v>
      </c>
      <c r="BL4166" s="146">
        <f t="shared" si="642"/>
        <v>2.9021786326283274E-3</v>
      </c>
      <c r="BM4166" s="146">
        <f t="shared" si="643"/>
        <v>7.3372474772423132E-6</v>
      </c>
      <c r="BN4166" s="146">
        <f t="shared" si="644"/>
        <v>7.3372474772423132E-6</v>
      </c>
      <c r="BO4166" s="146" t="str">
        <f t="shared" si="640"/>
        <v/>
      </c>
    </row>
    <row r="4167" spans="62:67" ht="20.100000000000001" customHeight="1" x14ac:dyDescent="0.25">
      <c r="BJ4167" s="146">
        <v>3387</v>
      </c>
      <c r="BK4167" s="146">
        <f t="shared" si="641"/>
        <v>21.670399999998658</v>
      </c>
      <c r="BL4167" s="146">
        <f t="shared" si="642"/>
        <v>2.8948413851510851E-3</v>
      </c>
      <c r="BM4167" s="146">
        <f t="shared" si="643"/>
        <v>7.319207840226355E-6</v>
      </c>
      <c r="BN4167" s="146">
        <f t="shared" si="644"/>
        <v>7.319207840226355E-6</v>
      </c>
      <c r="BO4167" s="146" t="str">
        <f t="shared" si="640"/>
        <v/>
      </c>
    </row>
    <row r="4168" spans="62:67" ht="20.100000000000001" customHeight="1" x14ac:dyDescent="0.25">
      <c r="BJ4168" s="146">
        <v>3388</v>
      </c>
      <c r="BK4168" s="146">
        <f t="shared" si="641"/>
        <v>21.676799999998657</v>
      </c>
      <c r="BL4168" s="146">
        <f t="shared" si="642"/>
        <v>2.8875221773108587E-3</v>
      </c>
      <c r="BM4168" s="146">
        <f t="shared" si="643"/>
        <v>7.3012109645404638E-6</v>
      </c>
      <c r="BN4168" s="146">
        <f t="shared" si="644"/>
        <v>7.3012109645404638E-6</v>
      </c>
      <c r="BO4168" s="146" t="str">
        <f t="shared" si="640"/>
        <v/>
      </c>
    </row>
    <row r="4169" spans="62:67" ht="20.100000000000001" customHeight="1" x14ac:dyDescent="0.25">
      <c r="BJ4169" s="146">
        <v>3389</v>
      </c>
      <c r="BK4169" s="146">
        <f t="shared" si="641"/>
        <v>21.683199999998656</v>
      </c>
      <c r="BL4169" s="146">
        <f t="shared" si="642"/>
        <v>2.8802209663463182E-3</v>
      </c>
      <c r="BM4169" s="146">
        <f t="shared" si="643"/>
        <v>7.2832567538446032E-6</v>
      </c>
      <c r="BN4169" s="146">
        <f t="shared" si="644"/>
        <v>7.2832567538446032E-6</v>
      </c>
      <c r="BO4169" s="146" t="str">
        <f t="shared" si="640"/>
        <v/>
      </c>
    </row>
    <row r="4170" spans="62:67" ht="20.100000000000001" customHeight="1" x14ac:dyDescent="0.25">
      <c r="BJ4170" s="146">
        <v>3390</v>
      </c>
      <c r="BK4170" s="146">
        <f t="shared" si="641"/>
        <v>21.689599999998656</v>
      </c>
      <c r="BL4170" s="146">
        <f t="shared" si="642"/>
        <v>2.8729377095924736E-3</v>
      </c>
      <c r="BM4170" s="146">
        <f t="shared" si="643"/>
        <v>7.2653451119466216E-6</v>
      </c>
      <c r="BN4170" s="146">
        <f t="shared" si="644"/>
        <v>7.2653451119466216E-6</v>
      </c>
      <c r="BO4170" s="146" t="str">
        <f t="shared" si="640"/>
        <v/>
      </c>
    </row>
    <row r="4171" spans="62:67" ht="20.100000000000001" customHeight="1" x14ac:dyDescent="0.25">
      <c r="BJ4171" s="146">
        <v>3391</v>
      </c>
      <c r="BK4171" s="146">
        <f t="shared" si="641"/>
        <v>21.695999999998655</v>
      </c>
      <c r="BL4171" s="146">
        <f t="shared" si="642"/>
        <v>2.865672364480527E-3</v>
      </c>
      <c r="BM4171" s="146">
        <f t="shared" si="643"/>
        <v>7.2474759428816163E-6</v>
      </c>
      <c r="BN4171" s="146">
        <f t="shared" si="644"/>
        <v>7.2474759428816163E-6</v>
      </c>
      <c r="BO4171" s="146" t="str">
        <f t="shared" si="640"/>
        <v/>
      </c>
    </row>
    <row r="4172" spans="62:67" ht="20.100000000000001" customHeight="1" x14ac:dyDescent="0.25">
      <c r="BJ4172" s="146">
        <v>3392</v>
      </c>
      <c r="BK4172" s="146">
        <f t="shared" si="641"/>
        <v>21.702399999998654</v>
      </c>
      <c r="BL4172" s="146">
        <f t="shared" si="642"/>
        <v>2.8584248885376454E-3</v>
      </c>
      <c r="BM4172" s="146">
        <f t="shared" si="643"/>
        <v>7.229649150897622E-6</v>
      </c>
      <c r="BN4172" s="146">
        <f t="shared" si="644"/>
        <v>7.229649150897622E-6</v>
      </c>
      <c r="BO4172" s="146" t="str">
        <f t="shared" si="640"/>
        <v/>
      </c>
    </row>
    <row r="4173" spans="62:67" ht="20.100000000000001" customHeight="1" x14ac:dyDescent="0.25">
      <c r="BJ4173" s="146">
        <v>3393</v>
      </c>
      <c r="BK4173" s="146">
        <f t="shared" si="641"/>
        <v>21.708799999998654</v>
      </c>
      <c r="BL4173" s="146">
        <f t="shared" si="642"/>
        <v>2.8511952393867478E-3</v>
      </c>
      <c r="BM4173" s="146">
        <f t="shared" si="643"/>
        <v>7.2118646404135435E-6</v>
      </c>
      <c r="BN4173" s="146">
        <f t="shared" si="644"/>
        <v>7.2118646404135435E-6</v>
      </c>
      <c r="BO4173" s="146" t="str">
        <f t="shared" ref="BO4173:BO4236" si="645">IF($BL4173&lt;(1-$BH$793),$BM4173,"")</f>
        <v/>
      </c>
    </row>
    <row r="4174" spans="62:67" ht="20.100000000000001" customHeight="1" x14ac:dyDescent="0.25">
      <c r="BJ4174" s="146">
        <v>3394</v>
      </c>
      <c r="BK4174" s="146">
        <f t="shared" ref="BK4174:BK4237" si="646">BK4173+$BN$778</f>
        <v>21.715199999998653</v>
      </c>
      <c r="BL4174" s="146">
        <f t="shared" ref="BL4174:BL4237" si="647">_xlfn.CHISQ.DIST.RT(BK4174,7)</f>
        <v>2.8439833747463342E-3</v>
      </c>
      <c r="BM4174" s="146">
        <f t="shared" ref="BM4174:BM4237" si="648">BL4174-BL4175</f>
        <v>7.1941223160716314E-6</v>
      </c>
      <c r="BN4174" s="146">
        <f t="shared" ref="BN4174:BN4237" si="649">IF(BL4174&lt;(1-$BH$785),BM4174,"")</f>
        <v>7.1941223160716314E-6</v>
      </c>
      <c r="BO4174" s="146" t="str">
        <f t="shared" si="645"/>
        <v/>
      </c>
    </row>
    <row r="4175" spans="62:67" ht="20.100000000000001" customHeight="1" x14ac:dyDescent="0.25">
      <c r="BJ4175" s="146">
        <v>3395</v>
      </c>
      <c r="BK4175" s="146">
        <f t="shared" si="646"/>
        <v>21.721599999998652</v>
      </c>
      <c r="BL4175" s="146">
        <f t="shared" si="647"/>
        <v>2.8367892524302626E-3</v>
      </c>
      <c r="BM4175" s="146">
        <f t="shared" si="648"/>
        <v>7.1764220826919453E-6</v>
      </c>
      <c r="BN4175" s="146">
        <f t="shared" si="649"/>
        <v>7.1764220826919453E-6</v>
      </c>
      <c r="BO4175" s="146" t="str">
        <f t="shared" si="645"/>
        <v/>
      </c>
    </row>
    <row r="4176" spans="62:67" ht="20.100000000000001" customHeight="1" x14ac:dyDescent="0.25">
      <c r="BJ4176" s="146">
        <v>3396</v>
      </c>
      <c r="BK4176" s="146">
        <f t="shared" si="646"/>
        <v>21.727999999998652</v>
      </c>
      <c r="BL4176" s="146">
        <f t="shared" si="647"/>
        <v>2.8296128303475707E-3</v>
      </c>
      <c r="BM4176" s="146">
        <f t="shared" si="648"/>
        <v>7.1587638453157222E-6</v>
      </c>
      <c r="BN4176" s="146">
        <f t="shared" si="649"/>
        <v>7.1587638453157222E-6</v>
      </c>
      <c r="BO4176" s="146" t="str">
        <f t="shared" si="645"/>
        <v/>
      </c>
    </row>
    <row r="4177" spans="62:67" ht="20.100000000000001" customHeight="1" x14ac:dyDescent="0.25">
      <c r="BJ4177" s="146">
        <v>3397</v>
      </c>
      <c r="BK4177" s="146">
        <f t="shared" si="646"/>
        <v>21.734399999998651</v>
      </c>
      <c r="BL4177" s="146">
        <f t="shared" si="647"/>
        <v>2.8224540665022549E-3</v>
      </c>
      <c r="BM4177" s="146">
        <f t="shared" si="648"/>
        <v>7.1411475091758859E-6</v>
      </c>
      <c r="BN4177" s="146">
        <f t="shared" si="649"/>
        <v>7.1411475091758859E-6</v>
      </c>
      <c r="BO4177" s="146" t="str">
        <f t="shared" si="645"/>
        <v/>
      </c>
    </row>
    <row r="4178" spans="62:67" ht="20.100000000000001" customHeight="1" x14ac:dyDescent="0.25">
      <c r="BJ4178" s="146">
        <v>3398</v>
      </c>
      <c r="BK4178" s="146">
        <f t="shared" si="646"/>
        <v>21.74079999999865</v>
      </c>
      <c r="BL4178" s="146">
        <f t="shared" si="647"/>
        <v>2.8153129189930791E-3</v>
      </c>
      <c r="BM4178" s="146">
        <f t="shared" si="648"/>
        <v>7.1235729796914095E-6</v>
      </c>
      <c r="BN4178" s="146">
        <f t="shared" si="649"/>
        <v>7.1235729796914095E-6</v>
      </c>
      <c r="BO4178" s="146" t="str">
        <f t="shared" si="645"/>
        <v/>
      </c>
    </row>
    <row r="4179" spans="62:67" ht="20.100000000000001" customHeight="1" x14ac:dyDescent="0.25">
      <c r="BJ4179" s="146">
        <v>3399</v>
      </c>
      <c r="BK4179" s="146">
        <f t="shared" si="646"/>
        <v>21.747199999998649</v>
      </c>
      <c r="BL4179" s="146">
        <f t="shared" si="647"/>
        <v>2.8081893460133876E-3</v>
      </c>
      <c r="BM4179" s="146">
        <f t="shared" si="648"/>
        <v>7.1060401625015757E-6</v>
      </c>
      <c r="BN4179" s="146">
        <f t="shared" si="649"/>
        <v>7.1060401625015757E-6</v>
      </c>
      <c r="BO4179" s="146" t="str">
        <f t="shared" si="645"/>
        <v/>
      </c>
    </row>
    <row r="4180" spans="62:67" ht="20.100000000000001" customHeight="1" x14ac:dyDescent="0.25">
      <c r="BJ4180" s="146">
        <v>3400</v>
      </c>
      <c r="BK4180" s="146">
        <f t="shared" si="646"/>
        <v>21.753599999998649</v>
      </c>
      <c r="BL4180" s="146">
        <f t="shared" si="647"/>
        <v>2.8010833058508861E-3</v>
      </c>
      <c r="BM4180" s="146">
        <f t="shared" si="648"/>
        <v>7.0885489634195734E-6</v>
      </c>
      <c r="BN4180" s="146">
        <f t="shared" si="649"/>
        <v>7.0885489634195734E-6</v>
      </c>
      <c r="BO4180" s="146" t="str">
        <f t="shared" si="645"/>
        <v/>
      </c>
    </row>
    <row r="4181" spans="62:67" ht="20.100000000000001" customHeight="1" x14ac:dyDescent="0.25">
      <c r="BJ4181" s="146">
        <v>3401</v>
      </c>
      <c r="BK4181" s="146">
        <f t="shared" si="646"/>
        <v>21.759999999998648</v>
      </c>
      <c r="BL4181" s="146">
        <f t="shared" si="647"/>
        <v>2.7939947568874665E-3</v>
      </c>
      <c r="BM4181" s="146">
        <f t="shared" si="648"/>
        <v>7.0710992884762992E-6</v>
      </c>
      <c r="BN4181" s="146">
        <f t="shared" si="649"/>
        <v>7.0710992884762992E-6</v>
      </c>
      <c r="BO4181" s="146" t="str">
        <f t="shared" si="645"/>
        <v/>
      </c>
    </row>
    <row r="4182" spans="62:67" ht="20.100000000000001" customHeight="1" x14ac:dyDescent="0.25">
      <c r="BJ4182" s="146">
        <v>3402</v>
      </c>
      <c r="BK4182" s="146">
        <f t="shared" si="646"/>
        <v>21.766399999998647</v>
      </c>
      <c r="BL4182" s="146">
        <f t="shared" si="647"/>
        <v>2.7869236575989902E-3</v>
      </c>
      <c r="BM4182" s="146">
        <f t="shared" si="648"/>
        <v>7.053691043877857E-6</v>
      </c>
      <c r="BN4182" s="146">
        <f t="shared" si="649"/>
        <v>7.053691043877857E-6</v>
      </c>
      <c r="BO4182" s="146" t="str">
        <f t="shared" si="645"/>
        <v/>
      </c>
    </row>
    <row r="4183" spans="62:67" ht="20.100000000000001" customHeight="1" x14ac:dyDescent="0.25">
      <c r="BJ4183" s="146">
        <v>3403</v>
      </c>
      <c r="BK4183" s="146">
        <f t="shared" si="646"/>
        <v>21.772799999998647</v>
      </c>
      <c r="BL4183" s="146">
        <f t="shared" si="647"/>
        <v>2.7798699665551123E-3</v>
      </c>
      <c r="BM4183" s="146">
        <f t="shared" si="648"/>
        <v>7.0363241360580329E-6</v>
      </c>
      <c r="BN4183" s="146">
        <f t="shared" si="649"/>
        <v>7.0363241360580329E-6</v>
      </c>
      <c r="BO4183" s="146" t="str">
        <f t="shared" si="645"/>
        <v/>
      </c>
    </row>
    <row r="4184" spans="62:67" ht="20.100000000000001" customHeight="1" x14ac:dyDescent="0.25">
      <c r="BJ4184" s="146">
        <v>3404</v>
      </c>
      <c r="BK4184" s="146">
        <f t="shared" si="646"/>
        <v>21.779199999998646</v>
      </c>
      <c r="BL4184" s="146">
        <f t="shared" si="647"/>
        <v>2.7728336424190543E-3</v>
      </c>
      <c r="BM4184" s="146">
        <f t="shared" si="648"/>
        <v>7.0189984716167129E-6</v>
      </c>
      <c r="BN4184" s="146">
        <f t="shared" si="649"/>
        <v>7.0189984716167129E-6</v>
      </c>
      <c r="BO4184" s="146" t="str">
        <f t="shared" si="645"/>
        <v/>
      </c>
    </row>
    <row r="4185" spans="62:67" ht="20.100000000000001" customHeight="1" x14ac:dyDescent="0.25">
      <c r="BJ4185" s="146">
        <v>3405</v>
      </c>
      <c r="BK4185" s="146">
        <f t="shared" si="646"/>
        <v>21.785599999998645</v>
      </c>
      <c r="BL4185" s="146">
        <f t="shared" si="647"/>
        <v>2.7658146439474376E-3</v>
      </c>
      <c r="BM4185" s="146">
        <f t="shared" si="648"/>
        <v>7.0017139573610825E-6</v>
      </c>
      <c r="BN4185" s="146">
        <f t="shared" si="649"/>
        <v>7.0017139573610825E-6</v>
      </c>
      <c r="BO4185" s="146" t="str">
        <f t="shared" si="645"/>
        <v/>
      </c>
    </row>
    <row r="4186" spans="62:67" ht="20.100000000000001" customHeight="1" x14ac:dyDescent="0.25">
      <c r="BJ4186" s="146">
        <v>3406</v>
      </c>
      <c r="BK4186" s="146">
        <f t="shared" si="646"/>
        <v>21.791999999998644</v>
      </c>
      <c r="BL4186" s="146">
        <f t="shared" si="647"/>
        <v>2.7588129299900765E-3</v>
      </c>
      <c r="BM4186" s="146">
        <f t="shared" si="648"/>
        <v>6.9844705002947843E-6</v>
      </c>
      <c r="BN4186" s="146">
        <f t="shared" si="649"/>
        <v>6.9844705002947843E-6</v>
      </c>
      <c r="BO4186" s="146" t="str">
        <f t="shared" si="645"/>
        <v/>
      </c>
    </row>
    <row r="4187" spans="62:67" ht="20.100000000000001" customHeight="1" x14ac:dyDescent="0.25">
      <c r="BJ4187" s="146">
        <v>3407</v>
      </c>
      <c r="BK4187" s="146">
        <f t="shared" si="646"/>
        <v>21.798399999998644</v>
      </c>
      <c r="BL4187" s="146">
        <f t="shared" si="647"/>
        <v>2.7518284594897817E-3</v>
      </c>
      <c r="BM4187" s="146">
        <f t="shared" si="648"/>
        <v>6.9672680076252914E-6</v>
      </c>
      <c r="BN4187" s="146">
        <f t="shared" si="649"/>
        <v>6.9672680076252914E-6</v>
      </c>
      <c r="BO4187" s="146" t="str">
        <f t="shared" si="645"/>
        <v/>
      </c>
    </row>
    <row r="4188" spans="62:67" ht="20.100000000000001" customHeight="1" x14ac:dyDescent="0.25">
      <c r="BJ4188" s="146">
        <v>3408</v>
      </c>
      <c r="BK4188" s="146">
        <f t="shared" si="646"/>
        <v>21.804799999998643</v>
      </c>
      <c r="BL4188" s="146">
        <f t="shared" si="647"/>
        <v>2.7448611914821564E-3</v>
      </c>
      <c r="BM4188" s="146">
        <f t="shared" si="648"/>
        <v>6.9501063867378858E-6</v>
      </c>
      <c r="BN4188" s="146">
        <f t="shared" si="649"/>
        <v>6.9501063867378858E-6</v>
      </c>
      <c r="BO4188" s="146" t="str">
        <f t="shared" si="645"/>
        <v/>
      </c>
    </row>
    <row r="4189" spans="62:67" ht="20.100000000000001" customHeight="1" x14ac:dyDescent="0.25">
      <c r="BJ4189" s="146">
        <v>3409</v>
      </c>
      <c r="BK4189" s="146">
        <f t="shared" si="646"/>
        <v>21.811199999998642</v>
      </c>
      <c r="BL4189" s="146">
        <f t="shared" si="647"/>
        <v>2.7379110850954185E-3</v>
      </c>
      <c r="BM4189" s="146">
        <f t="shared" si="648"/>
        <v>6.9329855452186437E-6</v>
      </c>
      <c r="BN4189" s="146">
        <f t="shared" si="649"/>
        <v>6.9329855452186437E-6</v>
      </c>
      <c r="BO4189" s="146" t="str">
        <f t="shared" si="645"/>
        <v/>
      </c>
    </row>
    <row r="4190" spans="62:67" ht="20.100000000000001" customHeight="1" x14ac:dyDescent="0.25">
      <c r="BJ4190" s="146">
        <v>3410</v>
      </c>
      <c r="BK4190" s="146">
        <f t="shared" si="646"/>
        <v>21.817599999998642</v>
      </c>
      <c r="BL4190" s="146">
        <f t="shared" si="647"/>
        <v>2.7309780995501999E-3</v>
      </c>
      <c r="BM4190" s="146">
        <f t="shared" si="648"/>
        <v>6.9159053908440273E-6</v>
      </c>
      <c r="BN4190" s="146">
        <f t="shared" si="649"/>
        <v>6.9159053908440273E-6</v>
      </c>
      <c r="BO4190" s="146" t="str">
        <f t="shared" si="645"/>
        <v/>
      </c>
    </row>
    <row r="4191" spans="62:67" ht="20.100000000000001" customHeight="1" x14ac:dyDescent="0.25">
      <c r="BJ4191" s="146">
        <v>3411</v>
      </c>
      <c r="BK4191" s="146">
        <f t="shared" si="646"/>
        <v>21.823999999998641</v>
      </c>
      <c r="BL4191" s="146">
        <f t="shared" si="647"/>
        <v>2.7240621941593559E-3</v>
      </c>
      <c r="BM4191" s="146">
        <f t="shared" si="648"/>
        <v>6.8988658316121096E-6</v>
      </c>
      <c r="BN4191" s="146">
        <f t="shared" si="649"/>
        <v>6.8988658316121096E-6</v>
      </c>
      <c r="BO4191" s="146" t="str">
        <f t="shared" si="645"/>
        <v/>
      </c>
    </row>
    <row r="4192" spans="62:67" ht="20.100000000000001" customHeight="1" x14ac:dyDescent="0.25">
      <c r="BJ4192" s="146">
        <v>3412</v>
      </c>
      <c r="BK4192" s="146">
        <f t="shared" si="646"/>
        <v>21.83039999999864</v>
      </c>
      <c r="BL4192" s="146">
        <f t="shared" si="647"/>
        <v>2.7171633283277438E-3</v>
      </c>
      <c r="BM4192" s="146">
        <f t="shared" si="648"/>
        <v>6.8818667756684153E-6</v>
      </c>
      <c r="BN4192" s="146">
        <f t="shared" si="649"/>
        <v>6.8818667756684153E-6</v>
      </c>
      <c r="BO4192" s="146" t="str">
        <f t="shared" si="645"/>
        <v/>
      </c>
    </row>
    <row r="4193" spans="62:67" ht="20.100000000000001" customHeight="1" x14ac:dyDescent="0.25">
      <c r="BJ4193" s="146">
        <v>3413</v>
      </c>
      <c r="BK4193" s="146">
        <f t="shared" si="646"/>
        <v>21.83679999999864</v>
      </c>
      <c r="BL4193" s="146">
        <f t="shared" si="647"/>
        <v>2.7102814615520754E-3</v>
      </c>
      <c r="BM4193" s="146">
        <f t="shared" si="648"/>
        <v>6.8649081313809472E-6</v>
      </c>
      <c r="BN4193" s="146">
        <f t="shared" si="649"/>
        <v>6.8649081313809472E-6</v>
      </c>
      <c r="BO4193" s="146" t="str">
        <f t="shared" si="645"/>
        <v/>
      </c>
    </row>
    <row r="4194" spans="62:67" ht="20.100000000000001" customHeight="1" x14ac:dyDescent="0.25">
      <c r="BJ4194" s="146">
        <v>3414</v>
      </c>
      <c r="BK4194" s="146">
        <f t="shared" si="646"/>
        <v>21.843199999998639</v>
      </c>
      <c r="BL4194" s="146">
        <f t="shared" si="647"/>
        <v>2.7034165534206944E-3</v>
      </c>
      <c r="BM4194" s="146">
        <f t="shared" si="648"/>
        <v>6.8479898073020226E-6</v>
      </c>
      <c r="BN4194" s="146">
        <f t="shared" si="649"/>
        <v>6.8479898073020226E-6</v>
      </c>
      <c r="BO4194" s="146" t="str">
        <f t="shared" si="645"/>
        <v/>
      </c>
    </row>
    <row r="4195" spans="62:67" ht="20.100000000000001" customHeight="1" x14ac:dyDescent="0.25">
      <c r="BJ4195" s="146">
        <v>3415</v>
      </c>
      <c r="BK4195" s="146">
        <f t="shared" si="646"/>
        <v>21.849599999998638</v>
      </c>
      <c r="BL4195" s="146">
        <f t="shared" si="647"/>
        <v>2.6965685636133924E-3</v>
      </c>
      <c r="BM4195" s="146">
        <f t="shared" si="648"/>
        <v>6.8311117121903908E-6</v>
      </c>
      <c r="BN4195" s="146">
        <f t="shared" si="649"/>
        <v>6.8311117121903908E-6</v>
      </c>
      <c r="BO4195" s="146" t="str">
        <f t="shared" si="645"/>
        <v/>
      </c>
    </row>
    <row r="4196" spans="62:67" ht="20.100000000000001" customHeight="1" x14ac:dyDescent="0.25">
      <c r="BJ4196" s="146">
        <v>3416</v>
      </c>
      <c r="BK4196" s="146">
        <f t="shared" si="646"/>
        <v>21.855999999998637</v>
      </c>
      <c r="BL4196" s="146">
        <f t="shared" si="647"/>
        <v>2.689737451901202E-3</v>
      </c>
      <c r="BM4196" s="146">
        <f t="shared" si="648"/>
        <v>6.814273754973503E-6</v>
      </c>
      <c r="BN4196" s="146">
        <f t="shared" si="649"/>
        <v>6.814273754973503E-6</v>
      </c>
      <c r="BO4196" s="146" t="str">
        <f t="shared" si="645"/>
        <v/>
      </c>
    </row>
    <row r="4197" spans="62:67" ht="20.100000000000001" customHeight="1" x14ac:dyDescent="0.25">
      <c r="BJ4197" s="146">
        <v>3417</v>
      </c>
      <c r="BK4197" s="146">
        <f t="shared" si="646"/>
        <v>21.862399999998637</v>
      </c>
      <c r="BL4197" s="146">
        <f t="shared" si="647"/>
        <v>2.6829231781462285E-3</v>
      </c>
      <c r="BM4197" s="146">
        <f t="shared" si="648"/>
        <v>6.7974758447796046E-6</v>
      </c>
      <c r="BN4197" s="146">
        <f t="shared" si="649"/>
        <v>6.7974758447796046E-6</v>
      </c>
      <c r="BO4197" s="146" t="str">
        <f t="shared" si="645"/>
        <v/>
      </c>
    </row>
    <row r="4198" spans="62:67" ht="20.100000000000001" customHeight="1" x14ac:dyDescent="0.25">
      <c r="BJ4198" s="146">
        <v>3418</v>
      </c>
      <c r="BK4198" s="146">
        <f t="shared" si="646"/>
        <v>21.868799999998636</v>
      </c>
      <c r="BL4198" s="146">
        <f t="shared" si="647"/>
        <v>2.6761257023014489E-3</v>
      </c>
      <c r="BM4198" s="146">
        <f t="shared" si="648"/>
        <v>6.780717890935567E-6</v>
      </c>
      <c r="BN4198" s="146">
        <f t="shared" si="649"/>
        <v>6.780717890935567E-6</v>
      </c>
      <c r="BO4198" s="146" t="str">
        <f t="shared" si="645"/>
        <v/>
      </c>
    </row>
    <row r="4199" spans="62:67" ht="20.100000000000001" customHeight="1" x14ac:dyDescent="0.25">
      <c r="BJ4199" s="146">
        <v>3419</v>
      </c>
      <c r="BK4199" s="146">
        <f t="shared" si="646"/>
        <v>21.875199999998635</v>
      </c>
      <c r="BL4199" s="146">
        <f t="shared" si="647"/>
        <v>2.6693449844105133E-3</v>
      </c>
      <c r="BM4199" s="146">
        <f t="shared" si="648"/>
        <v>6.7639998029530093E-6</v>
      </c>
      <c r="BN4199" s="146">
        <f t="shared" si="649"/>
        <v>6.7639998029530093E-6</v>
      </c>
      <c r="BO4199" s="146" t="str">
        <f t="shared" si="645"/>
        <v/>
      </c>
    </row>
    <row r="4200" spans="62:67" ht="20.100000000000001" customHeight="1" x14ac:dyDescent="0.25">
      <c r="BJ4200" s="146">
        <v>3420</v>
      </c>
      <c r="BK4200" s="146">
        <f t="shared" si="646"/>
        <v>21.881599999998635</v>
      </c>
      <c r="BL4200" s="146">
        <f t="shared" si="647"/>
        <v>2.6625809846075603E-3</v>
      </c>
      <c r="BM4200" s="146">
        <f t="shared" si="648"/>
        <v>6.7473214905322022E-6</v>
      </c>
      <c r="BN4200" s="146">
        <f t="shared" si="649"/>
        <v>6.7473214905322022E-6</v>
      </c>
      <c r="BO4200" s="146" t="str">
        <f t="shared" si="645"/>
        <v/>
      </c>
    </row>
    <row r="4201" spans="62:67" ht="20.100000000000001" customHeight="1" x14ac:dyDescent="0.25">
      <c r="BJ4201" s="146">
        <v>3421</v>
      </c>
      <c r="BK4201" s="146">
        <f t="shared" si="646"/>
        <v>21.887999999998634</v>
      </c>
      <c r="BL4201" s="146">
        <f t="shared" si="647"/>
        <v>2.6558336631170281E-3</v>
      </c>
      <c r="BM4201" s="146">
        <f t="shared" si="648"/>
        <v>6.7306828635677052E-6</v>
      </c>
      <c r="BN4201" s="146">
        <f t="shared" si="649"/>
        <v>6.7306828635677052E-6</v>
      </c>
      <c r="BO4201" s="146" t="str">
        <f t="shared" si="645"/>
        <v/>
      </c>
    </row>
    <row r="4202" spans="62:67" ht="20.100000000000001" customHeight="1" x14ac:dyDescent="0.25">
      <c r="BJ4202" s="146">
        <v>3422</v>
      </c>
      <c r="BK4202" s="146">
        <f t="shared" si="646"/>
        <v>21.894399999998633</v>
      </c>
      <c r="BL4202" s="146">
        <f t="shared" si="647"/>
        <v>2.6491029802534604E-3</v>
      </c>
      <c r="BM4202" s="146">
        <f t="shared" si="648"/>
        <v>6.7140838321344889E-6</v>
      </c>
      <c r="BN4202" s="146">
        <f t="shared" si="649"/>
        <v>6.7140838321344889E-6</v>
      </c>
      <c r="BO4202" s="146" t="str">
        <f t="shared" si="645"/>
        <v/>
      </c>
    </row>
    <row r="4203" spans="62:67" ht="20.100000000000001" customHeight="1" x14ac:dyDescent="0.25">
      <c r="BJ4203" s="146">
        <v>3423</v>
      </c>
      <c r="BK4203" s="146">
        <f t="shared" si="646"/>
        <v>21.900799999998632</v>
      </c>
      <c r="BL4203" s="146">
        <f t="shared" si="647"/>
        <v>2.6423888964213259E-3</v>
      </c>
      <c r="BM4203" s="146">
        <f t="shared" si="648"/>
        <v>6.6975243065239311E-6</v>
      </c>
      <c r="BN4203" s="146">
        <f t="shared" si="649"/>
        <v>6.6975243065239311E-6</v>
      </c>
      <c r="BO4203" s="146" t="str">
        <f t="shared" si="645"/>
        <v/>
      </c>
    </row>
    <row r="4204" spans="62:67" ht="20.100000000000001" customHeight="1" x14ac:dyDescent="0.25">
      <c r="BJ4204" s="146">
        <v>3424</v>
      </c>
      <c r="BK4204" s="146">
        <f t="shared" si="646"/>
        <v>21.907199999998632</v>
      </c>
      <c r="BL4204" s="146">
        <f t="shared" si="647"/>
        <v>2.635691372114802E-3</v>
      </c>
      <c r="BM4204" s="146">
        <f t="shared" si="648"/>
        <v>6.6810041971718248E-6</v>
      </c>
      <c r="BN4204" s="146">
        <f t="shared" si="649"/>
        <v>6.6810041971718248E-6</v>
      </c>
      <c r="BO4204" s="146" t="str">
        <f t="shared" si="645"/>
        <v/>
      </c>
    </row>
    <row r="4205" spans="62:67" ht="20.100000000000001" customHeight="1" x14ac:dyDescent="0.25">
      <c r="BJ4205" s="146">
        <v>3425</v>
      </c>
      <c r="BK4205" s="146">
        <f t="shared" si="646"/>
        <v>21.913599999998631</v>
      </c>
      <c r="BL4205" s="146">
        <f t="shared" si="647"/>
        <v>2.6290103679176302E-3</v>
      </c>
      <c r="BM4205" s="146">
        <f t="shared" si="648"/>
        <v>6.6645234147494521E-6</v>
      </c>
      <c r="BN4205" s="146">
        <f t="shared" si="649"/>
        <v>6.6645234147494521E-6</v>
      </c>
      <c r="BO4205" s="146" t="str">
        <f t="shared" si="645"/>
        <v/>
      </c>
    </row>
    <row r="4206" spans="62:67" ht="20.100000000000001" customHeight="1" x14ac:dyDescent="0.25">
      <c r="BJ4206" s="146">
        <v>3426</v>
      </c>
      <c r="BK4206" s="146">
        <f t="shared" si="646"/>
        <v>21.91999999999863</v>
      </c>
      <c r="BL4206" s="146">
        <f t="shared" si="647"/>
        <v>2.6223458445028807E-3</v>
      </c>
      <c r="BM4206" s="146">
        <f t="shared" si="648"/>
        <v>6.6480818700790159E-6</v>
      </c>
      <c r="BN4206" s="146">
        <f t="shared" si="649"/>
        <v>6.6480818700790159E-6</v>
      </c>
      <c r="BO4206" s="146" t="str">
        <f t="shared" si="645"/>
        <v/>
      </c>
    </row>
    <row r="4207" spans="62:67" ht="20.100000000000001" customHeight="1" x14ac:dyDescent="0.25">
      <c r="BJ4207" s="146">
        <v>3427</v>
      </c>
      <c r="BK4207" s="146">
        <f t="shared" si="646"/>
        <v>21.92639999999863</v>
      </c>
      <c r="BL4207" s="146">
        <f t="shared" si="647"/>
        <v>2.6156977626328017E-3</v>
      </c>
      <c r="BM4207" s="146">
        <f t="shared" si="648"/>
        <v>6.6316794741939217E-6</v>
      </c>
      <c r="BN4207" s="146">
        <f t="shared" si="649"/>
        <v>6.6316794741939217E-6</v>
      </c>
      <c r="BO4207" s="146" t="str">
        <f t="shared" si="645"/>
        <v/>
      </c>
    </row>
    <row r="4208" spans="62:67" ht="20.100000000000001" customHeight="1" x14ac:dyDescent="0.25">
      <c r="BJ4208" s="146">
        <v>3428</v>
      </c>
      <c r="BK4208" s="146">
        <f t="shared" si="646"/>
        <v>21.932799999998629</v>
      </c>
      <c r="BL4208" s="146">
        <f t="shared" si="647"/>
        <v>2.6090660831586078E-3</v>
      </c>
      <c r="BM4208" s="146">
        <f t="shared" si="648"/>
        <v>6.6153161383131903E-6</v>
      </c>
      <c r="BN4208" s="146">
        <f t="shared" si="649"/>
        <v>6.6153161383131903E-6</v>
      </c>
      <c r="BO4208" s="146" t="str">
        <f t="shared" si="645"/>
        <v/>
      </c>
    </row>
    <row r="4209" spans="62:67" ht="20.100000000000001" customHeight="1" x14ac:dyDescent="0.25">
      <c r="BJ4209" s="146">
        <v>3429</v>
      </c>
      <c r="BK4209" s="146">
        <f t="shared" si="646"/>
        <v>21.939199999998628</v>
      </c>
      <c r="BL4209" s="146">
        <f t="shared" si="647"/>
        <v>2.6024507670202946E-3</v>
      </c>
      <c r="BM4209" s="146">
        <f t="shared" si="648"/>
        <v>6.5989917738310498E-6</v>
      </c>
      <c r="BN4209" s="146">
        <f t="shared" si="649"/>
        <v>6.5989917738310498E-6</v>
      </c>
      <c r="BO4209" s="146" t="str">
        <f t="shared" si="645"/>
        <v/>
      </c>
    </row>
    <row r="4210" spans="62:67" ht="20.100000000000001" customHeight="1" x14ac:dyDescent="0.25">
      <c r="BJ4210" s="146">
        <v>3430</v>
      </c>
      <c r="BK4210" s="146">
        <f t="shared" si="646"/>
        <v>21.945599999998628</v>
      </c>
      <c r="BL4210" s="146">
        <f t="shared" si="647"/>
        <v>2.5958517752464635E-3</v>
      </c>
      <c r="BM4210" s="146">
        <f t="shared" si="648"/>
        <v>6.5827062923273436E-6</v>
      </c>
      <c r="BN4210" s="146">
        <f t="shared" si="649"/>
        <v>6.5827062923273436E-6</v>
      </c>
      <c r="BO4210" s="146" t="str">
        <f t="shared" si="645"/>
        <v/>
      </c>
    </row>
    <row r="4211" spans="62:67" ht="20.100000000000001" customHeight="1" x14ac:dyDescent="0.25">
      <c r="BJ4211" s="146">
        <v>3431</v>
      </c>
      <c r="BK4211" s="146">
        <f t="shared" si="646"/>
        <v>21.951999999998627</v>
      </c>
      <c r="BL4211" s="146">
        <f t="shared" si="647"/>
        <v>2.5892690689541362E-3</v>
      </c>
      <c r="BM4211" s="146">
        <f t="shared" si="648"/>
        <v>6.5664596055961533E-6</v>
      </c>
      <c r="BN4211" s="146">
        <f t="shared" si="649"/>
        <v>6.5664596055961533E-6</v>
      </c>
      <c r="BO4211" s="146" t="str">
        <f t="shared" si="645"/>
        <v/>
      </c>
    </row>
    <row r="4212" spans="62:67" ht="20.100000000000001" customHeight="1" x14ac:dyDescent="0.25">
      <c r="BJ4212" s="146">
        <v>3432</v>
      </c>
      <c r="BK4212" s="146">
        <f t="shared" si="646"/>
        <v>21.958399999998626</v>
      </c>
      <c r="BL4212" s="146">
        <f t="shared" si="647"/>
        <v>2.58270260934854E-3</v>
      </c>
      <c r="BM4212" s="146">
        <f t="shared" si="648"/>
        <v>6.5502516255889869E-6</v>
      </c>
      <c r="BN4212" s="146">
        <f t="shared" si="649"/>
        <v>6.5502516255889869E-6</v>
      </c>
      <c r="BO4212" s="146" t="str">
        <f t="shared" si="645"/>
        <v/>
      </c>
    </row>
    <row r="4213" spans="62:67" ht="20.100000000000001" customHeight="1" x14ac:dyDescent="0.25">
      <c r="BJ4213" s="146">
        <v>3433</v>
      </c>
      <c r="BK4213" s="146">
        <f t="shared" si="646"/>
        <v>21.964799999998625</v>
      </c>
      <c r="BL4213" s="146">
        <f t="shared" si="647"/>
        <v>2.576152357722951E-3</v>
      </c>
      <c r="BM4213" s="146">
        <f t="shared" si="648"/>
        <v>6.534082264443835E-6</v>
      </c>
      <c r="BN4213" s="146">
        <f t="shared" si="649"/>
        <v>6.534082264443835E-6</v>
      </c>
      <c r="BO4213" s="146" t="str">
        <f t="shared" si="645"/>
        <v/>
      </c>
    </row>
    <row r="4214" spans="62:67" ht="20.100000000000001" customHeight="1" x14ac:dyDescent="0.25">
      <c r="BJ4214" s="146">
        <v>3434</v>
      </c>
      <c r="BK4214" s="146">
        <f t="shared" si="646"/>
        <v>21.971199999998625</v>
      </c>
      <c r="BL4214" s="146">
        <f t="shared" si="647"/>
        <v>2.5696182754585072E-3</v>
      </c>
      <c r="BM4214" s="146">
        <f t="shared" si="648"/>
        <v>6.5179514345111919E-6</v>
      </c>
      <c r="BN4214" s="146">
        <f t="shared" si="649"/>
        <v>6.5179514345111919E-6</v>
      </c>
      <c r="BO4214" s="146" t="str">
        <f t="shared" si="645"/>
        <v/>
      </c>
    </row>
    <row r="4215" spans="62:67" ht="20.100000000000001" customHeight="1" x14ac:dyDescent="0.25">
      <c r="BJ4215" s="146">
        <v>3435</v>
      </c>
      <c r="BK4215" s="146">
        <f t="shared" si="646"/>
        <v>21.977599999998624</v>
      </c>
      <c r="BL4215" s="146">
        <f t="shared" si="647"/>
        <v>2.563100324023996E-3</v>
      </c>
      <c r="BM4215" s="146">
        <f t="shared" si="648"/>
        <v>6.5018590482946413E-6</v>
      </c>
      <c r="BN4215" s="146">
        <f t="shared" si="649"/>
        <v>6.5018590482946413E-6</v>
      </c>
      <c r="BO4215" s="146" t="str">
        <f t="shared" si="645"/>
        <v/>
      </c>
    </row>
    <row r="4216" spans="62:67" ht="20.100000000000001" customHeight="1" x14ac:dyDescent="0.25">
      <c r="BJ4216" s="146">
        <v>3436</v>
      </c>
      <c r="BK4216" s="146">
        <f t="shared" si="646"/>
        <v>21.983999999998623</v>
      </c>
      <c r="BL4216" s="146">
        <f t="shared" si="647"/>
        <v>2.5565984649757014E-3</v>
      </c>
      <c r="BM4216" s="146">
        <f t="shared" si="648"/>
        <v>6.4858050184989947E-6</v>
      </c>
      <c r="BN4216" s="146">
        <f t="shared" si="649"/>
        <v>6.4858050184989947E-6</v>
      </c>
      <c r="BO4216" s="146" t="str">
        <f t="shared" si="645"/>
        <v/>
      </c>
    </row>
    <row r="4217" spans="62:67" ht="20.100000000000001" customHeight="1" x14ac:dyDescent="0.25">
      <c r="BJ4217" s="146">
        <v>3437</v>
      </c>
      <c r="BK4217" s="146">
        <f t="shared" si="646"/>
        <v>21.990399999998623</v>
      </c>
      <c r="BL4217" s="146">
        <f t="shared" si="647"/>
        <v>2.5501126599572024E-3</v>
      </c>
      <c r="BM4217" s="146">
        <f t="shared" si="648"/>
        <v>6.4697892580159802E-6</v>
      </c>
      <c r="BN4217" s="146">
        <f t="shared" si="649"/>
        <v>6.4697892580159802E-6</v>
      </c>
      <c r="BO4217" s="146" t="str">
        <f t="shared" si="645"/>
        <v/>
      </c>
    </row>
    <row r="4218" spans="62:67" ht="20.100000000000001" customHeight="1" x14ac:dyDescent="0.25">
      <c r="BJ4218" s="146">
        <v>3438</v>
      </c>
      <c r="BK4218" s="146">
        <f t="shared" si="646"/>
        <v>21.996799999998622</v>
      </c>
      <c r="BL4218" s="146">
        <f t="shared" si="647"/>
        <v>2.5436428706991864E-3</v>
      </c>
      <c r="BM4218" s="146">
        <f t="shared" si="648"/>
        <v>6.4538116799181706E-6</v>
      </c>
      <c r="BN4218" s="146">
        <f t="shared" si="649"/>
        <v>6.4538116799181706E-6</v>
      </c>
      <c r="BO4218" s="146" t="str">
        <f t="shared" si="645"/>
        <v/>
      </c>
    </row>
    <row r="4219" spans="62:67" ht="20.100000000000001" customHeight="1" x14ac:dyDescent="0.25">
      <c r="BJ4219" s="146">
        <v>3439</v>
      </c>
      <c r="BK4219" s="146">
        <f t="shared" si="646"/>
        <v>22.003199999998621</v>
      </c>
      <c r="BL4219" s="146">
        <f t="shared" si="647"/>
        <v>2.5371890590192682E-3</v>
      </c>
      <c r="BM4219" s="146">
        <f t="shared" si="648"/>
        <v>6.4378721974550808E-6</v>
      </c>
      <c r="BN4219" s="146">
        <f t="shared" si="649"/>
        <v>6.4378721974550808E-6</v>
      </c>
      <c r="BO4219" s="146" t="str">
        <f t="shared" si="645"/>
        <v/>
      </c>
    </row>
    <row r="4220" spans="62:67" ht="20.100000000000001" customHeight="1" x14ac:dyDescent="0.25">
      <c r="BJ4220" s="146">
        <v>3440</v>
      </c>
      <c r="BK4220" s="146">
        <f t="shared" si="646"/>
        <v>22.00959999999862</v>
      </c>
      <c r="BL4220" s="146">
        <f t="shared" si="647"/>
        <v>2.5307511868218131E-3</v>
      </c>
      <c r="BM4220" s="146">
        <f t="shared" si="648"/>
        <v>6.421970724067045E-6</v>
      </c>
      <c r="BN4220" s="146">
        <f t="shared" si="649"/>
        <v>6.421970724067045E-6</v>
      </c>
      <c r="BO4220" s="146" t="str">
        <f t="shared" si="645"/>
        <v/>
      </c>
    </row>
    <row r="4221" spans="62:67" ht="20.100000000000001" customHeight="1" x14ac:dyDescent="0.25">
      <c r="BJ4221" s="146">
        <v>3441</v>
      </c>
      <c r="BK4221" s="146">
        <f t="shared" si="646"/>
        <v>22.01599999999862</v>
      </c>
      <c r="BL4221" s="146">
        <f t="shared" si="647"/>
        <v>2.5243292160977461E-3</v>
      </c>
      <c r="BM4221" s="146">
        <f t="shared" si="648"/>
        <v>6.4061071733769771E-6</v>
      </c>
      <c r="BN4221" s="146">
        <f t="shared" si="649"/>
        <v>6.4061071733769771E-6</v>
      </c>
      <c r="BO4221" s="146" t="str">
        <f t="shared" si="645"/>
        <v/>
      </c>
    </row>
    <row r="4222" spans="62:67" ht="20.100000000000001" customHeight="1" x14ac:dyDescent="0.25">
      <c r="BJ4222" s="146">
        <v>3442</v>
      </c>
      <c r="BK4222" s="146">
        <f t="shared" si="646"/>
        <v>22.022399999998619</v>
      </c>
      <c r="BL4222" s="146">
        <f t="shared" si="647"/>
        <v>2.5179231089243691E-3</v>
      </c>
      <c r="BM4222" s="146">
        <f t="shared" si="648"/>
        <v>6.3902814591921056E-6</v>
      </c>
      <c r="BN4222" s="146">
        <f t="shared" si="649"/>
        <v>6.3902814591921056E-6</v>
      </c>
      <c r="BO4222" s="146" t="str">
        <f t="shared" si="645"/>
        <v/>
      </c>
    </row>
    <row r="4223" spans="62:67" ht="20.100000000000001" customHeight="1" x14ac:dyDescent="0.25">
      <c r="BJ4223" s="146">
        <v>3443</v>
      </c>
      <c r="BK4223" s="146">
        <f t="shared" si="646"/>
        <v>22.028799999998618</v>
      </c>
      <c r="BL4223" s="146">
        <f t="shared" si="647"/>
        <v>2.511532827465177E-3</v>
      </c>
      <c r="BM4223" s="146">
        <f t="shared" si="648"/>
        <v>6.3744934954931311E-6</v>
      </c>
      <c r="BN4223" s="146">
        <f t="shared" si="649"/>
        <v>6.3744934954931311E-6</v>
      </c>
      <c r="BO4223" s="146" t="str">
        <f t="shared" si="645"/>
        <v/>
      </c>
    </row>
    <row r="4224" spans="62:67" ht="20.100000000000001" customHeight="1" x14ac:dyDescent="0.25">
      <c r="BJ4224" s="146">
        <v>3444</v>
      </c>
      <c r="BK4224" s="146">
        <f t="shared" si="646"/>
        <v>22.035199999998618</v>
      </c>
      <c r="BL4224" s="146">
        <f t="shared" si="647"/>
        <v>2.5051583339696839E-3</v>
      </c>
      <c r="BM4224" s="146">
        <f t="shared" si="648"/>
        <v>6.3587431964576453E-6</v>
      </c>
      <c r="BN4224" s="146">
        <f t="shared" si="649"/>
        <v>6.3587431964576453E-6</v>
      </c>
      <c r="BO4224" s="146" t="str">
        <f t="shared" si="645"/>
        <v/>
      </c>
    </row>
    <row r="4225" spans="62:67" ht="20.100000000000001" customHeight="1" x14ac:dyDescent="0.25">
      <c r="BJ4225" s="146">
        <v>3445</v>
      </c>
      <c r="BK4225" s="146">
        <f t="shared" si="646"/>
        <v>22.041599999998617</v>
      </c>
      <c r="BL4225" s="146">
        <f t="shared" si="647"/>
        <v>2.4987995907732262E-3</v>
      </c>
      <c r="BM4225" s="146">
        <f t="shared" si="648"/>
        <v>6.3430304764271715E-6</v>
      </c>
      <c r="BN4225" s="146">
        <f t="shared" si="649"/>
        <v>6.3430304764271715E-6</v>
      </c>
      <c r="BO4225" s="146" t="str">
        <f t="shared" si="645"/>
        <v/>
      </c>
    </row>
    <row r="4226" spans="62:67" ht="20.100000000000001" customHeight="1" x14ac:dyDescent="0.25">
      <c r="BJ4226" s="146">
        <v>3446</v>
      </c>
      <c r="BK4226" s="146">
        <f t="shared" si="646"/>
        <v>22.047999999998616</v>
      </c>
      <c r="BL4226" s="146">
        <f t="shared" si="647"/>
        <v>2.4924565602967991E-3</v>
      </c>
      <c r="BM4226" s="146">
        <f t="shared" si="648"/>
        <v>6.3273552499379555E-6</v>
      </c>
      <c r="BN4226" s="146">
        <f t="shared" si="649"/>
        <v>6.3273552499379555E-6</v>
      </c>
      <c r="BO4226" s="146" t="str">
        <f t="shared" si="645"/>
        <v/>
      </c>
    </row>
    <row r="4227" spans="62:67" ht="20.100000000000001" customHeight="1" x14ac:dyDescent="0.25">
      <c r="BJ4227" s="146">
        <v>3447</v>
      </c>
      <c r="BK4227" s="146">
        <f t="shared" si="646"/>
        <v>22.054399999998616</v>
      </c>
      <c r="BL4227" s="146">
        <f t="shared" si="647"/>
        <v>2.4861292050468611E-3</v>
      </c>
      <c r="BM4227" s="146">
        <f t="shared" si="648"/>
        <v>6.3117174317122923E-6</v>
      </c>
      <c r="BN4227" s="146">
        <f t="shared" si="649"/>
        <v>6.3117174317122923E-6</v>
      </c>
      <c r="BO4227" s="146" t="str">
        <f t="shared" si="645"/>
        <v/>
      </c>
    </row>
    <row r="4228" spans="62:67" ht="20.100000000000001" customHeight="1" x14ac:dyDescent="0.25">
      <c r="BJ4228" s="146">
        <v>3448</v>
      </c>
      <c r="BK4228" s="146">
        <f t="shared" si="646"/>
        <v>22.060799999998615</v>
      </c>
      <c r="BL4228" s="146">
        <f t="shared" si="647"/>
        <v>2.4798174876151488E-3</v>
      </c>
      <c r="BM4228" s="146">
        <f t="shared" si="648"/>
        <v>6.2961169366294693E-6</v>
      </c>
      <c r="BN4228" s="146">
        <f t="shared" si="649"/>
        <v>6.2961169366294693E-6</v>
      </c>
      <c r="BO4228" s="146" t="str">
        <f t="shared" si="645"/>
        <v/>
      </c>
    </row>
    <row r="4229" spans="62:67" ht="20.100000000000001" customHeight="1" x14ac:dyDescent="0.25">
      <c r="BJ4229" s="146">
        <v>3449</v>
      </c>
      <c r="BK4229" s="146">
        <f t="shared" si="646"/>
        <v>22.067199999998614</v>
      </c>
      <c r="BL4229" s="146">
        <f t="shared" si="647"/>
        <v>2.4735213706785194E-3</v>
      </c>
      <c r="BM4229" s="146">
        <f t="shared" si="648"/>
        <v>6.2805536797739051E-6</v>
      </c>
      <c r="BN4229" s="146">
        <f t="shared" si="649"/>
        <v>6.2805536797739051E-6</v>
      </c>
      <c r="BO4229" s="146" t="str">
        <f t="shared" si="645"/>
        <v/>
      </c>
    </row>
    <row r="4230" spans="62:67" ht="20.100000000000001" customHeight="1" x14ac:dyDescent="0.25">
      <c r="BJ4230" s="146">
        <v>3450</v>
      </c>
      <c r="BK4230" s="146">
        <f t="shared" si="646"/>
        <v>22.073599999998613</v>
      </c>
      <c r="BL4230" s="146">
        <f t="shared" si="647"/>
        <v>2.4672408169987455E-3</v>
      </c>
      <c r="BM4230" s="146">
        <f t="shared" si="648"/>
        <v>6.2650275764047914E-6</v>
      </c>
      <c r="BN4230" s="146">
        <f t="shared" si="649"/>
        <v>6.2650275764047914E-6</v>
      </c>
      <c r="BO4230" s="146" t="str">
        <f t="shared" si="645"/>
        <v/>
      </c>
    </row>
    <row r="4231" spans="62:67" ht="20.100000000000001" customHeight="1" x14ac:dyDescent="0.25">
      <c r="BJ4231" s="146">
        <v>3451</v>
      </c>
      <c r="BK4231" s="146">
        <f t="shared" si="646"/>
        <v>22.079999999998613</v>
      </c>
      <c r="BL4231" s="146">
        <f t="shared" si="647"/>
        <v>2.4609757894223407E-3</v>
      </c>
      <c r="BM4231" s="146">
        <f t="shared" si="648"/>
        <v>6.2495385419430831E-6</v>
      </c>
      <c r="BN4231" s="146">
        <f t="shared" si="649"/>
        <v>6.2495385419430831E-6</v>
      </c>
      <c r="BO4231" s="146" t="str">
        <f t="shared" si="645"/>
        <v/>
      </c>
    </row>
    <row r="4232" spans="62:67" ht="20.100000000000001" customHeight="1" x14ac:dyDescent="0.25">
      <c r="BJ4232" s="146">
        <v>3452</v>
      </c>
      <c r="BK4232" s="146">
        <f t="shared" si="646"/>
        <v>22.086399999998612</v>
      </c>
      <c r="BL4232" s="146">
        <f t="shared" si="647"/>
        <v>2.4547262508803976E-3</v>
      </c>
      <c r="BM4232" s="146">
        <f t="shared" si="648"/>
        <v>6.2340864920074936E-6</v>
      </c>
      <c r="BN4232" s="146">
        <f t="shared" si="649"/>
        <v>6.2340864920074936E-6</v>
      </c>
      <c r="BO4232" s="146" t="str">
        <f t="shared" si="645"/>
        <v/>
      </c>
    </row>
    <row r="4233" spans="62:67" ht="20.100000000000001" customHeight="1" x14ac:dyDescent="0.25">
      <c r="BJ4233" s="146">
        <v>3453</v>
      </c>
      <c r="BK4233" s="146">
        <f t="shared" si="646"/>
        <v>22.092799999998611</v>
      </c>
      <c r="BL4233" s="146">
        <f t="shared" si="647"/>
        <v>2.4484921643883901E-3</v>
      </c>
      <c r="BM4233" s="146">
        <f t="shared" si="648"/>
        <v>6.2186713424062547E-6</v>
      </c>
      <c r="BN4233" s="146">
        <f t="shared" si="649"/>
        <v>6.2186713424062547E-6</v>
      </c>
      <c r="BO4233" s="146" t="str">
        <f t="shared" si="645"/>
        <v/>
      </c>
    </row>
    <row r="4234" spans="62:67" ht="20.100000000000001" customHeight="1" x14ac:dyDescent="0.25">
      <c r="BJ4234" s="146">
        <v>3454</v>
      </c>
      <c r="BK4234" s="146">
        <f t="shared" si="646"/>
        <v>22.099199999998611</v>
      </c>
      <c r="BL4234" s="146">
        <f t="shared" si="647"/>
        <v>2.4422734930459838E-3</v>
      </c>
      <c r="BM4234" s="146">
        <f t="shared" si="648"/>
        <v>6.2032930090872435E-6</v>
      </c>
      <c r="BN4234" s="146">
        <f t="shared" si="649"/>
        <v>6.2032930090872435E-6</v>
      </c>
      <c r="BO4234" s="146" t="str">
        <f t="shared" si="645"/>
        <v/>
      </c>
    </row>
    <row r="4235" spans="62:67" ht="20.100000000000001" customHeight="1" x14ac:dyDescent="0.25">
      <c r="BJ4235" s="146">
        <v>3455</v>
      </c>
      <c r="BK4235" s="146">
        <f t="shared" si="646"/>
        <v>22.10559999999861</v>
      </c>
      <c r="BL4235" s="146">
        <f t="shared" si="647"/>
        <v>2.4360702000368966E-3</v>
      </c>
      <c r="BM4235" s="146">
        <f t="shared" si="648"/>
        <v>6.1879514082195143E-6</v>
      </c>
      <c r="BN4235" s="146">
        <f t="shared" si="649"/>
        <v>6.1879514082195143E-6</v>
      </c>
      <c r="BO4235" s="146" t="str">
        <f t="shared" si="645"/>
        <v/>
      </c>
    </row>
    <row r="4236" spans="62:67" ht="20.100000000000001" customHeight="1" x14ac:dyDescent="0.25">
      <c r="BJ4236" s="146">
        <v>3456</v>
      </c>
      <c r="BK4236" s="146">
        <f t="shared" si="646"/>
        <v>22.111999999998609</v>
      </c>
      <c r="BL4236" s="146">
        <f t="shared" si="647"/>
        <v>2.4298822486286771E-3</v>
      </c>
      <c r="BM4236" s="146">
        <f t="shared" si="648"/>
        <v>6.1726464561148026E-6</v>
      </c>
      <c r="BN4236" s="146">
        <f t="shared" si="649"/>
        <v>6.1726464561148026E-6</v>
      </c>
      <c r="BO4236" s="146" t="str">
        <f t="shared" si="645"/>
        <v/>
      </c>
    </row>
    <row r="4237" spans="62:67" ht="20.100000000000001" customHeight="1" x14ac:dyDescent="0.25">
      <c r="BJ4237" s="146">
        <v>3457</v>
      </c>
      <c r="BK4237" s="146">
        <f t="shared" si="646"/>
        <v>22.118399999998609</v>
      </c>
      <c r="BL4237" s="146">
        <f t="shared" si="647"/>
        <v>2.4237096021725623E-3</v>
      </c>
      <c r="BM4237" s="146">
        <f t="shared" si="648"/>
        <v>6.1573780692999493E-6</v>
      </c>
      <c r="BN4237" s="146">
        <f t="shared" si="649"/>
        <v>6.1573780692999493E-6</v>
      </c>
      <c r="BO4237" s="146" t="str">
        <f t="shared" ref="BO4237:BO4300" si="650">IF($BL4237&lt;(1-$BH$793),$BM4237,"")</f>
        <v/>
      </c>
    </row>
    <row r="4238" spans="62:67" ht="20.100000000000001" customHeight="1" x14ac:dyDescent="0.25">
      <c r="BJ4238" s="146">
        <v>3458</v>
      </c>
      <c r="BK4238" s="146">
        <f t="shared" ref="BK4238:BK4301" si="651">BK4237+$BN$778</f>
        <v>22.124799999998608</v>
      </c>
      <c r="BL4238" s="146">
        <f t="shared" ref="BL4238:BL4301" si="652">_xlfn.CHISQ.DIST.RT(BK4238,7)</f>
        <v>2.4175522241032623E-3</v>
      </c>
      <c r="BM4238" s="146">
        <f t="shared" ref="BM4238:BM4301" si="653">BL4238-BL4239</f>
        <v>6.1421461644401397E-6</v>
      </c>
      <c r="BN4238" s="146">
        <f t="shared" ref="BN4238:BN4301" si="654">IF(BL4238&lt;(1-$BH$785),BM4238,"")</f>
        <v>6.1421461644401397E-6</v>
      </c>
      <c r="BO4238" s="146" t="str">
        <f t="shared" si="650"/>
        <v/>
      </c>
    </row>
    <row r="4239" spans="62:67" ht="20.100000000000001" customHeight="1" x14ac:dyDescent="0.25">
      <c r="BJ4239" s="146">
        <v>3459</v>
      </c>
      <c r="BK4239" s="146">
        <f t="shared" si="651"/>
        <v>22.131199999998607</v>
      </c>
      <c r="BL4239" s="146">
        <f t="shared" si="652"/>
        <v>2.4114100779388222E-3</v>
      </c>
      <c r="BM4239" s="146">
        <f t="shared" si="653"/>
        <v>6.1269506583983176E-6</v>
      </c>
      <c r="BN4239" s="146">
        <f t="shared" si="654"/>
        <v>6.1269506583983176E-6</v>
      </c>
      <c r="BO4239" s="146" t="str">
        <f t="shared" si="650"/>
        <v/>
      </c>
    </row>
    <row r="4240" spans="62:67" ht="20.100000000000001" customHeight="1" x14ac:dyDescent="0.25">
      <c r="BJ4240" s="146">
        <v>3460</v>
      </c>
      <c r="BK4240" s="146">
        <f t="shared" si="651"/>
        <v>22.137599999998606</v>
      </c>
      <c r="BL4240" s="146">
        <f t="shared" si="652"/>
        <v>2.4052831272804239E-3</v>
      </c>
      <c r="BM4240" s="146">
        <f t="shared" si="653"/>
        <v>6.1117914682260778E-6</v>
      </c>
      <c r="BN4240" s="146">
        <f t="shared" si="654"/>
        <v>6.1117914682260778E-6</v>
      </c>
      <c r="BO4240" s="146" t="str">
        <f t="shared" si="650"/>
        <v/>
      </c>
    </row>
    <row r="4241" spans="62:67" ht="20.100000000000001" customHeight="1" x14ac:dyDescent="0.25">
      <c r="BJ4241" s="146">
        <v>3461</v>
      </c>
      <c r="BK4241" s="146">
        <f t="shared" si="651"/>
        <v>22.143999999998606</v>
      </c>
      <c r="BL4241" s="146">
        <f t="shared" si="652"/>
        <v>2.3991713358121978E-3</v>
      </c>
      <c r="BM4241" s="146">
        <f t="shared" si="653"/>
        <v>6.0966685111159616E-6</v>
      </c>
      <c r="BN4241" s="146">
        <f t="shared" si="654"/>
        <v>6.0966685111159616E-6</v>
      </c>
      <c r="BO4241" s="146" t="str">
        <f t="shared" si="650"/>
        <v/>
      </c>
    </row>
    <row r="4242" spans="62:67" ht="20.100000000000001" customHeight="1" x14ac:dyDescent="0.25">
      <c r="BJ4242" s="146">
        <v>3462</v>
      </c>
      <c r="BK4242" s="146">
        <f t="shared" si="651"/>
        <v>22.150399999998605</v>
      </c>
      <c r="BL4242" s="146">
        <f t="shared" si="652"/>
        <v>2.3930746673010818E-3</v>
      </c>
      <c r="BM4242" s="146">
        <f t="shared" si="653"/>
        <v>6.0815817044769169E-6</v>
      </c>
      <c r="BN4242" s="146">
        <f t="shared" si="654"/>
        <v>6.0815817044769169E-6</v>
      </c>
      <c r="BO4242" s="146" t="str">
        <f t="shared" si="650"/>
        <v/>
      </c>
    </row>
    <row r="4243" spans="62:67" ht="20.100000000000001" customHeight="1" x14ac:dyDescent="0.25">
      <c r="BJ4243" s="146">
        <v>3463</v>
      </c>
      <c r="BK4243" s="146">
        <f t="shared" si="651"/>
        <v>22.156799999998604</v>
      </c>
      <c r="BL4243" s="146">
        <f t="shared" si="652"/>
        <v>2.3869930855966049E-3</v>
      </c>
      <c r="BM4243" s="146">
        <f t="shared" si="653"/>
        <v>6.0665309658575368E-6</v>
      </c>
      <c r="BN4243" s="146">
        <f t="shared" si="654"/>
        <v>6.0665309658575368E-6</v>
      </c>
      <c r="BO4243" s="146" t="str">
        <f t="shared" si="650"/>
        <v/>
      </c>
    </row>
    <row r="4244" spans="62:67" ht="20.100000000000001" customHeight="1" x14ac:dyDescent="0.25">
      <c r="BJ4244" s="146">
        <v>3464</v>
      </c>
      <c r="BK4244" s="146">
        <f t="shared" si="651"/>
        <v>22.163199999998604</v>
      </c>
      <c r="BL4244" s="146">
        <f t="shared" si="652"/>
        <v>2.3809265546307474E-3</v>
      </c>
      <c r="BM4244" s="146">
        <f t="shared" si="653"/>
        <v>6.0515162130119794E-6</v>
      </c>
      <c r="BN4244" s="146">
        <f t="shared" si="654"/>
        <v>6.0515162130119794E-6</v>
      </c>
      <c r="BO4244" s="146" t="str">
        <f t="shared" si="650"/>
        <v/>
      </c>
    </row>
    <row r="4245" spans="62:67" ht="20.100000000000001" customHeight="1" x14ac:dyDescent="0.25">
      <c r="BJ4245" s="146">
        <v>3465</v>
      </c>
      <c r="BK4245" s="146">
        <f t="shared" si="651"/>
        <v>22.169599999998603</v>
      </c>
      <c r="BL4245" s="146">
        <f t="shared" si="652"/>
        <v>2.3748750384177354E-3</v>
      </c>
      <c r="BM4245" s="146">
        <f t="shared" si="653"/>
        <v>6.0365373638435887E-6</v>
      </c>
      <c r="BN4245" s="146">
        <f t="shared" si="654"/>
        <v>6.0365373638435887E-6</v>
      </c>
      <c r="BO4245" s="146" t="str">
        <f t="shared" si="650"/>
        <v/>
      </c>
    </row>
    <row r="4246" spans="62:67" ht="20.100000000000001" customHeight="1" x14ac:dyDescent="0.25">
      <c r="BJ4246" s="146">
        <v>3466</v>
      </c>
      <c r="BK4246" s="146">
        <f t="shared" si="651"/>
        <v>22.175999999998602</v>
      </c>
      <c r="BL4246" s="146">
        <f t="shared" si="652"/>
        <v>2.3688385010538918E-3</v>
      </c>
      <c r="BM4246" s="146">
        <f t="shared" si="653"/>
        <v>6.0215943364565032E-6</v>
      </c>
      <c r="BN4246" s="146">
        <f t="shared" si="654"/>
        <v>6.0215943364565032E-6</v>
      </c>
      <c r="BO4246" s="146" t="str">
        <f t="shared" si="650"/>
        <v/>
      </c>
    </row>
    <row r="4247" spans="62:67" ht="20.100000000000001" customHeight="1" x14ac:dyDescent="0.25">
      <c r="BJ4247" s="146">
        <v>3467</v>
      </c>
      <c r="BK4247" s="146">
        <f t="shared" si="651"/>
        <v>22.182399999998601</v>
      </c>
      <c r="BL4247" s="146">
        <f t="shared" si="652"/>
        <v>2.3628169067174353E-3</v>
      </c>
      <c r="BM4247" s="146">
        <f t="shared" si="653"/>
        <v>6.0066870491049147E-6</v>
      </c>
      <c r="BN4247" s="146">
        <f t="shared" si="654"/>
        <v>6.0066870491049147E-6</v>
      </c>
      <c r="BO4247" s="146" t="str">
        <f t="shared" si="650"/>
        <v/>
      </c>
    </row>
    <row r="4248" spans="62:67" ht="20.100000000000001" customHeight="1" x14ac:dyDescent="0.25">
      <c r="BJ4248" s="146">
        <v>3468</v>
      </c>
      <c r="BK4248" s="146">
        <f t="shared" si="651"/>
        <v>22.188799999998601</v>
      </c>
      <c r="BL4248" s="146">
        <f t="shared" si="652"/>
        <v>2.3568102196683304E-3</v>
      </c>
      <c r="BM4248" s="146">
        <f t="shared" si="653"/>
        <v>5.9918154202316665E-6</v>
      </c>
      <c r="BN4248" s="146">
        <f t="shared" si="654"/>
        <v>5.9918154202316665E-6</v>
      </c>
      <c r="BO4248" s="146" t="str">
        <f t="shared" si="650"/>
        <v/>
      </c>
    </row>
    <row r="4249" spans="62:67" ht="20.100000000000001" customHeight="1" x14ac:dyDescent="0.25">
      <c r="BJ4249" s="146">
        <v>3469</v>
      </c>
      <c r="BK4249" s="146">
        <f t="shared" si="651"/>
        <v>22.1951999999986</v>
      </c>
      <c r="BL4249" s="146">
        <f t="shared" si="652"/>
        <v>2.3508184042480987E-3</v>
      </c>
      <c r="BM4249" s="146">
        <f t="shared" si="653"/>
        <v>5.9769793684435329E-6</v>
      </c>
      <c r="BN4249" s="146">
        <f t="shared" si="654"/>
        <v>5.9769793684435329E-6</v>
      </c>
      <c r="BO4249" s="146" t="str">
        <f t="shared" si="650"/>
        <v/>
      </c>
    </row>
    <row r="4250" spans="62:67" ht="20.100000000000001" customHeight="1" x14ac:dyDescent="0.25">
      <c r="BJ4250" s="146">
        <v>3470</v>
      </c>
      <c r="BK4250" s="146">
        <f t="shared" si="651"/>
        <v>22.201599999998599</v>
      </c>
      <c r="BL4250" s="146">
        <f t="shared" si="652"/>
        <v>2.3448414248796552E-3</v>
      </c>
      <c r="BM4250" s="146">
        <f t="shared" si="653"/>
        <v>5.962178812541144E-6</v>
      </c>
      <c r="BN4250" s="146">
        <f t="shared" si="654"/>
        <v>5.962178812541144E-6</v>
      </c>
      <c r="BO4250" s="146" t="str">
        <f t="shared" si="650"/>
        <v/>
      </c>
    </row>
    <row r="4251" spans="62:67" ht="20.100000000000001" customHeight="1" x14ac:dyDescent="0.25">
      <c r="BJ4251" s="146">
        <v>3471</v>
      </c>
      <c r="BK4251" s="146">
        <f t="shared" si="651"/>
        <v>22.207999999998599</v>
      </c>
      <c r="BL4251" s="146">
        <f t="shared" si="652"/>
        <v>2.338879246067114E-3</v>
      </c>
      <c r="BM4251" s="146">
        <f t="shared" si="653"/>
        <v>5.94741367146304E-6</v>
      </c>
      <c r="BN4251" s="146">
        <f t="shared" si="654"/>
        <v>5.94741367146304E-6</v>
      </c>
      <c r="BO4251" s="146" t="str">
        <f t="shared" si="650"/>
        <v/>
      </c>
    </row>
    <row r="4252" spans="62:67" ht="20.100000000000001" customHeight="1" x14ac:dyDescent="0.25">
      <c r="BJ4252" s="146">
        <v>3472</v>
      </c>
      <c r="BK4252" s="146">
        <f t="shared" si="651"/>
        <v>22.214399999998598</v>
      </c>
      <c r="BL4252" s="146">
        <f t="shared" si="652"/>
        <v>2.332931832395651E-3</v>
      </c>
      <c r="BM4252" s="146">
        <f t="shared" si="653"/>
        <v>5.9326838643615661E-6</v>
      </c>
      <c r="BN4252" s="146">
        <f t="shared" si="654"/>
        <v>5.9326838643615661E-6</v>
      </c>
      <c r="BO4252" s="146" t="str">
        <f t="shared" si="650"/>
        <v/>
      </c>
    </row>
    <row r="4253" spans="62:67" ht="20.100000000000001" customHeight="1" x14ac:dyDescent="0.25">
      <c r="BJ4253" s="146">
        <v>3473</v>
      </c>
      <c r="BK4253" s="146">
        <f t="shared" si="651"/>
        <v>22.220799999998597</v>
      </c>
      <c r="BL4253" s="146">
        <f t="shared" si="652"/>
        <v>2.3269991485312894E-3</v>
      </c>
      <c r="BM4253" s="146">
        <f t="shared" si="653"/>
        <v>5.9179893105222071E-6</v>
      </c>
      <c r="BN4253" s="146">
        <f t="shared" si="654"/>
        <v>5.9179893105222071E-6</v>
      </c>
      <c r="BO4253" s="146" t="str">
        <f t="shared" si="650"/>
        <v/>
      </c>
    </row>
    <row r="4254" spans="62:67" ht="20.100000000000001" customHeight="1" x14ac:dyDescent="0.25">
      <c r="BJ4254" s="146">
        <v>3474</v>
      </c>
      <c r="BK4254" s="146">
        <f t="shared" si="651"/>
        <v>22.227199999998597</v>
      </c>
      <c r="BL4254" s="146">
        <f t="shared" si="652"/>
        <v>2.3210811592207672E-3</v>
      </c>
      <c r="BM4254" s="146">
        <f t="shared" si="653"/>
        <v>5.9033299294316763E-6</v>
      </c>
      <c r="BN4254" s="146">
        <f t="shared" si="654"/>
        <v>5.9033299294316763E-6</v>
      </c>
      <c r="BO4254" s="146" t="str">
        <f t="shared" si="650"/>
        <v/>
      </c>
    </row>
    <row r="4255" spans="62:67" ht="20.100000000000001" customHeight="1" x14ac:dyDescent="0.25">
      <c r="BJ4255" s="146">
        <v>3475</v>
      </c>
      <c r="BK4255" s="146">
        <f t="shared" si="651"/>
        <v>22.233599999998596</v>
      </c>
      <c r="BL4255" s="146">
        <f t="shared" si="652"/>
        <v>2.3151778292913355E-3</v>
      </c>
      <c r="BM4255" s="146">
        <f t="shared" si="653"/>
        <v>5.8887056407410515E-6</v>
      </c>
      <c r="BN4255" s="146">
        <f t="shared" si="654"/>
        <v>5.8887056407410515E-6</v>
      </c>
      <c r="BO4255" s="146" t="str">
        <f t="shared" si="650"/>
        <v/>
      </c>
    </row>
    <row r="4256" spans="62:67" ht="20.100000000000001" customHeight="1" x14ac:dyDescent="0.25">
      <c r="BJ4256" s="146">
        <v>3476</v>
      </c>
      <c r="BK4256" s="146">
        <f t="shared" si="651"/>
        <v>22.239999999998595</v>
      </c>
      <c r="BL4256" s="146">
        <f t="shared" si="652"/>
        <v>2.3092891236505945E-3</v>
      </c>
      <c r="BM4256" s="146">
        <f t="shared" si="653"/>
        <v>5.874116364258837E-6</v>
      </c>
      <c r="BN4256" s="146">
        <f t="shared" si="654"/>
        <v>5.874116364258837E-6</v>
      </c>
      <c r="BO4256" s="146" t="str">
        <f t="shared" si="650"/>
        <v/>
      </c>
    </row>
    <row r="4257" spans="62:67" ht="20.100000000000001" customHeight="1" x14ac:dyDescent="0.25">
      <c r="BJ4257" s="146">
        <v>3477</v>
      </c>
      <c r="BK4257" s="146">
        <f t="shared" si="651"/>
        <v>22.246399999998594</v>
      </c>
      <c r="BL4257" s="146">
        <f t="shared" si="652"/>
        <v>2.3034150072863357E-3</v>
      </c>
      <c r="BM4257" s="146">
        <f t="shared" si="653"/>
        <v>5.8595620199843566E-6</v>
      </c>
      <c r="BN4257" s="146">
        <f t="shared" si="654"/>
        <v>5.8595620199843566E-6</v>
      </c>
      <c r="BO4257" s="146" t="str">
        <f t="shared" si="650"/>
        <v/>
      </c>
    </row>
    <row r="4258" spans="62:67" ht="20.100000000000001" customHeight="1" x14ac:dyDescent="0.25">
      <c r="BJ4258" s="146">
        <v>3478</v>
      </c>
      <c r="BK4258" s="146">
        <f t="shared" si="651"/>
        <v>22.252799999998594</v>
      </c>
      <c r="BL4258" s="146">
        <f t="shared" si="652"/>
        <v>2.2975554452663513E-3</v>
      </c>
      <c r="BM4258" s="146">
        <f t="shared" si="653"/>
        <v>5.8450425280769623E-6</v>
      </c>
      <c r="BN4258" s="146">
        <f t="shared" si="654"/>
        <v>5.8450425280769623E-6</v>
      </c>
      <c r="BO4258" s="146" t="str">
        <f t="shared" si="650"/>
        <v/>
      </c>
    </row>
    <row r="4259" spans="62:67" ht="20.100000000000001" customHeight="1" x14ac:dyDescent="0.25">
      <c r="BJ4259" s="146">
        <v>3479</v>
      </c>
      <c r="BK4259" s="146">
        <f t="shared" si="651"/>
        <v>22.259199999998593</v>
      </c>
      <c r="BL4259" s="146">
        <f t="shared" si="652"/>
        <v>2.2917104027382743E-3</v>
      </c>
      <c r="BM4259" s="146">
        <f t="shared" si="653"/>
        <v>5.8305578088616722E-6</v>
      </c>
      <c r="BN4259" s="146">
        <f t="shared" si="654"/>
        <v>5.8305578088616722E-6</v>
      </c>
      <c r="BO4259" s="146" t="str">
        <f t="shared" si="650"/>
        <v/>
      </c>
    </row>
    <row r="4260" spans="62:67" ht="20.100000000000001" customHeight="1" x14ac:dyDescent="0.25">
      <c r="BJ4260" s="146">
        <v>3480</v>
      </c>
      <c r="BK4260" s="146">
        <f t="shared" si="651"/>
        <v>22.265599999998592</v>
      </c>
      <c r="BL4260" s="146">
        <f t="shared" si="652"/>
        <v>2.2858798449294127E-3</v>
      </c>
      <c r="BM4260" s="146">
        <f t="shared" si="653"/>
        <v>5.8161077828504208E-6</v>
      </c>
      <c r="BN4260" s="146">
        <f t="shared" si="654"/>
        <v>5.8161077828504208E-6</v>
      </c>
      <c r="BO4260" s="146" t="str">
        <f t="shared" si="650"/>
        <v/>
      </c>
    </row>
    <row r="4261" spans="62:67" ht="20.100000000000001" customHeight="1" x14ac:dyDescent="0.25">
      <c r="BJ4261" s="146">
        <v>3481</v>
      </c>
      <c r="BK4261" s="146">
        <f t="shared" si="651"/>
        <v>22.271999999998592</v>
      </c>
      <c r="BL4261" s="146">
        <f t="shared" si="652"/>
        <v>2.2800637371465622E-3</v>
      </c>
      <c r="BM4261" s="146">
        <f t="shared" si="653"/>
        <v>5.8016923707060637E-6</v>
      </c>
      <c r="BN4261" s="146">
        <f t="shared" si="654"/>
        <v>5.8016923707060637E-6</v>
      </c>
      <c r="BO4261" s="146" t="str">
        <f t="shared" si="650"/>
        <v/>
      </c>
    </row>
    <row r="4262" spans="62:67" ht="20.100000000000001" customHeight="1" x14ac:dyDescent="0.25">
      <c r="BJ4262" s="146">
        <v>3482</v>
      </c>
      <c r="BK4262" s="146">
        <f t="shared" si="651"/>
        <v>22.278399999998591</v>
      </c>
      <c r="BL4262" s="146">
        <f t="shared" si="652"/>
        <v>2.2742620447758562E-3</v>
      </c>
      <c r="BM4262" s="146">
        <f t="shared" si="653"/>
        <v>5.7873114932801076E-6</v>
      </c>
      <c r="BN4262" s="146">
        <f t="shared" si="654"/>
        <v>5.7873114932801076E-6</v>
      </c>
      <c r="BO4262" s="146" t="str">
        <f t="shared" si="650"/>
        <v/>
      </c>
    </row>
    <row r="4263" spans="62:67" ht="20.100000000000001" customHeight="1" x14ac:dyDescent="0.25">
      <c r="BJ4263" s="146">
        <v>3483</v>
      </c>
      <c r="BK4263" s="146">
        <f t="shared" si="651"/>
        <v>22.28479999999859</v>
      </c>
      <c r="BL4263" s="146">
        <f t="shared" si="652"/>
        <v>2.2684747332825761E-3</v>
      </c>
      <c r="BM4263" s="146">
        <f t="shared" si="653"/>
        <v>5.7729650715684748E-6</v>
      </c>
      <c r="BN4263" s="146">
        <f t="shared" si="654"/>
        <v>5.7729650715684748E-6</v>
      </c>
      <c r="BO4263" s="146" t="str">
        <f t="shared" si="650"/>
        <v/>
      </c>
    </row>
    <row r="4264" spans="62:67" ht="20.100000000000001" customHeight="1" x14ac:dyDescent="0.25">
      <c r="BJ4264" s="146">
        <v>3484</v>
      </c>
      <c r="BK4264" s="146">
        <f t="shared" si="651"/>
        <v>22.291199999998589</v>
      </c>
      <c r="BL4264" s="146">
        <f t="shared" si="652"/>
        <v>2.2627017682110076E-3</v>
      </c>
      <c r="BM4264" s="146">
        <f t="shared" si="653"/>
        <v>5.7586530267579074E-6</v>
      </c>
      <c r="BN4264" s="146">
        <f t="shared" si="654"/>
        <v>5.7586530267579074E-6</v>
      </c>
      <c r="BO4264" s="146" t="str">
        <f t="shared" si="650"/>
        <v/>
      </c>
    </row>
    <row r="4265" spans="62:67" ht="20.100000000000001" customHeight="1" x14ac:dyDescent="0.25">
      <c r="BJ4265" s="146">
        <v>3485</v>
      </c>
      <c r="BK4265" s="146">
        <f t="shared" si="651"/>
        <v>22.297599999998589</v>
      </c>
      <c r="BL4265" s="146">
        <f t="shared" si="652"/>
        <v>2.2569431151842497E-3</v>
      </c>
      <c r="BM4265" s="146">
        <f t="shared" si="653"/>
        <v>5.7443752802012471E-6</v>
      </c>
      <c r="BN4265" s="146">
        <f t="shared" si="654"/>
        <v>5.7443752802012471E-6</v>
      </c>
      <c r="BO4265" s="146" t="str">
        <f t="shared" si="650"/>
        <v/>
      </c>
    </row>
    <row r="4266" spans="62:67" ht="20.100000000000001" customHeight="1" x14ac:dyDescent="0.25">
      <c r="BJ4266" s="146">
        <v>3486</v>
      </c>
      <c r="BK4266" s="146">
        <f t="shared" si="651"/>
        <v>22.303999999998588</v>
      </c>
      <c r="BL4266" s="146">
        <f t="shared" si="652"/>
        <v>2.2511987399040484E-3</v>
      </c>
      <c r="BM4266" s="146">
        <f t="shared" si="653"/>
        <v>5.7301317534052924E-6</v>
      </c>
      <c r="BN4266" s="146">
        <f t="shared" si="654"/>
        <v>5.7301317534052924E-6</v>
      </c>
      <c r="BO4266" s="146" t="str">
        <f t="shared" si="650"/>
        <v/>
      </c>
    </row>
    <row r="4267" spans="62:67" ht="20.100000000000001" customHeight="1" x14ac:dyDescent="0.25">
      <c r="BJ4267" s="146">
        <v>3487</v>
      </c>
      <c r="BK4267" s="146">
        <f t="shared" si="651"/>
        <v>22.310399999998587</v>
      </c>
      <c r="BL4267" s="146">
        <f t="shared" si="652"/>
        <v>2.2454686081506432E-3</v>
      </c>
      <c r="BM4267" s="146">
        <f t="shared" si="653"/>
        <v>5.7159223680542173E-6</v>
      </c>
      <c r="BN4267" s="146">
        <f t="shared" si="654"/>
        <v>5.7159223680542173E-6</v>
      </c>
      <c r="BO4267" s="146" t="str">
        <f t="shared" si="650"/>
        <v/>
      </c>
    </row>
    <row r="4268" spans="62:67" ht="20.100000000000001" customHeight="1" x14ac:dyDescent="0.25">
      <c r="BJ4268" s="146">
        <v>3488</v>
      </c>
      <c r="BK4268" s="146">
        <f t="shared" si="651"/>
        <v>22.316799999998587</v>
      </c>
      <c r="BL4268" s="146">
        <f t="shared" si="652"/>
        <v>2.2397526857825889E-3</v>
      </c>
      <c r="BM4268" s="146">
        <f t="shared" si="653"/>
        <v>5.7017470460087039E-6</v>
      </c>
      <c r="BN4268" s="146">
        <f t="shared" si="654"/>
        <v>5.7017470460087039E-6</v>
      </c>
      <c r="BO4268" s="146" t="str">
        <f t="shared" si="650"/>
        <v/>
      </c>
    </row>
    <row r="4269" spans="62:67" ht="20.100000000000001" customHeight="1" x14ac:dyDescent="0.25">
      <c r="BJ4269" s="146">
        <v>3489</v>
      </c>
      <c r="BK4269" s="146">
        <f t="shared" si="651"/>
        <v>22.323199999998586</v>
      </c>
      <c r="BL4269" s="146">
        <f t="shared" si="652"/>
        <v>2.2340509387365802E-3</v>
      </c>
      <c r="BM4269" s="146">
        <f t="shared" si="653"/>
        <v>5.6876057092729825E-6</v>
      </c>
      <c r="BN4269" s="146">
        <f t="shared" si="654"/>
        <v>5.6876057092729825E-6</v>
      </c>
      <c r="BO4269" s="146" t="str">
        <f t="shared" si="650"/>
        <v/>
      </c>
    </row>
    <row r="4270" spans="62:67" ht="20.100000000000001" customHeight="1" x14ac:dyDescent="0.25">
      <c r="BJ4270" s="146">
        <v>3490</v>
      </c>
      <c r="BK4270" s="146">
        <f t="shared" si="651"/>
        <v>22.329599999998585</v>
      </c>
      <c r="BL4270" s="146">
        <f t="shared" si="652"/>
        <v>2.2283633330273073E-3</v>
      </c>
      <c r="BM4270" s="146">
        <f t="shared" si="653"/>
        <v>5.6734982800421031E-6</v>
      </c>
      <c r="BN4270" s="146">
        <f t="shared" si="654"/>
        <v>5.6734982800421031E-6</v>
      </c>
      <c r="BO4270" s="146" t="str">
        <f t="shared" si="650"/>
        <v/>
      </c>
    </row>
    <row r="4271" spans="62:67" ht="20.100000000000001" customHeight="1" x14ac:dyDescent="0.25">
      <c r="BJ4271" s="146">
        <v>3491</v>
      </c>
      <c r="BK4271" s="146">
        <f t="shared" si="651"/>
        <v>22.335999999998585</v>
      </c>
      <c r="BL4271" s="146">
        <f t="shared" si="652"/>
        <v>2.2226898347472651E-3</v>
      </c>
      <c r="BM4271" s="146">
        <f t="shared" si="653"/>
        <v>5.6594246806607358E-6</v>
      </c>
      <c r="BN4271" s="146">
        <f t="shared" si="654"/>
        <v>5.6594246806607358E-6</v>
      </c>
      <c r="BO4271" s="146" t="str">
        <f t="shared" si="650"/>
        <v/>
      </c>
    </row>
    <row r="4272" spans="62:67" ht="20.100000000000001" customHeight="1" x14ac:dyDescent="0.25">
      <c r="BJ4272" s="146">
        <v>3492</v>
      </c>
      <c r="BK4272" s="146">
        <f t="shared" si="651"/>
        <v>22.342399999998584</v>
      </c>
      <c r="BL4272" s="146">
        <f t="shared" si="652"/>
        <v>2.2170304100666044E-3</v>
      </c>
      <c r="BM4272" s="146">
        <f t="shared" si="653"/>
        <v>5.6453848336578648E-6</v>
      </c>
      <c r="BN4272" s="146">
        <f t="shared" si="654"/>
        <v>5.6453848336578648E-6</v>
      </c>
      <c r="BO4272" s="146" t="str">
        <f t="shared" si="650"/>
        <v/>
      </c>
    </row>
    <row r="4273" spans="62:67" ht="20.100000000000001" customHeight="1" x14ac:dyDescent="0.25">
      <c r="BJ4273" s="146">
        <v>3493</v>
      </c>
      <c r="BK4273" s="146">
        <f t="shared" si="651"/>
        <v>22.348799999998583</v>
      </c>
      <c r="BL4273" s="146">
        <f t="shared" si="652"/>
        <v>2.2113850252329465E-3</v>
      </c>
      <c r="BM4273" s="146">
        <f t="shared" si="653"/>
        <v>5.631378661704288E-6</v>
      </c>
      <c r="BN4273" s="146">
        <f t="shared" si="654"/>
        <v>5.631378661704288E-6</v>
      </c>
      <c r="BO4273" s="146" t="str">
        <f t="shared" si="650"/>
        <v/>
      </c>
    </row>
    <row r="4274" spans="62:67" ht="20.100000000000001" customHeight="1" x14ac:dyDescent="0.25">
      <c r="BJ4274" s="146">
        <v>3494</v>
      </c>
      <c r="BK4274" s="146">
        <f t="shared" si="651"/>
        <v>22.355199999998582</v>
      </c>
      <c r="BL4274" s="146">
        <f t="shared" si="652"/>
        <v>2.2057536465712423E-3</v>
      </c>
      <c r="BM4274" s="146">
        <f t="shared" si="653"/>
        <v>5.6174060876611892E-6</v>
      </c>
      <c r="BN4274" s="146">
        <f t="shared" si="654"/>
        <v>5.6174060876611892E-6</v>
      </c>
      <c r="BO4274" s="146" t="str">
        <f t="shared" si="650"/>
        <v/>
      </c>
    </row>
    <row r="4275" spans="62:67" ht="20.100000000000001" customHeight="1" x14ac:dyDescent="0.25">
      <c r="BJ4275" s="146">
        <v>3495</v>
      </c>
      <c r="BK4275" s="146">
        <f t="shared" si="651"/>
        <v>22.361599999998582</v>
      </c>
      <c r="BL4275" s="146">
        <f t="shared" si="652"/>
        <v>2.2001362404835811E-3</v>
      </c>
      <c r="BM4275" s="146">
        <f t="shared" si="653"/>
        <v>5.6034670345311323E-6</v>
      </c>
      <c r="BN4275" s="146">
        <f t="shared" si="654"/>
        <v>5.6034670345311323E-6</v>
      </c>
      <c r="BO4275" s="146" t="str">
        <f t="shared" si="650"/>
        <v/>
      </c>
    </row>
    <row r="4276" spans="62:67" ht="20.100000000000001" customHeight="1" x14ac:dyDescent="0.25">
      <c r="BJ4276" s="146">
        <v>3496</v>
      </c>
      <c r="BK4276" s="146">
        <f t="shared" si="651"/>
        <v>22.367999999998581</v>
      </c>
      <c r="BL4276" s="146">
        <f t="shared" si="652"/>
        <v>2.1945327734490499E-3</v>
      </c>
      <c r="BM4276" s="146">
        <f t="shared" si="653"/>
        <v>5.5895614255088016E-6</v>
      </c>
      <c r="BN4276" s="146">
        <f t="shared" si="654"/>
        <v>5.5895614255088016E-6</v>
      </c>
      <c r="BO4276" s="146" t="str">
        <f t="shared" si="650"/>
        <v/>
      </c>
    </row>
    <row r="4277" spans="62:67" ht="20.100000000000001" customHeight="1" x14ac:dyDescent="0.25">
      <c r="BJ4277" s="146">
        <v>3497</v>
      </c>
      <c r="BK4277" s="146">
        <f t="shared" si="651"/>
        <v>22.37439999999858</v>
      </c>
      <c r="BL4277" s="146">
        <f t="shared" si="652"/>
        <v>2.1889432120235411E-3</v>
      </c>
      <c r="BM4277" s="146">
        <f t="shared" si="653"/>
        <v>5.5756891839220217E-6</v>
      </c>
      <c r="BN4277" s="146">
        <f t="shared" si="654"/>
        <v>5.5756891839220217E-6</v>
      </c>
      <c r="BO4277" s="146" t="str">
        <f t="shared" si="650"/>
        <v/>
      </c>
    </row>
    <row r="4278" spans="62:67" ht="20.100000000000001" customHeight="1" x14ac:dyDescent="0.25">
      <c r="BJ4278" s="146">
        <v>3498</v>
      </c>
      <c r="BK4278" s="146">
        <f t="shared" si="651"/>
        <v>22.38079999999858</v>
      </c>
      <c r="BL4278" s="146">
        <f t="shared" si="652"/>
        <v>2.1833675228396191E-3</v>
      </c>
      <c r="BM4278" s="146">
        <f t="shared" si="653"/>
        <v>5.5618502332916049E-6</v>
      </c>
      <c r="BN4278" s="146">
        <f t="shared" si="654"/>
        <v>5.5618502332916049E-6</v>
      </c>
      <c r="BO4278" s="146" t="str">
        <f t="shared" si="650"/>
        <v/>
      </c>
    </row>
    <row r="4279" spans="62:67" ht="20.100000000000001" customHeight="1" x14ac:dyDescent="0.25">
      <c r="BJ4279" s="146">
        <v>3499</v>
      </c>
      <c r="BK4279" s="146">
        <f t="shared" si="651"/>
        <v>22.387199999998579</v>
      </c>
      <c r="BL4279" s="146">
        <f t="shared" si="652"/>
        <v>2.1778056726063275E-3</v>
      </c>
      <c r="BM4279" s="146">
        <f t="shared" si="653"/>
        <v>5.5480444972845142E-6</v>
      </c>
      <c r="BN4279" s="146">
        <f t="shared" si="654"/>
        <v>5.5480444972845142E-6</v>
      </c>
      <c r="BO4279" s="146" t="str">
        <f t="shared" si="650"/>
        <v/>
      </c>
    </row>
    <row r="4280" spans="62:67" ht="20.100000000000001" customHeight="1" x14ac:dyDescent="0.25">
      <c r="BJ4280" s="146">
        <v>3500</v>
      </c>
      <c r="BK4280" s="146">
        <f t="shared" si="651"/>
        <v>22.393599999998578</v>
      </c>
      <c r="BL4280" s="146">
        <f t="shared" si="652"/>
        <v>2.172257628109043E-3</v>
      </c>
      <c r="BM4280" s="146">
        <f t="shared" si="653"/>
        <v>5.5342718997442204E-6</v>
      </c>
      <c r="BN4280" s="146">
        <f t="shared" si="654"/>
        <v>5.5342718997442204E-6</v>
      </c>
      <c r="BO4280" s="146" t="str">
        <f t="shared" si="650"/>
        <v/>
      </c>
    </row>
    <row r="4281" spans="62:67" ht="20.100000000000001" customHeight="1" x14ac:dyDescent="0.25">
      <c r="BJ4281" s="146">
        <v>3501</v>
      </c>
      <c r="BK4281" s="146">
        <f t="shared" si="651"/>
        <v>22.399999999998577</v>
      </c>
      <c r="BL4281" s="146">
        <f t="shared" si="652"/>
        <v>2.1667233562092988E-3</v>
      </c>
      <c r="BM4281" s="146">
        <f t="shared" si="653"/>
        <v>5.5205323646603452E-6</v>
      </c>
      <c r="BN4281" s="146">
        <f t="shared" si="654"/>
        <v>5.5205323646603452E-6</v>
      </c>
      <c r="BO4281" s="146" t="str">
        <f t="shared" si="650"/>
        <v/>
      </c>
    </row>
    <row r="4282" spans="62:67" ht="20.100000000000001" customHeight="1" x14ac:dyDescent="0.25">
      <c r="BJ4282" s="146">
        <v>3502</v>
      </c>
      <c r="BK4282" s="146">
        <f t="shared" si="651"/>
        <v>22.406399999998577</v>
      </c>
      <c r="BL4282" s="146">
        <f t="shared" si="652"/>
        <v>2.1612028238446384E-3</v>
      </c>
      <c r="BM4282" s="146">
        <f t="shared" si="653"/>
        <v>5.5068258162063906E-6</v>
      </c>
      <c r="BN4282" s="146">
        <f t="shared" si="654"/>
        <v>5.5068258162063906E-6</v>
      </c>
      <c r="BO4282" s="146" t="str">
        <f t="shared" si="650"/>
        <v/>
      </c>
    </row>
    <row r="4283" spans="62:67" ht="20.100000000000001" customHeight="1" x14ac:dyDescent="0.25">
      <c r="BJ4283" s="146">
        <v>3503</v>
      </c>
      <c r="BK4283" s="146">
        <f t="shared" si="651"/>
        <v>22.412799999998576</v>
      </c>
      <c r="BL4283" s="146">
        <f t="shared" si="652"/>
        <v>2.155695998028432E-3</v>
      </c>
      <c r="BM4283" s="146">
        <f t="shared" si="653"/>
        <v>5.4931521787033102E-6</v>
      </c>
      <c r="BN4283" s="146">
        <f t="shared" si="654"/>
        <v>5.4931521787033102E-6</v>
      </c>
      <c r="BO4283" s="146" t="str">
        <f t="shared" si="650"/>
        <v/>
      </c>
    </row>
    <row r="4284" spans="62:67" ht="20.100000000000001" customHeight="1" x14ac:dyDescent="0.25">
      <c r="BJ4284" s="146">
        <v>3504</v>
      </c>
      <c r="BK4284" s="146">
        <f t="shared" si="651"/>
        <v>22.419199999998575</v>
      </c>
      <c r="BL4284" s="146">
        <f t="shared" si="652"/>
        <v>2.1502028458497287E-3</v>
      </c>
      <c r="BM4284" s="146">
        <f t="shared" si="653"/>
        <v>5.4795113766355555E-6</v>
      </c>
      <c r="BN4284" s="146">
        <f t="shared" si="654"/>
        <v>5.4795113766355555E-6</v>
      </c>
      <c r="BO4284" s="146" t="str">
        <f t="shared" si="650"/>
        <v/>
      </c>
    </row>
    <row r="4285" spans="62:67" ht="20.100000000000001" customHeight="1" x14ac:dyDescent="0.25">
      <c r="BJ4285" s="146">
        <v>3505</v>
      </c>
      <c r="BK4285" s="146">
        <f t="shared" si="651"/>
        <v>22.425599999998575</v>
      </c>
      <c r="BL4285" s="146">
        <f t="shared" si="652"/>
        <v>2.1447233344730932E-3</v>
      </c>
      <c r="BM4285" s="146">
        <f t="shared" si="653"/>
        <v>5.4659033346584479E-6</v>
      </c>
      <c r="BN4285" s="146">
        <f t="shared" si="654"/>
        <v>5.4659033346584479E-6</v>
      </c>
      <c r="BO4285" s="146" t="str">
        <f t="shared" si="650"/>
        <v/>
      </c>
    </row>
    <row r="4286" spans="62:67" ht="20.100000000000001" customHeight="1" x14ac:dyDescent="0.25">
      <c r="BJ4286" s="146">
        <v>3506</v>
      </c>
      <c r="BK4286" s="146">
        <f t="shared" si="651"/>
        <v>22.431999999998574</v>
      </c>
      <c r="BL4286" s="146">
        <f t="shared" si="652"/>
        <v>2.1392574311384347E-3</v>
      </c>
      <c r="BM4286" s="146">
        <f t="shared" si="653"/>
        <v>5.4523279775843016E-6</v>
      </c>
      <c r="BN4286" s="146">
        <f t="shared" si="654"/>
        <v>5.4523279775843016E-6</v>
      </c>
      <c r="BO4286" s="146" t="str">
        <f t="shared" si="650"/>
        <v/>
      </c>
    </row>
    <row r="4287" spans="62:67" ht="20.100000000000001" customHeight="1" x14ac:dyDescent="0.25">
      <c r="BJ4287" s="146">
        <v>3507</v>
      </c>
      <c r="BK4287" s="146">
        <f t="shared" si="651"/>
        <v>22.438399999998573</v>
      </c>
      <c r="BL4287" s="146">
        <f t="shared" si="652"/>
        <v>2.1338051031608504E-3</v>
      </c>
      <c r="BM4287" s="146">
        <f t="shared" si="653"/>
        <v>5.4387852303819893E-6</v>
      </c>
      <c r="BN4287" s="146">
        <f t="shared" si="654"/>
        <v>5.4387852303819893E-6</v>
      </c>
      <c r="BO4287" s="146" t="str">
        <f t="shared" si="650"/>
        <v/>
      </c>
    </row>
    <row r="4288" spans="62:67" ht="20.100000000000001" customHeight="1" x14ac:dyDescent="0.25">
      <c r="BJ4288" s="146">
        <v>3508</v>
      </c>
      <c r="BK4288" s="146">
        <f t="shared" si="651"/>
        <v>22.444799999998573</v>
      </c>
      <c r="BL4288" s="146">
        <f t="shared" si="652"/>
        <v>2.1283663179304684E-3</v>
      </c>
      <c r="BM4288" s="146">
        <f t="shared" si="653"/>
        <v>5.4252750181960248E-6</v>
      </c>
      <c r="BN4288" s="146">
        <f t="shared" si="654"/>
        <v>5.4252750181960248E-6</v>
      </c>
      <c r="BO4288" s="146" t="str">
        <f t="shared" si="650"/>
        <v/>
      </c>
    </row>
    <row r="4289" spans="62:67" ht="20.100000000000001" customHeight="1" x14ac:dyDescent="0.25">
      <c r="BJ4289" s="146">
        <v>3509</v>
      </c>
      <c r="BK4289" s="146">
        <f t="shared" si="651"/>
        <v>22.451199999998572</v>
      </c>
      <c r="BL4289" s="146">
        <f t="shared" si="652"/>
        <v>2.1229410429122724E-3</v>
      </c>
      <c r="BM4289" s="146">
        <f t="shared" si="653"/>
        <v>5.4117972663175057E-6</v>
      </c>
      <c r="BN4289" s="146">
        <f t="shared" si="654"/>
        <v>5.4117972663175057E-6</v>
      </c>
      <c r="BO4289" s="146" t="str">
        <f t="shared" si="650"/>
        <v/>
      </c>
    </row>
    <row r="4290" spans="62:67" ht="20.100000000000001" customHeight="1" x14ac:dyDescent="0.25">
      <c r="BJ4290" s="146">
        <v>3510</v>
      </c>
      <c r="BK4290" s="146">
        <f t="shared" si="651"/>
        <v>22.457599999998571</v>
      </c>
      <c r="BL4290" s="146">
        <f t="shared" si="652"/>
        <v>2.1175292456459549E-3</v>
      </c>
      <c r="BM4290" s="146">
        <f t="shared" si="653"/>
        <v>5.3983519001945222E-6</v>
      </c>
      <c r="BN4290" s="146">
        <f t="shared" si="654"/>
        <v>5.3983519001945222E-6</v>
      </c>
      <c r="BO4290" s="146" t="str">
        <f t="shared" si="650"/>
        <v/>
      </c>
    </row>
    <row r="4291" spans="62:67" ht="20.100000000000001" customHeight="1" x14ac:dyDescent="0.25">
      <c r="BJ4291" s="146">
        <v>3511</v>
      </c>
      <c r="BK4291" s="146">
        <f t="shared" si="651"/>
        <v>22.46399999999857</v>
      </c>
      <c r="BL4291" s="146">
        <f t="shared" si="652"/>
        <v>2.1121308937457604E-3</v>
      </c>
      <c r="BM4291" s="146">
        <f t="shared" si="653"/>
        <v>5.3849388454521065E-6</v>
      </c>
      <c r="BN4291" s="146">
        <f t="shared" si="654"/>
        <v>5.3849388454521065E-6</v>
      </c>
      <c r="BO4291" s="146" t="str">
        <f t="shared" si="650"/>
        <v/>
      </c>
    </row>
    <row r="4292" spans="62:67" ht="20.100000000000001" customHeight="1" x14ac:dyDescent="0.25">
      <c r="BJ4292" s="146">
        <v>3512</v>
      </c>
      <c r="BK4292" s="146">
        <f t="shared" si="651"/>
        <v>22.47039999999857</v>
      </c>
      <c r="BL4292" s="146">
        <f t="shared" si="652"/>
        <v>2.1067459549003083E-3</v>
      </c>
      <c r="BM4292" s="146">
        <f t="shared" si="653"/>
        <v>5.3715580278727165E-6</v>
      </c>
      <c r="BN4292" s="146">
        <f t="shared" si="654"/>
        <v>5.3715580278727165E-6</v>
      </c>
      <c r="BO4292" s="146" t="str">
        <f t="shared" si="650"/>
        <v/>
      </c>
    </row>
    <row r="4293" spans="62:67" ht="20.100000000000001" customHeight="1" x14ac:dyDescent="0.25">
      <c r="BJ4293" s="146">
        <v>3513</v>
      </c>
      <c r="BK4293" s="146">
        <f t="shared" si="651"/>
        <v>22.476799999998569</v>
      </c>
      <c r="BL4293" s="146">
        <f t="shared" si="652"/>
        <v>2.1013743968724356E-3</v>
      </c>
      <c r="BM4293" s="146">
        <f t="shared" si="653"/>
        <v>5.3582093733827926E-6</v>
      </c>
      <c r="BN4293" s="146">
        <f t="shared" si="654"/>
        <v>5.3582093733827926E-6</v>
      </c>
      <c r="BO4293" s="146" t="str">
        <f t="shared" si="650"/>
        <v/>
      </c>
    </row>
    <row r="4294" spans="62:67" ht="20.100000000000001" customHeight="1" x14ac:dyDescent="0.25">
      <c r="BJ4294" s="146">
        <v>3514</v>
      </c>
      <c r="BK4294" s="146">
        <f t="shared" si="651"/>
        <v>22.483199999998568</v>
      </c>
      <c r="BL4294" s="146">
        <f t="shared" si="652"/>
        <v>2.0960161874990528E-3</v>
      </c>
      <c r="BM4294" s="146">
        <f t="shared" si="653"/>
        <v>5.3448928080774769E-6</v>
      </c>
      <c r="BN4294" s="146">
        <f t="shared" si="654"/>
        <v>5.3448928080774769E-6</v>
      </c>
      <c r="BO4294" s="146" t="str">
        <f t="shared" si="650"/>
        <v/>
      </c>
    </row>
    <row r="4295" spans="62:67" ht="20.100000000000001" customHeight="1" x14ac:dyDescent="0.25">
      <c r="BJ4295" s="146">
        <v>3515</v>
      </c>
      <c r="BK4295" s="146">
        <f t="shared" si="651"/>
        <v>22.489599999998568</v>
      </c>
      <c r="BL4295" s="146">
        <f t="shared" si="652"/>
        <v>2.0906712946909753E-3</v>
      </c>
      <c r="BM4295" s="146">
        <f t="shared" si="653"/>
        <v>5.3316082582210468E-6</v>
      </c>
      <c r="BN4295" s="146">
        <f t="shared" si="654"/>
        <v>5.3316082582210468E-6</v>
      </c>
      <c r="BO4295" s="146" t="str">
        <f t="shared" si="650"/>
        <v/>
      </c>
    </row>
    <row r="4296" spans="62:67" ht="20.100000000000001" customHeight="1" x14ac:dyDescent="0.25">
      <c r="BJ4296" s="146">
        <v>3516</v>
      </c>
      <c r="BK4296" s="146">
        <f t="shared" si="651"/>
        <v>22.495999999998567</v>
      </c>
      <c r="BL4296" s="146">
        <f t="shared" si="652"/>
        <v>2.0853396864327542E-3</v>
      </c>
      <c r="BM4296" s="146">
        <f t="shared" si="653"/>
        <v>5.3183556502213285E-6</v>
      </c>
      <c r="BN4296" s="146">
        <f t="shared" si="654"/>
        <v>5.3183556502213285E-6</v>
      </c>
      <c r="BO4296" s="146" t="str">
        <f t="shared" si="650"/>
        <v/>
      </c>
    </row>
    <row r="4297" spans="62:67" ht="20.100000000000001" customHeight="1" x14ac:dyDescent="0.25">
      <c r="BJ4297" s="146">
        <v>3517</v>
      </c>
      <c r="BK4297" s="146">
        <f t="shared" si="651"/>
        <v>22.502399999998566</v>
      </c>
      <c r="BL4297" s="146">
        <f t="shared" si="652"/>
        <v>2.0800213307825329E-3</v>
      </c>
      <c r="BM4297" s="146">
        <f t="shared" si="653"/>
        <v>5.3051349106431403E-6</v>
      </c>
      <c r="BN4297" s="146">
        <f t="shared" si="654"/>
        <v>5.3051349106431403E-6</v>
      </c>
      <c r="BO4297" s="146" t="str">
        <f t="shared" si="650"/>
        <v/>
      </c>
    </row>
    <row r="4298" spans="62:67" ht="20.100000000000001" customHeight="1" x14ac:dyDescent="0.25">
      <c r="BJ4298" s="146">
        <v>3518</v>
      </c>
      <c r="BK4298" s="146">
        <f t="shared" si="651"/>
        <v>22.508799999998566</v>
      </c>
      <c r="BL4298" s="146">
        <f t="shared" si="652"/>
        <v>2.0747161958718898E-3</v>
      </c>
      <c r="BM4298" s="146">
        <f t="shared" si="653"/>
        <v>5.2919459662334467E-6</v>
      </c>
      <c r="BN4298" s="146">
        <f t="shared" si="654"/>
        <v>5.2919459662334467E-6</v>
      </c>
      <c r="BO4298" s="146" t="str">
        <f t="shared" si="650"/>
        <v/>
      </c>
    </row>
    <row r="4299" spans="62:67" ht="20.100000000000001" customHeight="1" x14ac:dyDescent="0.25">
      <c r="BJ4299" s="146">
        <v>3519</v>
      </c>
      <c r="BK4299" s="146">
        <f t="shared" si="651"/>
        <v>22.515199999998565</v>
      </c>
      <c r="BL4299" s="146">
        <f t="shared" si="652"/>
        <v>2.0694242499056563E-3</v>
      </c>
      <c r="BM4299" s="146">
        <f t="shared" si="653"/>
        <v>5.2787887438636785E-6</v>
      </c>
      <c r="BN4299" s="146">
        <f t="shared" si="654"/>
        <v>5.2787887438636785E-6</v>
      </c>
      <c r="BO4299" s="146" t="str">
        <f t="shared" si="650"/>
        <v/>
      </c>
    </row>
    <row r="4300" spans="62:67" ht="20.100000000000001" customHeight="1" x14ac:dyDescent="0.25">
      <c r="BJ4300" s="146">
        <v>3520</v>
      </c>
      <c r="BK4300" s="146">
        <f t="shared" si="651"/>
        <v>22.521599999998564</v>
      </c>
      <c r="BL4300" s="146">
        <f t="shared" si="652"/>
        <v>2.0641454611617926E-3</v>
      </c>
      <c r="BM4300" s="146">
        <f t="shared" si="653"/>
        <v>5.2656631705904483E-6</v>
      </c>
      <c r="BN4300" s="146">
        <f t="shared" si="654"/>
        <v>5.2656631705904483E-6</v>
      </c>
      <c r="BO4300" s="146" t="str">
        <f t="shared" si="650"/>
        <v/>
      </c>
    </row>
    <row r="4301" spans="62:67" ht="20.100000000000001" customHeight="1" x14ac:dyDescent="0.25">
      <c r="BJ4301" s="146">
        <v>3521</v>
      </c>
      <c r="BK4301" s="146">
        <f t="shared" si="651"/>
        <v>22.527999999998563</v>
      </c>
      <c r="BL4301" s="146">
        <f t="shared" si="652"/>
        <v>2.0588797979912022E-3</v>
      </c>
      <c r="BM4301" s="146">
        <f t="shared" si="653"/>
        <v>5.2525691736100139E-6</v>
      </c>
      <c r="BN4301" s="146">
        <f t="shared" si="654"/>
        <v>5.2525691736100139E-6</v>
      </c>
      <c r="BO4301" s="146" t="str">
        <f t="shared" ref="BO4301:BO4364" si="655">IF($BL4301&lt;(1-$BH$793),$BM4301,"")</f>
        <v/>
      </c>
    </row>
    <row r="4302" spans="62:67" ht="20.100000000000001" customHeight="1" x14ac:dyDescent="0.25">
      <c r="BJ4302" s="146">
        <v>3522</v>
      </c>
      <c r="BK4302" s="146">
        <f t="shared" ref="BK4302:BK4365" si="656">BK4301+$BN$778</f>
        <v>22.534399999998563</v>
      </c>
      <c r="BL4302" s="146">
        <f t="shared" ref="BL4302:BL4365" si="657">_xlfn.CHISQ.DIST.RT(BK4302,7)</f>
        <v>2.0536272288175922E-3</v>
      </c>
      <c r="BM4302" s="146">
        <f t="shared" ref="BM4302:BM4365" si="658">BL4302-BL4303</f>
        <v>5.2395066802821307E-6</v>
      </c>
      <c r="BN4302" s="146">
        <f t="shared" ref="BN4302:BN4365" si="659">IF(BL4302&lt;(1-$BH$785),BM4302,"")</f>
        <v>5.2395066802821307E-6</v>
      </c>
      <c r="BO4302" s="146" t="str">
        <f t="shared" si="655"/>
        <v/>
      </c>
    </row>
    <row r="4303" spans="62:67" ht="20.100000000000001" customHeight="1" x14ac:dyDescent="0.25">
      <c r="BJ4303" s="146">
        <v>3523</v>
      </c>
      <c r="BK4303" s="146">
        <f t="shared" si="656"/>
        <v>22.540799999998562</v>
      </c>
      <c r="BL4303" s="146">
        <f t="shared" si="657"/>
        <v>2.0483877221373101E-3</v>
      </c>
      <c r="BM4303" s="146">
        <f t="shared" si="658"/>
        <v>5.2264756181278835E-6</v>
      </c>
      <c r="BN4303" s="146">
        <f t="shared" si="659"/>
        <v>5.2264756181278835E-6</v>
      </c>
      <c r="BO4303" s="146" t="str">
        <f t="shared" si="655"/>
        <v/>
      </c>
    </row>
    <row r="4304" spans="62:67" ht="20.100000000000001" customHeight="1" x14ac:dyDescent="0.25">
      <c r="BJ4304" s="146">
        <v>3524</v>
      </c>
      <c r="BK4304" s="146">
        <f t="shared" si="656"/>
        <v>22.547199999998561</v>
      </c>
      <c r="BL4304" s="146">
        <f t="shared" si="657"/>
        <v>2.0431612465191822E-3</v>
      </c>
      <c r="BM4304" s="146">
        <f t="shared" si="658"/>
        <v>5.2134759148153749E-6</v>
      </c>
      <c r="BN4304" s="146">
        <f t="shared" si="659"/>
        <v>5.2134759148153749E-6</v>
      </c>
      <c r="BO4304" s="146" t="str">
        <f t="shared" si="655"/>
        <v/>
      </c>
    </row>
    <row r="4305" spans="62:67" ht="20.100000000000001" customHeight="1" x14ac:dyDescent="0.25">
      <c r="BJ4305" s="146">
        <v>3525</v>
      </c>
      <c r="BK4305" s="146">
        <f t="shared" si="656"/>
        <v>22.553599999998561</v>
      </c>
      <c r="BL4305" s="146">
        <f t="shared" si="657"/>
        <v>2.0379477706043668E-3</v>
      </c>
      <c r="BM4305" s="146">
        <f t="shared" si="658"/>
        <v>5.2005074981714347E-6</v>
      </c>
      <c r="BN4305" s="146">
        <f t="shared" si="659"/>
        <v>5.2005074981714347E-6</v>
      </c>
      <c r="BO4305" s="146" t="str">
        <f t="shared" si="655"/>
        <v/>
      </c>
    </row>
    <row r="4306" spans="62:67" ht="20.100000000000001" customHeight="1" x14ac:dyDescent="0.25">
      <c r="BJ4306" s="146">
        <v>3526</v>
      </c>
      <c r="BK4306" s="146">
        <f t="shared" si="656"/>
        <v>22.55999999999856</v>
      </c>
      <c r="BL4306" s="146">
        <f t="shared" si="657"/>
        <v>2.0327472631061954E-3</v>
      </c>
      <c r="BM4306" s="146">
        <f t="shared" si="658"/>
        <v>5.1875702961894261E-6</v>
      </c>
      <c r="BN4306" s="146">
        <f t="shared" si="659"/>
        <v>5.1875702961894261E-6</v>
      </c>
      <c r="BO4306" s="146" t="str">
        <f t="shared" si="655"/>
        <v/>
      </c>
    </row>
    <row r="4307" spans="62:67" ht="20.100000000000001" customHeight="1" x14ac:dyDescent="0.25">
      <c r="BJ4307" s="146">
        <v>3527</v>
      </c>
      <c r="BK4307" s="146">
        <f t="shared" si="656"/>
        <v>22.566399999998559</v>
      </c>
      <c r="BL4307" s="146">
        <f t="shared" si="657"/>
        <v>2.0275596928100059E-3</v>
      </c>
      <c r="BM4307" s="146">
        <f t="shared" si="658"/>
        <v>5.1746642369975872E-6</v>
      </c>
      <c r="BN4307" s="146">
        <f t="shared" si="659"/>
        <v>5.1746642369975872E-6</v>
      </c>
      <c r="BO4307" s="146" t="str">
        <f t="shared" si="655"/>
        <v/>
      </c>
    </row>
    <row r="4308" spans="62:67" ht="20.100000000000001" customHeight="1" x14ac:dyDescent="0.25">
      <c r="BJ4308" s="146">
        <v>3528</v>
      </c>
      <c r="BK4308" s="146">
        <f t="shared" si="656"/>
        <v>22.572799999998558</v>
      </c>
      <c r="BL4308" s="146">
        <f t="shared" si="657"/>
        <v>2.0223850285730084E-3</v>
      </c>
      <c r="BM4308" s="146">
        <f t="shared" si="658"/>
        <v>5.1617892488902556E-6</v>
      </c>
      <c r="BN4308" s="146">
        <f t="shared" si="659"/>
        <v>5.1617892488902556E-6</v>
      </c>
      <c r="BO4308" s="146" t="str">
        <f t="shared" si="655"/>
        <v/>
      </c>
    </row>
    <row r="4309" spans="62:67" ht="20.100000000000001" customHeight="1" x14ac:dyDescent="0.25">
      <c r="BJ4309" s="146">
        <v>3529</v>
      </c>
      <c r="BK4309" s="146">
        <f t="shared" si="656"/>
        <v>22.579199999998558</v>
      </c>
      <c r="BL4309" s="146">
        <f t="shared" si="657"/>
        <v>2.0172232393241181E-3</v>
      </c>
      <c r="BM4309" s="146">
        <f t="shared" si="658"/>
        <v>5.1489452603326394E-6</v>
      </c>
      <c r="BN4309" s="146">
        <f t="shared" si="659"/>
        <v>5.1489452603326394E-6</v>
      </c>
      <c r="BO4309" s="146" t="str">
        <f t="shared" si="655"/>
        <v/>
      </c>
    </row>
    <row r="4310" spans="62:67" ht="20.100000000000001" customHeight="1" x14ac:dyDescent="0.25">
      <c r="BJ4310" s="146">
        <v>3530</v>
      </c>
      <c r="BK4310" s="146">
        <f t="shared" si="656"/>
        <v>22.585599999998557</v>
      </c>
      <c r="BL4310" s="146">
        <f t="shared" si="657"/>
        <v>2.0120742940637855E-3</v>
      </c>
      <c r="BM4310" s="146">
        <f t="shared" si="658"/>
        <v>5.1361321999066067E-6</v>
      </c>
      <c r="BN4310" s="146">
        <f t="shared" si="659"/>
        <v>5.1361321999066067E-6</v>
      </c>
      <c r="BO4310" s="146" t="str">
        <f t="shared" si="655"/>
        <v/>
      </c>
    </row>
    <row r="4311" spans="62:67" ht="20.100000000000001" customHeight="1" x14ac:dyDescent="0.25">
      <c r="BJ4311" s="146">
        <v>3531</v>
      </c>
      <c r="BK4311" s="146">
        <f t="shared" si="656"/>
        <v>22.591999999998556</v>
      </c>
      <c r="BL4311" s="146">
        <f t="shared" si="657"/>
        <v>2.0069381618638788E-3</v>
      </c>
      <c r="BM4311" s="146">
        <f t="shared" si="658"/>
        <v>5.1233499963917843E-6</v>
      </c>
      <c r="BN4311" s="146">
        <f t="shared" si="659"/>
        <v>5.1233499963917843E-6</v>
      </c>
      <c r="BO4311" s="146" t="str">
        <f t="shared" si="655"/>
        <v/>
      </c>
    </row>
    <row r="4312" spans="62:67" ht="20.100000000000001" customHeight="1" x14ac:dyDescent="0.25">
      <c r="BJ4312" s="146">
        <v>3532</v>
      </c>
      <c r="BK4312" s="146">
        <f t="shared" si="656"/>
        <v>22.598399999998556</v>
      </c>
      <c r="BL4312" s="146">
        <f t="shared" si="657"/>
        <v>2.0018148118674871E-3</v>
      </c>
      <c r="BM4312" s="146">
        <f t="shared" si="658"/>
        <v>5.1105985786788211E-6</v>
      </c>
      <c r="BN4312" s="146">
        <f t="shared" si="659"/>
        <v>5.1105985786788211E-6</v>
      </c>
      <c r="BO4312" s="146" t="str">
        <f t="shared" si="655"/>
        <v/>
      </c>
    </row>
    <row r="4313" spans="62:67" ht="20.100000000000001" customHeight="1" x14ac:dyDescent="0.25">
      <c r="BJ4313" s="146">
        <v>3533</v>
      </c>
      <c r="BK4313" s="146">
        <f t="shared" si="656"/>
        <v>22.604799999998555</v>
      </c>
      <c r="BL4313" s="146">
        <f t="shared" si="657"/>
        <v>1.9967042132888082E-3</v>
      </c>
      <c r="BM4313" s="146">
        <f t="shared" si="658"/>
        <v>5.0978778758522213E-6</v>
      </c>
      <c r="BN4313" s="146">
        <f t="shared" si="659"/>
        <v>5.0978778758522213E-6</v>
      </c>
      <c r="BO4313" s="146" t="str">
        <f t="shared" si="655"/>
        <v/>
      </c>
    </row>
    <row r="4314" spans="62:67" ht="20.100000000000001" customHeight="1" x14ac:dyDescent="0.25">
      <c r="BJ4314" s="146">
        <v>3534</v>
      </c>
      <c r="BK4314" s="146">
        <f t="shared" si="656"/>
        <v>22.611199999998554</v>
      </c>
      <c r="BL4314" s="146">
        <f t="shared" si="657"/>
        <v>1.991606335412956E-3</v>
      </c>
      <c r="BM4314" s="146">
        <f t="shared" si="658"/>
        <v>5.0851878171183536E-6</v>
      </c>
      <c r="BN4314" s="146">
        <f t="shared" si="659"/>
        <v>5.0851878171183536E-6</v>
      </c>
      <c r="BO4314" s="146" t="str">
        <f t="shared" si="655"/>
        <v/>
      </c>
    </row>
    <row r="4315" spans="62:67" ht="20.100000000000001" customHeight="1" x14ac:dyDescent="0.25">
      <c r="BJ4315" s="146">
        <v>3535</v>
      </c>
      <c r="BK4315" s="146">
        <f t="shared" si="656"/>
        <v>22.617599999998554</v>
      </c>
      <c r="BL4315" s="146">
        <f t="shared" si="657"/>
        <v>1.9865211475958377E-3</v>
      </c>
      <c r="BM4315" s="146">
        <f t="shared" si="658"/>
        <v>5.0725283318522885E-6</v>
      </c>
      <c r="BN4315" s="146">
        <f t="shared" si="659"/>
        <v>5.0725283318522885E-6</v>
      </c>
      <c r="BO4315" s="146" t="str">
        <f t="shared" si="655"/>
        <v/>
      </c>
    </row>
    <row r="4316" spans="62:67" ht="20.100000000000001" customHeight="1" x14ac:dyDescent="0.25">
      <c r="BJ4316" s="146">
        <v>3536</v>
      </c>
      <c r="BK4316" s="146">
        <f t="shared" si="656"/>
        <v>22.623999999998553</v>
      </c>
      <c r="BL4316" s="146">
        <f t="shared" si="657"/>
        <v>1.9814486192639854E-3</v>
      </c>
      <c r="BM4316" s="146">
        <f t="shared" si="658"/>
        <v>5.0598993495774153E-6</v>
      </c>
      <c r="BN4316" s="146">
        <f t="shared" si="659"/>
        <v>5.0598993495774153E-6</v>
      </c>
      <c r="BO4316" s="146" t="str">
        <f t="shared" si="655"/>
        <v/>
      </c>
    </row>
    <row r="4317" spans="62:67" ht="20.100000000000001" customHeight="1" x14ac:dyDescent="0.25">
      <c r="BJ4317" s="146">
        <v>3537</v>
      </c>
      <c r="BK4317" s="146">
        <f t="shared" si="656"/>
        <v>22.630399999998552</v>
      </c>
      <c r="BL4317" s="146">
        <f t="shared" si="657"/>
        <v>1.976388719914408E-3</v>
      </c>
      <c r="BM4317" s="146">
        <f t="shared" si="658"/>
        <v>5.0473007999754169E-6</v>
      </c>
      <c r="BN4317" s="146">
        <f t="shared" si="659"/>
        <v>5.0473007999754169E-6</v>
      </c>
      <c r="BO4317" s="146" t="str">
        <f t="shared" si="655"/>
        <v/>
      </c>
    </row>
    <row r="4318" spans="62:67" ht="20.100000000000001" customHeight="1" x14ac:dyDescent="0.25">
      <c r="BJ4318" s="146">
        <v>3538</v>
      </c>
      <c r="BK4318" s="146">
        <f t="shared" si="656"/>
        <v>22.636799999998551</v>
      </c>
      <c r="BL4318" s="146">
        <f t="shared" si="657"/>
        <v>1.9713414191144325E-3</v>
      </c>
      <c r="BM4318" s="146">
        <f t="shared" si="658"/>
        <v>5.0347326128723918E-6</v>
      </c>
      <c r="BN4318" s="146">
        <f t="shared" si="659"/>
        <v>5.0347326128723918E-6</v>
      </c>
      <c r="BO4318" s="146" t="str">
        <f t="shared" si="655"/>
        <v/>
      </c>
    </row>
    <row r="4319" spans="62:67" ht="20.100000000000001" customHeight="1" x14ac:dyDescent="0.25">
      <c r="BJ4319" s="146">
        <v>3539</v>
      </c>
      <c r="BK4319" s="146">
        <f t="shared" si="656"/>
        <v>22.643199999998551</v>
      </c>
      <c r="BL4319" s="146">
        <f t="shared" si="657"/>
        <v>1.9663066865015602E-3</v>
      </c>
      <c r="BM4319" s="146">
        <f t="shared" si="658"/>
        <v>5.0221947182483954E-6</v>
      </c>
      <c r="BN4319" s="146">
        <f t="shared" si="659"/>
        <v>5.0221947182483954E-6</v>
      </c>
      <c r="BO4319" s="146" t="str">
        <f t="shared" si="655"/>
        <v/>
      </c>
    </row>
    <row r="4320" spans="62:67" ht="20.100000000000001" customHeight="1" x14ac:dyDescent="0.25">
      <c r="BJ4320" s="146">
        <v>3540</v>
      </c>
      <c r="BK4320" s="146">
        <f t="shared" si="656"/>
        <v>22.64959999999855</v>
      </c>
      <c r="BL4320" s="146">
        <f t="shared" si="657"/>
        <v>1.9612844917833118E-3</v>
      </c>
      <c r="BM4320" s="146">
        <f t="shared" si="658"/>
        <v>5.0096870462322356E-6</v>
      </c>
      <c r="BN4320" s="146">
        <f t="shared" si="659"/>
        <v>5.0096870462322356E-6</v>
      </c>
      <c r="BO4320" s="146" t="str">
        <f t="shared" si="655"/>
        <v/>
      </c>
    </row>
    <row r="4321" spans="62:67" ht="20.100000000000001" customHeight="1" x14ac:dyDescent="0.25">
      <c r="BJ4321" s="146">
        <v>3541</v>
      </c>
      <c r="BK4321" s="146">
        <f t="shared" si="656"/>
        <v>22.655999999998549</v>
      </c>
      <c r="BL4321" s="146">
        <f t="shared" si="657"/>
        <v>1.9562748047370795E-3</v>
      </c>
      <c r="BM4321" s="146">
        <f t="shared" si="658"/>
        <v>4.9972095271129651E-6</v>
      </c>
      <c r="BN4321" s="146">
        <f t="shared" si="659"/>
        <v>4.9972095271129651E-6</v>
      </c>
      <c r="BO4321" s="146" t="str">
        <f t="shared" si="655"/>
        <v/>
      </c>
    </row>
    <row r="4322" spans="62:67" ht="20.100000000000001" customHeight="1" x14ac:dyDescent="0.25">
      <c r="BJ4322" s="146">
        <v>3542</v>
      </c>
      <c r="BK4322" s="146">
        <f t="shared" si="656"/>
        <v>22.662399999998549</v>
      </c>
      <c r="BL4322" s="146">
        <f t="shared" si="657"/>
        <v>1.9512775952099666E-3</v>
      </c>
      <c r="BM4322" s="146">
        <f t="shared" si="658"/>
        <v>4.9847620913208001E-6</v>
      </c>
      <c r="BN4322" s="146">
        <f t="shared" si="659"/>
        <v>4.9847620913208001E-6</v>
      </c>
      <c r="BO4322" s="146" t="str">
        <f t="shared" si="655"/>
        <v/>
      </c>
    </row>
    <row r="4323" spans="62:67" ht="20.100000000000001" customHeight="1" x14ac:dyDescent="0.25">
      <c r="BJ4323" s="146">
        <v>3543</v>
      </c>
      <c r="BK4323" s="146">
        <f t="shared" si="656"/>
        <v>22.668799999998548</v>
      </c>
      <c r="BL4323" s="146">
        <f t="shared" si="657"/>
        <v>1.9462928331186458E-3</v>
      </c>
      <c r="BM4323" s="146">
        <f t="shared" si="658"/>
        <v>4.9723446694464185E-6</v>
      </c>
      <c r="BN4323" s="146">
        <f t="shared" si="659"/>
        <v>4.9723446694464185E-6</v>
      </c>
      <c r="BO4323" s="146" t="str">
        <f t="shared" si="655"/>
        <v/>
      </c>
    </row>
    <row r="4324" spans="62:67" ht="20.100000000000001" customHeight="1" x14ac:dyDescent="0.25">
      <c r="BJ4324" s="146">
        <v>3544</v>
      </c>
      <c r="BK4324" s="146">
        <f t="shared" si="656"/>
        <v>22.675199999998547</v>
      </c>
      <c r="BL4324" s="146">
        <f t="shared" si="657"/>
        <v>1.9413204884491993E-3</v>
      </c>
      <c r="BM4324" s="146">
        <f t="shared" si="658"/>
        <v>4.9599571922175414E-6</v>
      </c>
      <c r="BN4324" s="146">
        <f t="shared" si="659"/>
        <v>4.9599571922175414E-6</v>
      </c>
      <c r="BO4324" s="146" t="str">
        <f t="shared" si="655"/>
        <v/>
      </c>
    </row>
    <row r="4325" spans="62:67" ht="20.100000000000001" customHeight="1" x14ac:dyDescent="0.25">
      <c r="BJ4325" s="146">
        <v>3545</v>
      </c>
      <c r="BK4325" s="146">
        <f t="shared" si="656"/>
        <v>22.681599999998546</v>
      </c>
      <c r="BL4325" s="146">
        <f t="shared" si="657"/>
        <v>1.9363605312569818E-3</v>
      </c>
      <c r="BM4325" s="146">
        <f t="shared" si="658"/>
        <v>4.947599590524954E-6</v>
      </c>
      <c r="BN4325" s="146">
        <f t="shared" si="659"/>
        <v>4.947599590524954E-6</v>
      </c>
      <c r="BO4325" s="146" t="str">
        <f t="shared" si="655"/>
        <v/>
      </c>
    </row>
    <row r="4326" spans="62:67" ht="20.100000000000001" customHeight="1" x14ac:dyDescent="0.25">
      <c r="BJ4326" s="146">
        <v>3546</v>
      </c>
      <c r="BK4326" s="146">
        <f t="shared" si="656"/>
        <v>22.687999999998546</v>
      </c>
      <c r="BL4326" s="146">
        <f t="shared" si="657"/>
        <v>1.9314129316664568E-3</v>
      </c>
      <c r="BM4326" s="146">
        <f t="shared" si="658"/>
        <v>4.9352717954032066E-6</v>
      </c>
      <c r="BN4326" s="146">
        <f t="shared" si="659"/>
        <v>4.9352717954032066E-6</v>
      </c>
      <c r="BO4326" s="146" t="str">
        <f t="shared" si="655"/>
        <v/>
      </c>
    </row>
    <row r="4327" spans="62:67" ht="20.100000000000001" customHeight="1" x14ac:dyDescent="0.25">
      <c r="BJ4327" s="146">
        <v>3547</v>
      </c>
      <c r="BK4327" s="146">
        <f t="shared" si="656"/>
        <v>22.694399999998545</v>
      </c>
      <c r="BL4327" s="146">
        <f t="shared" si="657"/>
        <v>1.9264776598710536E-3</v>
      </c>
      <c r="BM4327" s="146">
        <f t="shared" si="658"/>
        <v>4.9229737380310484E-6</v>
      </c>
      <c r="BN4327" s="146">
        <f t="shared" si="659"/>
        <v>4.9229737380310484E-6</v>
      </c>
      <c r="BO4327" s="146" t="str">
        <f t="shared" si="655"/>
        <v/>
      </c>
    </row>
    <row r="4328" spans="62:67" ht="20.100000000000001" customHeight="1" x14ac:dyDescent="0.25">
      <c r="BJ4328" s="146">
        <v>3548</v>
      </c>
      <c r="BK4328" s="146">
        <f t="shared" si="656"/>
        <v>22.700799999998544</v>
      </c>
      <c r="BL4328" s="146">
        <f t="shared" si="657"/>
        <v>1.9215546861330226E-3</v>
      </c>
      <c r="BM4328" s="146">
        <f t="shared" si="658"/>
        <v>4.9107053497492083E-6</v>
      </c>
      <c r="BN4328" s="146">
        <f t="shared" si="659"/>
        <v>4.9107053497492083E-6</v>
      </c>
      <c r="BO4328" s="146" t="str">
        <f t="shared" si="655"/>
        <v/>
      </c>
    </row>
    <row r="4329" spans="62:67" ht="20.100000000000001" customHeight="1" x14ac:dyDescent="0.25">
      <c r="BJ4329" s="146">
        <v>3549</v>
      </c>
      <c r="BK4329" s="146">
        <f t="shared" si="656"/>
        <v>22.707199999998544</v>
      </c>
      <c r="BL4329" s="146">
        <f t="shared" si="657"/>
        <v>1.9166439807832734E-3</v>
      </c>
      <c r="BM4329" s="146">
        <f t="shared" si="658"/>
        <v>4.8984665620348082E-6</v>
      </c>
      <c r="BN4329" s="146">
        <f t="shared" si="659"/>
        <v>4.8984665620348082E-6</v>
      </c>
      <c r="BO4329" s="146" t="str">
        <f t="shared" si="655"/>
        <v/>
      </c>
    </row>
    <row r="4330" spans="62:67" ht="20.100000000000001" customHeight="1" x14ac:dyDescent="0.25">
      <c r="BJ4330" s="146">
        <v>3550</v>
      </c>
      <c r="BK4330" s="146">
        <f t="shared" si="656"/>
        <v>22.713599999998543</v>
      </c>
      <c r="BL4330" s="146">
        <f t="shared" si="657"/>
        <v>1.9117455142212386E-3</v>
      </c>
      <c r="BM4330" s="146">
        <f t="shared" si="658"/>
        <v>4.8862573065243473E-6</v>
      </c>
      <c r="BN4330" s="146">
        <f t="shared" si="659"/>
        <v>4.8862573065243473E-6</v>
      </c>
      <c r="BO4330" s="146" t="str">
        <f t="shared" si="655"/>
        <v/>
      </c>
    </row>
    <row r="4331" spans="62:67" ht="20.100000000000001" customHeight="1" x14ac:dyDescent="0.25">
      <c r="BJ4331" s="146">
        <v>3551</v>
      </c>
      <c r="BK4331" s="146">
        <f t="shared" si="656"/>
        <v>22.719999999998542</v>
      </c>
      <c r="BL4331" s="146">
        <f t="shared" si="657"/>
        <v>1.9068592569147142E-3</v>
      </c>
      <c r="BM4331" s="146">
        <f t="shared" si="658"/>
        <v>4.8740775149898503E-6</v>
      </c>
      <c r="BN4331" s="146">
        <f t="shared" si="659"/>
        <v>4.8740775149898503E-6</v>
      </c>
      <c r="BO4331" s="146" t="str">
        <f t="shared" si="655"/>
        <v/>
      </c>
    </row>
    <row r="4332" spans="62:67" ht="20.100000000000001" customHeight="1" x14ac:dyDescent="0.25">
      <c r="BJ4332" s="146">
        <v>3552</v>
      </c>
      <c r="BK4332" s="146">
        <f t="shared" si="656"/>
        <v>22.726399999998542</v>
      </c>
      <c r="BL4332" s="146">
        <f t="shared" si="657"/>
        <v>1.9019851793997244E-3</v>
      </c>
      <c r="BM4332" s="146">
        <f t="shared" si="658"/>
        <v>4.8619271193661891E-6</v>
      </c>
      <c r="BN4332" s="146">
        <f t="shared" si="659"/>
        <v>4.8619271193661891E-6</v>
      </c>
      <c r="BO4332" s="146" t="str">
        <f t="shared" si="655"/>
        <v/>
      </c>
    </row>
    <row r="4333" spans="62:67" ht="20.100000000000001" customHeight="1" x14ac:dyDescent="0.25">
      <c r="BJ4333" s="146">
        <v>3553</v>
      </c>
      <c r="BK4333" s="146">
        <f t="shared" si="656"/>
        <v>22.732799999998541</v>
      </c>
      <c r="BL4333" s="146">
        <f t="shared" si="657"/>
        <v>1.8971232522803582E-3</v>
      </c>
      <c r="BM4333" s="146">
        <f t="shared" si="658"/>
        <v>4.8498060517254953E-6</v>
      </c>
      <c r="BN4333" s="146">
        <f t="shared" si="659"/>
        <v>4.8498060517254953E-6</v>
      </c>
      <c r="BO4333" s="146" t="str">
        <f t="shared" si="655"/>
        <v/>
      </c>
    </row>
    <row r="4334" spans="62:67" ht="20.100000000000001" customHeight="1" x14ac:dyDescent="0.25">
      <c r="BJ4334" s="146">
        <v>3554</v>
      </c>
      <c r="BK4334" s="146">
        <f t="shared" si="656"/>
        <v>22.73919999999854</v>
      </c>
      <c r="BL4334" s="146">
        <f t="shared" si="657"/>
        <v>1.8922734462286327E-3</v>
      </c>
      <c r="BM4334" s="146">
        <f t="shared" si="658"/>
        <v>4.8377142442834493E-6</v>
      </c>
      <c r="BN4334" s="146">
        <f t="shared" si="659"/>
        <v>4.8377142442834493E-6</v>
      </c>
      <c r="BO4334" s="146" t="str">
        <f t="shared" si="655"/>
        <v/>
      </c>
    </row>
    <row r="4335" spans="62:67" ht="20.100000000000001" customHeight="1" x14ac:dyDescent="0.25">
      <c r="BJ4335" s="146">
        <v>3555</v>
      </c>
      <c r="BK4335" s="146">
        <f t="shared" si="656"/>
        <v>22.745599999998539</v>
      </c>
      <c r="BL4335" s="146">
        <f t="shared" si="657"/>
        <v>1.8874357319843492E-3</v>
      </c>
      <c r="BM4335" s="146">
        <f t="shared" si="658"/>
        <v>4.8256516294224814E-6</v>
      </c>
      <c r="BN4335" s="146">
        <f t="shared" si="659"/>
        <v>4.8256516294224814E-6</v>
      </c>
      <c r="BO4335" s="146" t="str">
        <f t="shared" si="655"/>
        <v/>
      </c>
    </row>
    <row r="4336" spans="62:67" ht="20.100000000000001" customHeight="1" x14ac:dyDescent="0.25">
      <c r="BJ4336" s="146">
        <v>3556</v>
      </c>
      <c r="BK4336" s="146">
        <f t="shared" si="656"/>
        <v>22.751999999998539</v>
      </c>
      <c r="BL4336" s="146">
        <f t="shared" si="657"/>
        <v>1.8826100803549268E-3</v>
      </c>
      <c r="BM4336" s="146">
        <f t="shared" si="658"/>
        <v>4.8136181396471033E-6</v>
      </c>
      <c r="BN4336" s="146">
        <f t="shared" si="659"/>
        <v>4.8136181396471033E-6</v>
      </c>
      <c r="BO4336" s="146" t="str">
        <f t="shared" si="655"/>
        <v/>
      </c>
    </row>
    <row r="4337" spans="62:67" ht="20.100000000000001" customHeight="1" x14ac:dyDescent="0.25">
      <c r="BJ4337" s="146">
        <v>3557</v>
      </c>
      <c r="BK4337" s="146">
        <f t="shared" si="656"/>
        <v>22.758399999998538</v>
      </c>
      <c r="BL4337" s="146">
        <f t="shared" si="657"/>
        <v>1.8777964622152797E-3</v>
      </c>
      <c r="BM4337" s="146">
        <f t="shared" si="658"/>
        <v>4.8016137076233728E-6</v>
      </c>
      <c r="BN4337" s="146">
        <f t="shared" si="659"/>
        <v>4.8016137076233728E-6</v>
      </c>
      <c r="BO4337" s="146" t="str">
        <f t="shared" si="655"/>
        <v/>
      </c>
    </row>
    <row r="4338" spans="62:67" ht="20.100000000000001" customHeight="1" x14ac:dyDescent="0.25">
      <c r="BJ4338" s="146">
        <v>3558</v>
      </c>
      <c r="BK4338" s="146">
        <f t="shared" si="656"/>
        <v>22.764799999998537</v>
      </c>
      <c r="BL4338" s="146">
        <f t="shared" si="657"/>
        <v>1.8729948485076563E-3</v>
      </c>
      <c r="BM4338" s="146">
        <f t="shared" si="658"/>
        <v>4.7896382661671844E-6</v>
      </c>
      <c r="BN4338" s="146">
        <f t="shared" si="659"/>
        <v>4.7896382661671844E-6</v>
      </c>
      <c r="BO4338" s="146" t="str">
        <f t="shared" si="655"/>
        <v/>
      </c>
    </row>
    <row r="4339" spans="62:67" ht="20.100000000000001" customHeight="1" x14ac:dyDescent="0.25">
      <c r="BJ4339" s="146">
        <v>3559</v>
      </c>
      <c r="BK4339" s="146">
        <f t="shared" si="656"/>
        <v>22.771199999998537</v>
      </c>
      <c r="BL4339" s="146">
        <f t="shared" si="657"/>
        <v>1.8682052102414891E-3</v>
      </c>
      <c r="BM4339" s="146">
        <f t="shared" si="658"/>
        <v>4.7776917482223683E-6</v>
      </c>
      <c r="BN4339" s="146">
        <f t="shared" si="659"/>
        <v>4.7776917482223683E-6</v>
      </c>
      <c r="BO4339" s="146" t="str">
        <f t="shared" si="655"/>
        <v/>
      </c>
    </row>
    <row r="4340" spans="62:67" ht="20.100000000000001" customHeight="1" x14ac:dyDescent="0.25">
      <c r="BJ4340" s="146">
        <v>3560</v>
      </c>
      <c r="BK4340" s="146">
        <f t="shared" si="656"/>
        <v>22.777599999998536</v>
      </c>
      <c r="BL4340" s="146">
        <f t="shared" si="657"/>
        <v>1.8634275184932667E-3</v>
      </c>
      <c r="BM4340" s="146">
        <f t="shared" si="658"/>
        <v>4.7657740868982043E-6</v>
      </c>
      <c r="BN4340" s="146">
        <f t="shared" si="659"/>
        <v>4.7657740868982043E-6</v>
      </c>
      <c r="BO4340" s="146" t="str">
        <f t="shared" si="655"/>
        <v/>
      </c>
    </row>
    <row r="4341" spans="62:67" ht="20.100000000000001" customHeight="1" x14ac:dyDescent="0.25">
      <c r="BJ4341" s="146">
        <v>3561</v>
      </c>
      <c r="BK4341" s="146">
        <f t="shared" si="656"/>
        <v>22.783999999998535</v>
      </c>
      <c r="BL4341" s="146">
        <f t="shared" si="657"/>
        <v>1.8586617444063685E-3</v>
      </c>
      <c r="BM4341" s="146">
        <f t="shared" si="658"/>
        <v>4.7538852154362446E-6</v>
      </c>
      <c r="BN4341" s="146">
        <f t="shared" si="659"/>
        <v>4.7538852154362446E-6</v>
      </c>
      <c r="BO4341" s="146" t="str">
        <f t="shared" si="655"/>
        <v/>
      </c>
    </row>
    <row r="4342" spans="62:67" ht="20.100000000000001" customHeight="1" x14ac:dyDescent="0.25">
      <c r="BJ4342" s="146">
        <v>3562</v>
      </c>
      <c r="BK4342" s="146">
        <f t="shared" si="656"/>
        <v>22.790399999998534</v>
      </c>
      <c r="BL4342" s="146">
        <f t="shared" si="657"/>
        <v>1.8539078591909323E-3</v>
      </c>
      <c r="BM4342" s="146">
        <f t="shared" si="658"/>
        <v>4.7420250672298297E-6</v>
      </c>
      <c r="BN4342" s="146">
        <f t="shared" si="659"/>
        <v>4.7420250672298297E-6</v>
      </c>
      <c r="BO4342" s="146" t="str">
        <f t="shared" si="655"/>
        <v/>
      </c>
    </row>
    <row r="4343" spans="62:67" ht="20.100000000000001" customHeight="1" x14ac:dyDescent="0.25">
      <c r="BJ4343" s="146">
        <v>3563</v>
      </c>
      <c r="BK4343" s="146">
        <f t="shared" si="656"/>
        <v>22.796799999998534</v>
      </c>
      <c r="BL4343" s="146">
        <f t="shared" si="657"/>
        <v>1.8491658341237025E-3</v>
      </c>
      <c r="BM4343" s="146">
        <f t="shared" si="658"/>
        <v>4.7301935758143308E-6</v>
      </c>
      <c r="BN4343" s="146">
        <f t="shared" si="659"/>
        <v>4.7301935758143308E-6</v>
      </c>
      <c r="BO4343" s="146" t="str">
        <f t="shared" si="655"/>
        <v/>
      </c>
    </row>
    <row r="4344" spans="62:67" ht="20.100000000000001" customHeight="1" x14ac:dyDescent="0.25">
      <c r="BJ4344" s="146">
        <v>3564</v>
      </c>
      <c r="BK4344" s="146">
        <f t="shared" si="656"/>
        <v>22.803199999998533</v>
      </c>
      <c r="BL4344" s="146">
        <f t="shared" si="657"/>
        <v>1.8444356405478881E-3</v>
      </c>
      <c r="BM4344" s="146">
        <f t="shared" si="658"/>
        <v>4.718390674874522E-6</v>
      </c>
      <c r="BN4344" s="146">
        <f t="shared" si="659"/>
        <v>4.718390674874522E-6</v>
      </c>
      <c r="BO4344" s="146" t="str">
        <f t="shared" si="655"/>
        <v/>
      </c>
    </row>
    <row r="4345" spans="62:67" ht="20.100000000000001" customHeight="1" x14ac:dyDescent="0.25">
      <c r="BJ4345" s="146">
        <v>3565</v>
      </c>
      <c r="BK4345" s="146">
        <f t="shared" si="656"/>
        <v>22.809599999998532</v>
      </c>
      <c r="BL4345" s="146">
        <f t="shared" si="657"/>
        <v>1.8397172498730136E-3</v>
      </c>
      <c r="BM4345" s="146">
        <f t="shared" si="658"/>
        <v>4.7066162982220289E-6</v>
      </c>
      <c r="BN4345" s="146">
        <f t="shared" si="659"/>
        <v>4.7066162982220289E-6</v>
      </c>
      <c r="BO4345" s="146" t="str">
        <f t="shared" si="655"/>
        <v/>
      </c>
    </row>
    <row r="4346" spans="62:67" ht="20.100000000000001" customHeight="1" x14ac:dyDescent="0.25">
      <c r="BJ4346" s="146">
        <v>3566</v>
      </c>
      <c r="BK4346" s="146">
        <f t="shared" si="656"/>
        <v>22.815999999998532</v>
      </c>
      <c r="BL4346" s="146">
        <f t="shared" si="657"/>
        <v>1.8350106335747916E-3</v>
      </c>
      <c r="BM4346" s="146">
        <f t="shared" si="658"/>
        <v>4.694870379840432E-6</v>
      </c>
      <c r="BN4346" s="146">
        <f t="shared" si="659"/>
        <v>4.694870379840432E-6</v>
      </c>
      <c r="BO4346" s="146" t="str">
        <f t="shared" si="655"/>
        <v/>
      </c>
    </row>
    <row r="4347" spans="62:67" ht="20.100000000000001" customHeight="1" x14ac:dyDescent="0.25">
      <c r="BJ4347" s="146">
        <v>3567</v>
      </c>
      <c r="BK4347" s="146">
        <f t="shared" si="656"/>
        <v>22.822399999998531</v>
      </c>
      <c r="BL4347" s="146">
        <f t="shared" si="657"/>
        <v>1.8303157631949511E-3</v>
      </c>
      <c r="BM4347" s="146">
        <f t="shared" si="658"/>
        <v>4.6831528538343083E-6</v>
      </c>
      <c r="BN4347" s="146">
        <f t="shared" si="659"/>
        <v>4.6831528538343083E-6</v>
      </c>
      <c r="BO4347" s="146" t="str">
        <f t="shared" si="655"/>
        <v/>
      </c>
    </row>
    <row r="4348" spans="62:67" ht="20.100000000000001" customHeight="1" x14ac:dyDescent="0.25">
      <c r="BJ4348" s="146">
        <v>3568</v>
      </c>
      <c r="BK4348" s="146">
        <f t="shared" si="656"/>
        <v>22.82879999999853</v>
      </c>
      <c r="BL4348" s="146">
        <f t="shared" si="657"/>
        <v>1.8256326103411168E-3</v>
      </c>
      <c r="BM4348" s="146">
        <f t="shared" si="658"/>
        <v>4.6714636544606739E-6</v>
      </c>
      <c r="BN4348" s="146">
        <f t="shared" si="659"/>
        <v>4.6714636544606739E-6</v>
      </c>
      <c r="BO4348" s="146" t="str">
        <f t="shared" si="655"/>
        <v/>
      </c>
    </row>
    <row r="4349" spans="62:67" ht="20.100000000000001" customHeight="1" x14ac:dyDescent="0.25">
      <c r="BJ4349" s="146">
        <v>3569</v>
      </c>
      <c r="BK4349" s="146">
        <f t="shared" si="656"/>
        <v>22.83519999999853</v>
      </c>
      <c r="BL4349" s="146">
        <f t="shared" si="657"/>
        <v>1.8209611466866562E-3</v>
      </c>
      <c r="BM4349" s="146">
        <f t="shared" si="658"/>
        <v>4.6598027161194426E-6</v>
      </c>
      <c r="BN4349" s="146">
        <f t="shared" si="659"/>
        <v>4.6598027161194426E-6</v>
      </c>
      <c r="BO4349" s="146" t="str">
        <f t="shared" si="655"/>
        <v/>
      </c>
    </row>
    <row r="4350" spans="62:67" ht="20.100000000000001" customHeight="1" x14ac:dyDescent="0.25">
      <c r="BJ4350" s="146">
        <v>3570</v>
      </c>
      <c r="BK4350" s="146">
        <f t="shared" si="656"/>
        <v>22.841599999998529</v>
      </c>
      <c r="BL4350" s="146">
        <f t="shared" si="657"/>
        <v>1.8163013439705367E-3</v>
      </c>
      <c r="BM4350" s="146">
        <f t="shared" si="658"/>
        <v>4.6481699733506073E-6</v>
      </c>
      <c r="BN4350" s="146">
        <f t="shared" si="659"/>
        <v>4.6481699733506073E-6</v>
      </c>
      <c r="BO4350" s="146" t="str">
        <f t="shared" si="655"/>
        <v/>
      </c>
    </row>
    <row r="4351" spans="62:67" ht="20.100000000000001" customHeight="1" x14ac:dyDescent="0.25">
      <c r="BJ4351" s="146">
        <v>3571</v>
      </c>
      <c r="BK4351" s="146">
        <f t="shared" si="656"/>
        <v>22.847999999998528</v>
      </c>
      <c r="BL4351" s="146">
        <f t="shared" si="657"/>
        <v>1.8116531739971861E-3</v>
      </c>
      <c r="BM4351" s="146">
        <f t="shared" si="658"/>
        <v>4.636565360843347E-6</v>
      </c>
      <c r="BN4351" s="146">
        <f t="shared" si="659"/>
        <v>4.636565360843347E-6</v>
      </c>
      <c r="BO4351" s="146" t="str">
        <f t="shared" si="655"/>
        <v/>
      </c>
    </row>
    <row r="4352" spans="62:67" ht="20.100000000000001" customHeight="1" x14ac:dyDescent="0.25">
      <c r="BJ4352" s="146">
        <v>3572</v>
      </c>
      <c r="BK4352" s="146">
        <f t="shared" si="656"/>
        <v>22.854399999998527</v>
      </c>
      <c r="BL4352" s="146">
        <f t="shared" si="657"/>
        <v>1.8070166086363428E-3</v>
      </c>
      <c r="BM4352" s="146">
        <f t="shared" si="658"/>
        <v>4.6249888134186797E-6</v>
      </c>
      <c r="BN4352" s="146">
        <f t="shared" si="659"/>
        <v>4.6249888134186797E-6</v>
      </c>
      <c r="BO4352" s="146" t="str">
        <f t="shared" si="655"/>
        <v/>
      </c>
    </row>
    <row r="4353" spans="62:67" ht="20.100000000000001" customHeight="1" x14ac:dyDescent="0.25">
      <c r="BJ4353" s="146">
        <v>3573</v>
      </c>
      <c r="BK4353" s="146">
        <f t="shared" si="656"/>
        <v>22.860799999998527</v>
      </c>
      <c r="BL4353" s="146">
        <f t="shared" si="657"/>
        <v>1.8023916198229241E-3</v>
      </c>
      <c r="BM4353" s="146">
        <f t="shared" si="658"/>
        <v>4.6134402660435569E-6</v>
      </c>
      <c r="BN4353" s="146">
        <f t="shared" si="659"/>
        <v>4.6134402660435569E-6</v>
      </c>
      <c r="BO4353" s="146" t="str">
        <f t="shared" si="655"/>
        <v/>
      </c>
    </row>
    <row r="4354" spans="62:67" ht="20.100000000000001" customHeight="1" x14ac:dyDescent="0.25">
      <c r="BJ4354" s="146">
        <v>3574</v>
      </c>
      <c r="BK4354" s="146">
        <f t="shared" si="656"/>
        <v>22.867199999998526</v>
      </c>
      <c r="BL4354" s="146">
        <f t="shared" si="657"/>
        <v>1.7977781795568805E-3</v>
      </c>
      <c r="BM4354" s="146">
        <f t="shared" si="658"/>
        <v>4.6019196538356344E-6</v>
      </c>
      <c r="BN4354" s="146">
        <f t="shared" si="659"/>
        <v>4.6019196538356344E-6</v>
      </c>
      <c r="BO4354" s="146" t="str">
        <f t="shared" si="655"/>
        <v/>
      </c>
    </row>
    <row r="4355" spans="62:67" ht="20.100000000000001" customHeight="1" x14ac:dyDescent="0.25">
      <c r="BJ4355" s="146">
        <v>3575</v>
      </c>
      <c r="BK4355" s="146">
        <f t="shared" si="656"/>
        <v>22.873599999998525</v>
      </c>
      <c r="BL4355" s="146">
        <f t="shared" si="657"/>
        <v>1.7931762599030449E-3</v>
      </c>
      <c r="BM4355" s="146">
        <f t="shared" si="658"/>
        <v>4.5904269120402869E-6</v>
      </c>
      <c r="BN4355" s="146">
        <f t="shared" si="659"/>
        <v>4.5904269120402869E-6</v>
      </c>
      <c r="BO4355" s="146" t="str">
        <f t="shared" si="655"/>
        <v/>
      </c>
    </row>
    <row r="4356" spans="62:67" ht="20.100000000000001" customHeight="1" x14ac:dyDescent="0.25">
      <c r="BJ4356" s="146">
        <v>3576</v>
      </c>
      <c r="BK4356" s="146">
        <f t="shared" si="656"/>
        <v>22.879999999998525</v>
      </c>
      <c r="BL4356" s="146">
        <f t="shared" si="657"/>
        <v>1.7885858329910046E-3</v>
      </c>
      <c r="BM4356" s="146">
        <f t="shared" si="658"/>
        <v>4.5789619760566291E-6</v>
      </c>
      <c r="BN4356" s="146">
        <f t="shared" si="659"/>
        <v>4.5789619760566291E-6</v>
      </c>
      <c r="BO4356" s="146" t="str">
        <f t="shared" si="655"/>
        <v/>
      </c>
    </row>
    <row r="4357" spans="62:67" ht="20.100000000000001" customHeight="1" x14ac:dyDescent="0.25">
      <c r="BJ4357" s="146">
        <v>3577</v>
      </c>
      <c r="BK4357" s="146">
        <f t="shared" si="656"/>
        <v>22.886399999998524</v>
      </c>
      <c r="BL4357" s="146">
        <f t="shared" si="657"/>
        <v>1.784006871014948E-3</v>
      </c>
      <c r="BM4357" s="146">
        <f t="shared" si="658"/>
        <v>4.5675247814084587E-6</v>
      </c>
      <c r="BN4357" s="146">
        <f t="shared" si="659"/>
        <v>4.5675247814084587E-6</v>
      </c>
      <c r="BO4357" s="146" t="str">
        <f t="shared" si="655"/>
        <v/>
      </c>
    </row>
    <row r="4358" spans="62:67" ht="20.100000000000001" customHeight="1" x14ac:dyDescent="0.25">
      <c r="BJ4358" s="146">
        <v>3578</v>
      </c>
      <c r="BK4358" s="146">
        <f t="shared" si="656"/>
        <v>22.892799999998523</v>
      </c>
      <c r="BL4358" s="146">
        <f t="shared" si="657"/>
        <v>1.7794393462335395E-3</v>
      </c>
      <c r="BM4358" s="146">
        <f t="shared" si="658"/>
        <v>4.5561152637780839E-6</v>
      </c>
      <c r="BN4358" s="146">
        <f t="shared" si="659"/>
        <v>4.5561152637780839E-6</v>
      </c>
      <c r="BO4358" s="146" t="str">
        <f t="shared" si="655"/>
        <v/>
      </c>
    </row>
    <row r="4359" spans="62:67" ht="20.100000000000001" customHeight="1" x14ac:dyDescent="0.25">
      <c r="BJ4359" s="146">
        <v>3579</v>
      </c>
      <c r="BK4359" s="146">
        <f t="shared" si="656"/>
        <v>22.899199999998523</v>
      </c>
      <c r="BL4359" s="146">
        <f t="shared" si="657"/>
        <v>1.7748832309697614E-3</v>
      </c>
      <c r="BM4359" s="146">
        <f t="shared" si="658"/>
        <v>4.5447333589798689E-6</v>
      </c>
      <c r="BN4359" s="146">
        <f t="shared" si="659"/>
        <v>4.5447333589798689E-6</v>
      </c>
      <c r="BO4359" s="146" t="str">
        <f t="shared" si="655"/>
        <v/>
      </c>
    </row>
    <row r="4360" spans="62:67" ht="20.100000000000001" customHeight="1" x14ac:dyDescent="0.25">
      <c r="BJ4360" s="146">
        <v>3580</v>
      </c>
      <c r="BK4360" s="146">
        <f t="shared" si="656"/>
        <v>22.905599999998522</v>
      </c>
      <c r="BL4360" s="146">
        <f t="shared" si="657"/>
        <v>1.7703384976107816E-3</v>
      </c>
      <c r="BM4360" s="146">
        <f t="shared" si="658"/>
        <v>4.5333790029650038E-6</v>
      </c>
      <c r="BN4360" s="146">
        <f t="shared" si="659"/>
        <v>4.5333790029650038E-6</v>
      </c>
      <c r="BO4360" s="146" t="str">
        <f t="shared" si="655"/>
        <v/>
      </c>
    </row>
    <row r="4361" spans="62:67" ht="20.100000000000001" customHeight="1" x14ac:dyDescent="0.25">
      <c r="BJ4361" s="146">
        <v>3581</v>
      </c>
      <c r="BK4361" s="146">
        <f t="shared" si="656"/>
        <v>22.911999999998521</v>
      </c>
      <c r="BL4361" s="146">
        <f t="shared" si="657"/>
        <v>1.7658051186078166E-3</v>
      </c>
      <c r="BM4361" s="146">
        <f t="shared" si="658"/>
        <v>4.5220521318271433E-6</v>
      </c>
      <c r="BN4361" s="146">
        <f t="shared" si="659"/>
        <v>4.5220521318271433E-6</v>
      </c>
      <c r="BO4361" s="146" t="str">
        <f t="shared" si="655"/>
        <v/>
      </c>
    </row>
    <row r="4362" spans="62:67" ht="20.100000000000001" customHeight="1" x14ac:dyDescent="0.25">
      <c r="BJ4362" s="146">
        <v>3582</v>
      </c>
      <c r="BK4362" s="146">
        <f t="shared" si="656"/>
        <v>22.91839999999852</v>
      </c>
      <c r="BL4362" s="146">
        <f t="shared" si="657"/>
        <v>1.7612830664759894E-3</v>
      </c>
      <c r="BM4362" s="146">
        <f t="shared" si="658"/>
        <v>4.5107526818050081E-6</v>
      </c>
      <c r="BN4362" s="146">
        <f t="shared" si="659"/>
        <v>4.5107526818050081E-6</v>
      </c>
      <c r="BO4362" s="146" t="str">
        <f t="shared" si="655"/>
        <v/>
      </c>
    </row>
    <row r="4363" spans="62:67" ht="20.100000000000001" customHeight="1" x14ac:dyDescent="0.25">
      <c r="BJ4363" s="146">
        <v>3583</v>
      </c>
      <c r="BK4363" s="146">
        <f t="shared" si="656"/>
        <v>22.92479999999852</v>
      </c>
      <c r="BL4363" s="146">
        <f t="shared" si="657"/>
        <v>1.7567723137941844E-3</v>
      </c>
      <c r="BM4363" s="146">
        <f t="shared" si="658"/>
        <v>4.4994805892661222E-6</v>
      </c>
      <c r="BN4363" s="146">
        <f t="shared" si="659"/>
        <v>4.4994805892661222E-6</v>
      </c>
      <c r="BO4363" s="146" t="str">
        <f t="shared" si="655"/>
        <v/>
      </c>
    </row>
    <row r="4364" spans="62:67" ht="20.100000000000001" customHeight="1" x14ac:dyDescent="0.25">
      <c r="BJ4364" s="146">
        <v>3584</v>
      </c>
      <c r="BK4364" s="146">
        <f t="shared" si="656"/>
        <v>22.931199999998519</v>
      </c>
      <c r="BL4364" s="146">
        <f t="shared" si="657"/>
        <v>1.7522728332049183E-3</v>
      </c>
      <c r="BM4364" s="146">
        <f t="shared" si="658"/>
        <v>4.4882357907287136E-6</v>
      </c>
      <c r="BN4364" s="146">
        <f t="shared" si="659"/>
        <v>4.4882357907287136E-6</v>
      </c>
      <c r="BO4364" s="146" t="str">
        <f t="shared" si="655"/>
        <v/>
      </c>
    </row>
    <row r="4365" spans="62:67" ht="20.100000000000001" customHeight="1" x14ac:dyDescent="0.25">
      <c r="BJ4365" s="146">
        <v>3585</v>
      </c>
      <c r="BK4365" s="146">
        <f t="shared" si="656"/>
        <v>22.937599999998518</v>
      </c>
      <c r="BL4365" s="146">
        <f t="shared" si="657"/>
        <v>1.7477845974141896E-3</v>
      </c>
      <c r="BM4365" s="146">
        <f t="shared" si="658"/>
        <v>4.4770182228391631E-6</v>
      </c>
      <c r="BN4365" s="146">
        <f t="shared" si="659"/>
        <v>4.4770182228391631E-6</v>
      </c>
      <c r="BO4365" s="146" t="str">
        <f t="shared" ref="BO4365:BO4428" si="660">IF($BL4365&lt;(1-$BH$793),$BM4365,"")</f>
        <v/>
      </c>
    </row>
    <row r="4366" spans="62:67" ht="20.100000000000001" customHeight="1" x14ac:dyDescent="0.25">
      <c r="BJ4366" s="146">
        <v>3586</v>
      </c>
      <c r="BK4366" s="146">
        <f t="shared" ref="BK4366:BK4429" si="661">BK4365+$BN$778</f>
        <v>22.943999999998518</v>
      </c>
      <c r="BL4366" s="146">
        <f t="shared" ref="BL4366:BL4429" si="662">_xlfn.CHISQ.DIST.RT(BK4366,7)</f>
        <v>1.7433075791913504E-3</v>
      </c>
      <c r="BM4366" s="146">
        <f t="shared" ref="BM4366:BM4429" si="663">BL4366-BL4367</f>
        <v>4.465827822383063E-6</v>
      </c>
      <c r="BN4366" s="146">
        <f t="shared" ref="BN4366:BN4429" si="664">IF(BL4366&lt;(1-$BH$785),BM4366,"")</f>
        <v>4.465827822383063E-6</v>
      </c>
      <c r="BO4366" s="146" t="str">
        <f t="shared" si="660"/>
        <v/>
      </c>
    </row>
    <row r="4367" spans="62:67" ht="20.100000000000001" customHeight="1" x14ac:dyDescent="0.25">
      <c r="BJ4367" s="146">
        <v>3587</v>
      </c>
      <c r="BK4367" s="146">
        <f t="shared" si="661"/>
        <v>22.950399999998517</v>
      </c>
      <c r="BL4367" s="146">
        <f t="shared" si="662"/>
        <v>1.7388417513689673E-3</v>
      </c>
      <c r="BM4367" s="146">
        <f t="shared" si="663"/>
        <v>4.4546645262954088E-6</v>
      </c>
      <c r="BN4367" s="146">
        <f t="shared" si="664"/>
        <v>4.4546645262954088E-6</v>
      </c>
      <c r="BO4367" s="146" t="str">
        <f t="shared" si="660"/>
        <v/>
      </c>
    </row>
    <row r="4368" spans="62:67" ht="20.100000000000001" customHeight="1" x14ac:dyDescent="0.25">
      <c r="BJ4368" s="146">
        <v>3588</v>
      </c>
      <c r="BK4368" s="146">
        <f t="shared" si="661"/>
        <v>22.956799999998516</v>
      </c>
      <c r="BL4368" s="146">
        <f t="shared" si="662"/>
        <v>1.7343870868426719E-3</v>
      </c>
      <c r="BM4368" s="146">
        <f t="shared" si="663"/>
        <v>4.4435282716371802E-6</v>
      </c>
      <c r="BN4368" s="146">
        <f t="shared" si="664"/>
        <v>4.4435282716371802E-6</v>
      </c>
      <c r="BO4368" s="146" t="str">
        <f t="shared" si="660"/>
        <v/>
      </c>
    </row>
    <row r="4369" spans="62:67" ht="20.100000000000001" customHeight="1" x14ac:dyDescent="0.25">
      <c r="BJ4369" s="146">
        <v>3589</v>
      </c>
      <c r="BK4369" s="146">
        <f t="shared" si="661"/>
        <v>22.963199999998515</v>
      </c>
      <c r="BL4369" s="146">
        <f t="shared" si="662"/>
        <v>1.7299435585710348E-3</v>
      </c>
      <c r="BM4369" s="146">
        <f t="shared" si="663"/>
        <v>4.4324189956105198E-6</v>
      </c>
      <c r="BN4369" s="146">
        <f t="shared" si="664"/>
        <v>4.4324189956105198E-6</v>
      </c>
      <c r="BO4369" s="146" t="str">
        <f t="shared" si="660"/>
        <v/>
      </c>
    </row>
    <row r="4370" spans="62:67" ht="20.100000000000001" customHeight="1" x14ac:dyDescent="0.25">
      <c r="BJ4370" s="146">
        <v>3590</v>
      </c>
      <c r="BK4370" s="146">
        <f t="shared" si="661"/>
        <v>22.969599999998515</v>
      </c>
      <c r="BL4370" s="146">
        <f t="shared" si="662"/>
        <v>1.7255111395754242E-3</v>
      </c>
      <c r="BM4370" s="146">
        <f t="shared" si="663"/>
        <v>4.4213366355535296E-6</v>
      </c>
      <c r="BN4370" s="146">
        <f t="shared" si="664"/>
        <v>4.4213366355535296E-6</v>
      </c>
      <c r="BO4370" s="146" t="str">
        <f t="shared" si="660"/>
        <v/>
      </c>
    </row>
    <row r="4371" spans="62:67" ht="20.100000000000001" customHeight="1" x14ac:dyDescent="0.25">
      <c r="BJ4371" s="146">
        <v>3591</v>
      </c>
      <c r="BK4371" s="146">
        <f t="shared" si="661"/>
        <v>22.975999999998514</v>
      </c>
      <c r="BL4371" s="146">
        <f t="shared" si="662"/>
        <v>1.7210898029398707E-3</v>
      </c>
      <c r="BM4371" s="146">
        <f t="shared" si="663"/>
        <v>4.4102811289480764E-6</v>
      </c>
      <c r="BN4371" s="146">
        <f t="shared" si="664"/>
        <v>4.4102811289480764E-6</v>
      </c>
      <c r="BO4371" s="146" t="str">
        <f t="shared" si="660"/>
        <v/>
      </c>
    </row>
    <row r="4372" spans="62:67" ht="20.100000000000001" customHeight="1" x14ac:dyDescent="0.25">
      <c r="BJ4372" s="146">
        <v>3592</v>
      </c>
      <c r="BK4372" s="146">
        <f t="shared" si="661"/>
        <v>22.982399999998513</v>
      </c>
      <c r="BL4372" s="146">
        <f t="shared" si="662"/>
        <v>1.7166795218109226E-3</v>
      </c>
      <c r="BM4372" s="146">
        <f t="shared" si="663"/>
        <v>4.3992524134043968E-6</v>
      </c>
      <c r="BN4372" s="146">
        <f t="shared" si="664"/>
        <v>4.3992524134043968E-6</v>
      </c>
      <c r="BO4372" s="146" t="str">
        <f t="shared" si="660"/>
        <v/>
      </c>
    </row>
    <row r="4373" spans="62:67" ht="20.100000000000001" customHeight="1" x14ac:dyDescent="0.25">
      <c r="BJ4373" s="146">
        <v>3593</v>
      </c>
      <c r="BK4373" s="146">
        <f t="shared" si="661"/>
        <v>22.988799999998513</v>
      </c>
      <c r="BL4373" s="146">
        <f t="shared" si="662"/>
        <v>1.7122802693975182E-3</v>
      </c>
      <c r="BM4373" s="146">
        <f t="shared" si="663"/>
        <v>4.3882504266710715E-6</v>
      </c>
      <c r="BN4373" s="146">
        <f t="shared" si="664"/>
        <v>4.3882504266710715E-6</v>
      </c>
      <c r="BO4373" s="146" t="str">
        <f t="shared" si="660"/>
        <v/>
      </c>
    </row>
    <row r="4374" spans="62:67" ht="20.100000000000001" customHeight="1" x14ac:dyDescent="0.25">
      <c r="BJ4374" s="146">
        <v>3594</v>
      </c>
      <c r="BK4374" s="146">
        <f t="shared" si="661"/>
        <v>22.995199999998512</v>
      </c>
      <c r="BL4374" s="146">
        <f t="shared" si="662"/>
        <v>1.7078920189708472E-3</v>
      </c>
      <c r="BM4374" s="146">
        <f t="shared" si="663"/>
        <v>4.3772751066354591E-6</v>
      </c>
      <c r="BN4374" s="146">
        <f t="shared" si="664"/>
        <v>4.3772751066354591E-6</v>
      </c>
      <c r="BO4374" s="146" t="str">
        <f t="shared" si="660"/>
        <v/>
      </c>
    </row>
    <row r="4375" spans="62:67" ht="20.100000000000001" customHeight="1" x14ac:dyDescent="0.25">
      <c r="BJ4375" s="146">
        <v>3595</v>
      </c>
      <c r="BK4375" s="146">
        <f t="shared" si="661"/>
        <v>23.001599999998511</v>
      </c>
      <c r="BL4375" s="146">
        <f t="shared" si="662"/>
        <v>1.7035147438642117E-3</v>
      </c>
      <c r="BM4375" s="146">
        <f t="shared" si="663"/>
        <v>4.366326391322178E-6</v>
      </c>
      <c r="BN4375" s="146">
        <f t="shared" si="664"/>
        <v>4.366326391322178E-6</v>
      </c>
      <c r="BO4375" s="146" t="str">
        <f t="shared" si="660"/>
        <v/>
      </c>
    </row>
    <row r="4376" spans="62:67" ht="20.100000000000001" customHeight="1" x14ac:dyDescent="0.25">
      <c r="BJ4376" s="146">
        <v>3596</v>
      </c>
      <c r="BK4376" s="146">
        <f t="shared" si="661"/>
        <v>23.007999999998511</v>
      </c>
      <c r="BL4376" s="146">
        <f t="shared" si="662"/>
        <v>1.6991484174728895E-3</v>
      </c>
      <c r="BM4376" s="146">
        <f t="shared" si="663"/>
        <v>4.3554042188859513E-6</v>
      </c>
      <c r="BN4376" s="146">
        <f t="shared" si="664"/>
        <v>4.3554042188859513E-6</v>
      </c>
      <c r="BO4376" s="146" t="str">
        <f t="shared" si="660"/>
        <v/>
      </c>
    </row>
    <row r="4377" spans="62:67" ht="20.100000000000001" customHeight="1" x14ac:dyDescent="0.25">
      <c r="BJ4377" s="146">
        <v>3597</v>
      </c>
      <c r="BK4377" s="146">
        <f t="shared" si="661"/>
        <v>23.01439999999851</v>
      </c>
      <c r="BL4377" s="146">
        <f t="shared" si="662"/>
        <v>1.6947930132540036E-3</v>
      </c>
      <c r="BM4377" s="146">
        <f t="shared" si="663"/>
        <v>4.3445085276224479E-6</v>
      </c>
      <c r="BN4377" s="146">
        <f t="shared" si="664"/>
        <v>4.3445085276224479E-6</v>
      </c>
      <c r="BO4377" s="146" t="str">
        <f t="shared" si="660"/>
        <v/>
      </c>
    </row>
    <row r="4378" spans="62:67" ht="20.100000000000001" customHeight="1" x14ac:dyDescent="0.25">
      <c r="BJ4378" s="146">
        <v>3598</v>
      </c>
      <c r="BK4378" s="146">
        <f t="shared" si="661"/>
        <v>23.020799999998509</v>
      </c>
      <c r="BL4378" s="146">
        <f t="shared" si="662"/>
        <v>1.6904485047263811E-3</v>
      </c>
      <c r="BM4378" s="146">
        <f t="shared" si="663"/>
        <v>4.3336392559574412E-6</v>
      </c>
      <c r="BN4378" s="146">
        <f t="shared" si="664"/>
        <v>4.3336392559574412E-6</v>
      </c>
      <c r="BO4378" s="146" t="str">
        <f t="shared" si="660"/>
        <v/>
      </c>
    </row>
    <row r="4379" spans="62:67" ht="20.100000000000001" customHeight="1" x14ac:dyDescent="0.25">
      <c r="BJ4379" s="146">
        <v>3599</v>
      </c>
      <c r="BK4379" s="146">
        <f t="shared" si="661"/>
        <v>23.027199999998508</v>
      </c>
      <c r="BL4379" s="146">
        <f t="shared" si="662"/>
        <v>1.6861148654704237E-3</v>
      </c>
      <c r="BM4379" s="146">
        <f t="shared" si="663"/>
        <v>4.3227963424511458E-6</v>
      </c>
      <c r="BN4379" s="146">
        <f t="shared" si="664"/>
        <v>4.3227963424511458E-6</v>
      </c>
      <c r="BO4379" s="146" t="str">
        <f t="shared" si="660"/>
        <v/>
      </c>
    </row>
    <row r="4380" spans="62:67" ht="20.100000000000001" customHeight="1" x14ac:dyDescent="0.25">
      <c r="BJ4380" s="146">
        <v>3600</v>
      </c>
      <c r="BK4380" s="146">
        <f t="shared" si="661"/>
        <v>23.033599999998508</v>
      </c>
      <c r="BL4380" s="146">
        <f t="shared" si="662"/>
        <v>1.6817920691279725E-3</v>
      </c>
      <c r="BM4380" s="146">
        <f t="shared" si="663"/>
        <v>4.3119797258086255E-6</v>
      </c>
      <c r="BN4380" s="146">
        <f t="shared" si="664"/>
        <v>4.3119797258086255E-6</v>
      </c>
      <c r="BO4380" s="146" t="str">
        <f t="shared" si="660"/>
        <v/>
      </c>
    </row>
    <row r="4381" spans="62:67" ht="20.100000000000001" customHeight="1" x14ac:dyDescent="0.25">
      <c r="BJ4381" s="146">
        <v>3601</v>
      </c>
      <c r="BK4381" s="146">
        <f t="shared" si="661"/>
        <v>23.039999999998507</v>
      </c>
      <c r="BL4381" s="146">
        <f t="shared" si="662"/>
        <v>1.6774800894021639E-3</v>
      </c>
      <c r="BM4381" s="146">
        <f t="shared" si="663"/>
        <v>4.301189344857459E-6</v>
      </c>
      <c r="BN4381" s="146">
        <f t="shared" si="664"/>
        <v>4.301189344857459E-6</v>
      </c>
      <c r="BO4381" s="146" t="str">
        <f t="shared" si="660"/>
        <v/>
      </c>
    </row>
    <row r="4382" spans="62:67" ht="20.100000000000001" customHeight="1" x14ac:dyDescent="0.25">
      <c r="BJ4382" s="146">
        <v>3602</v>
      </c>
      <c r="BK4382" s="146">
        <f t="shared" si="661"/>
        <v>23.046399999998506</v>
      </c>
      <c r="BL4382" s="146">
        <f t="shared" si="662"/>
        <v>1.6731789000573065E-3</v>
      </c>
      <c r="BM4382" s="146">
        <f t="shared" si="663"/>
        <v>4.2904251385653038E-6</v>
      </c>
      <c r="BN4382" s="146">
        <f t="shared" si="664"/>
        <v>4.2904251385653038E-6</v>
      </c>
      <c r="BO4382" s="146" t="str">
        <f t="shared" si="660"/>
        <v/>
      </c>
    </row>
    <row r="4383" spans="62:67" ht="20.100000000000001" customHeight="1" x14ac:dyDescent="0.25">
      <c r="BJ4383" s="146">
        <v>3603</v>
      </c>
      <c r="BK4383" s="146">
        <f t="shared" si="661"/>
        <v>23.052799999998506</v>
      </c>
      <c r="BL4383" s="146">
        <f t="shared" si="662"/>
        <v>1.6688884749187412E-3</v>
      </c>
      <c r="BM4383" s="146">
        <f t="shared" si="663"/>
        <v>4.279687046029922E-6</v>
      </c>
      <c r="BN4383" s="146">
        <f t="shared" si="664"/>
        <v>4.279687046029922E-6</v>
      </c>
      <c r="BO4383" s="146" t="str">
        <f t="shared" si="660"/>
        <v/>
      </c>
    </row>
    <row r="4384" spans="62:67" ht="20.100000000000001" customHeight="1" x14ac:dyDescent="0.25">
      <c r="BJ4384" s="146">
        <v>3604</v>
      </c>
      <c r="BK4384" s="146">
        <f t="shared" si="661"/>
        <v>23.059199999998505</v>
      </c>
      <c r="BL4384" s="146">
        <f t="shared" si="662"/>
        <v>1.6646087878727112E-3</v>
      </c>
      <c r="BM4384" s="146">
        <f t="shared" si="663"/>
        <v>4.2689750064869858E-6</v>
      </c>
      <c r="BN4384" s="146">
        <f t="shared" si="664"/>
        <v>4.2689750064869858E-6</v>
      </c>
      <c r="BO4384" s="146" t="str">
        <f t="shared" si="660"/>
        <v/>
      </c>
    </row>
    <row r="4385" spans="62:67" ht="20.100000000000001" customHeight="1" x14ac:dyDescent="0.25">
      <c r="BJ4385" s="146">
        <v>3605</v>
      </c>
      <c r="BK4385" s="146">
        <f t="shared" si="661"/>
        <v>23.065599999998504</v>
      </c>
      <c r="BL4385" s="146">
        <f t="shared" si="662"/>
        <v>1.6603398128662242E-3</v>
      </c>
      <c r="BM4385" s="146">
        <f t="shared" si="663"/>
        <v>4.2582889592988026E-6</v>
      </c>
      <c r="BN4385" s="146">
        <f t="shared" si="664"/>
        <v>4.2582889592988026E-6</v>
      </c>
      <c r="BO4385" s="146" t="str">
        <f t="shared" si="660"/>
        <v/>
      </c>
    </row>
    <row r="4386" spans="62:67" ht="20.100000000000001" customHeight="1" x14ac:dyDescent="0.25">
      <c r="BJ4386" s="146">
        <v>3606</v>
      </c>
      <c r="BK4386" s="146">
        <f t="shared" si="661"/>
        <v>23.071999999998503</v>
      </c>
      <c r="BL4386" s="146">
        <f t="shared" si="662"/>
        <v>1.6560815239069254E-3</v>
      </c>
      <c r="BM4386" s="146">
        <f t="shared" si="663"/>
        <v>4.2476288439714446E-6</v>
      </c>
      <c r="BN4386" s="146">
        <f t="shared" si="664"/>
        <v>4.2476288439714446E-6</v>
      </c>
      <c r="BO4386" s="146" t="str">
        <f t="shared" si="660"/>
        <v/>
      </c>
    </row>
    <row r="4387" spans="62:67" ht="20.100000000000001" customHeight="1" x14ac:dyDescent="0.25">
      <c r="BJ4387" s="146">
        <v>3607</v>
      </c>
      <c r="BK4387" s="146">
        <f t="shared" si="661"/>
        <v>23.078399999998503</v>
      </c>
      <c r="BL4387" s="146">
        <f t="shared" si="662"/>
        <v>1.651833895062954E-3</v>
      </c>
      <c r="BM4387" s="146">
        <f t="shared" si="663"/>
        <v>4.2369946001274278E-6</v>
      </c>
      <c r="BN4387" s="146">
        <f t="shared" si="664"/>
        <v>4.2369946001274278E-6</v>
      </c>
      <c r="BO4387" s="146" t="str">
        <f t="shared" si="660"/>
        <v/>
      </c>
    </row>
    <row r="4388" spans="62:67" ht="20.100000000000001" customHeight="1" x14ac:dyDescent="0.25">
      <c r="BJ4388" s="146">
        <v>3608</v>
      </c>
      <c r="BK4388" s="146">
        <f t="shared" si="661"/>
        <v>23.084799999998502</v>
      </c>
      <c r="BL4388" s="146">
        <f t="shared" si="662"/>
        <v>1.6475969004628266E-3</v>
      </c>
      <c r="BM4388" s="146">
        <f t="shared" si="663"/>
        <v>4.226386167543875E-6</v>
      </c>
      <c r="BN4388" s="146">
        <f t="shared" si="664"/>
        <v>4.226386167543875E-6</v>
      </c>
      <c r="BO4388" s="146" t="str">
        <f t="shared" si="660"/>
        <v/>
      </c>
    </row>
    <row r="4389" spans="62:67" ht="20.100000000000001" customHeight="1" x14ac:dyDescent="0.25">
      <c r="BJ4389" s="146">
        <v>3609</v>
      </c>
      <c r="BK4389" s="146">
        <f t="shared" si="661"/>
        <v>23.091199999998501</v>
      </c>
      <c r="BL4389" s="146">
        <f t="shared" si="662"/>
        <v>1.6433705142952827E-3</v>
      </c>
      <c r="BM4389" s="146">
        <f t="shared" si="663"/>
        <v>4.2158034861087147E-6</v>
      </c>
      <c r="BN4389" s="146">
        <f t="shared" si="664"/>
        <v>4.2158034861087147E-6</v>
      </c>
      <c r="BO4389" s="146" t="str">
        <f t="shared" si="660"/>
        <v/>
      </c>
    </row>
    <row r="4390" spans="62:67" ht="20.100000000000001" customHeight="1" x14ac:dyDescent="0.25">
      <c r="BJ4390" s="146">
        <v>3610</v>
      </c>
      <c r="BK4390" s="146">
        <f t="shared" si="661"/>
        <v>23.097599999998501</v>
      </c>
      <c r="BL4390" s="146">
        <f t="shared" si="662"/>
        <v>1.639154710809174E-3</v>
      </c>
      <c r="BM4390" s="146">
        <f t="shared" si="663"/>
        <v>4.2052464958499541E-6</v>
      </c>
      <c r="BN4390" s="146">
        <f t="shared" si="664"/>
        <v>4.2052464958499541E-6</v>
      </c>
      <c r="BO4390" s="146" t="str">
        <f t="shared" si="660"/>
        <v/>
      </c>
    </row>
    <row r="4391" spans="62:67" ht="20.100000000000001" customHeight="1" x14ac:dyDescent="0.25">
      <c r="BJ4391" s="146">
        <v>3611</v>
      </c>
      <c r="BK4391" s="146">
        <f t="shared" si="661"/>
        <v>23.1039999999985</v>
      </c>
      <c r="BL4391" s="146">
        <f t="shared" si="662"/>
        <v>1.634949464313324E-3</v>
      </c>
      <c r="BM4391" s="146">
        <f t="shared" si="663"/>
        <v>4.1947151369371976E-6</v>
      </c>
      <c r="BN4391" s="146">
        <f t="shared" si="664"/>
        <v>4.1947151369371976E-6</v>
      </c>
      <c r="BO4391" s="146" t="str">
        <f t="shared" si="660"/>
        <v/>
      </c>
    </row>
    <row r="4392" spans="62:67" ht="20.100000000000001" customHeight="1" x14ac:dyDescent="0.25">
      <c r="BJ4392" s="146">
        <v>3612</v>
      </c>
      <c r="BK4392" s="146">
        <f t="shared" si="661"/>
        <v>23.110399999998499</v>
      </c>
      <c r="BL4392" s="146">
        <f t="shared" si="662"/>
        <v>1.6307547491763868E-3</v>
      </c>
      <c r="BM4392" s="146">
        <f t="shared" si="663"/>
        <v>4.1842093496499873E-6</v>
      </c>
      <c r="BN4392" s="146">
        <f t="shared" si="664"/>
        <v>4.1842093496499873E-6</v>
      </c>
      <c r="BO4392" s="146" t="str">
        <f t="shared" si="660"/>
        <v/>
      </c>
    </row>
    <row r="4393" spans="62:67" ht="20.100000000000001" customHeight="1" x14ac:dyDescent="0.25">
      <c r="BJ4393" s="146">
        <v>3613</v>
      </c>
      <c r="BK4393" s="146">
        <f t="shared" si="661"/>
        <v>23.116799999998499</v>
      </c>
      <c r="BL4393" s="146">
        <f t="shared" si="662"/>
        <v>1.6265705398267368E-3</v>
      </c>
      <c r="BM4393" s="146">
        <f t="shared" si="663"/>
        <v>4.1737290744198706E-6</v>
      </c>
      <c r="BN4393" s="146">
        <f t="shared" si="664"/>
        <v>4.1737290744198706E-6</v>
      </c>
      <c r="BO4393" s="146" t="str">
        <f t="shared" si="660"/>
        <v/>
      </c>
    </row>
    <row r="4394" spans="62:67" ht="20.100000000000001" customHeight="1" x14ac:dyDescent="0.25">
      <c r="BJ4394" s="146">
        <v>3614</v>
      </c>
      <c r="BK4394" s="146">
        <f t="shared" si="661"/>
        <v>23.123199999998498</v>
      </c>
      <c r="BL4394" s="146">
        <f t="shared" si="662"/>
        <v>1.622396810752317E-3</v>
      </c>
      <c r="BM4394" s="146">
        <f t="shared" si="663"/>
        <v>4.1632742517950551E-6</v>
      </c>
      <c r="BN4394" s="146">
        <f t="shared" si="664"/>
        <v>4.1632742517950551E-6</v>
      </c>
      <c r="BO4394" s="146" t="str">
        <f t="shared" si="660"/>
        <v/>
      </c>
    </row>
    <row r="4395" spans="62:67" ht="20.100000000000001" customHeight="1" x14ac:dyDescent="0.25">
      <c r="BJ4395" s="146">
        <v>3615</v>
      </c>
      <c r="BK4395" s="146">
        <f t="shared" si="661"/>
        <v>23.129599999998497</v>
      </c>
      <c r="BL4395" s="146">
        <f t="shared" si="662"/>
        <v>1.6182335365005219E-3</v>
      </c>
      <c r="BM4395" s="146">
        <f t="shared" si="663"/>
        <v>4.1528448224701156E-6</v>
      </c>
      <c r="BN4395" s="146">
        <f t="shared" si="664"/>
        <v>4.1528448224701156E-6</v>
      </c>
      <c r="BO4395" s="146" t="str">
        <f t="shared" si="660"/>
        <v/>
      </c>
    </row>
    <row r="4396" spans="62:67" ht="20.100000000000001" customHeight="1" x14ac:dyDescent="0.25">
      <c r="BJ4396" s="146">
        <v>3616</v>
      </c>
      <c r="BK4396" s="146">
        <f t="shared" si="661"/>
        <v>23.135999999998496</v>
      </c>
      <c r="BL4396" s="146">
        <f t="shared" si="662"/>
        <v>1.6140806916780518E-3</v>
      </c>
      <c r="BM4396" s="146">
        <f t="shared" si="663"/>
        <v>4.1424407272460956E-6</v>
      </c>
      <c r="BN4396" s="146">
        <f t="shared" si="664"/>
        <v>4.1424407272460956E-6</v>
      </c>
      <c r="BO4396" s="146" t="str">
        <f t="shared" si="660"/>
        <v/>
      </c>
    </row>
    <row r="4397" spans="62:67" ht="20.100000000000001" customHeight="1" x14ac:dyDescent="0.25">
      <c r="BJ4397" s="146">
        <v>3617</v>
      </c>
      <c r="BK4397" s="146">
        <f t="shared" si="661"/>
        <v>23.142399999998496</v>
      </c>
      <c r="BL4397" s="146">
        <f t="shared" si="662"/>
        <v>1.6099382509508057E-3</v>
      </c>
      <c r="BM4397" s="146">
        <f t="shared" si="663"/>
        <v>4.1320619070721407E-6</v>
      </c>
      <c r="BN4397" s="146">
        <f t="shared" si="664"/>
        <v>4.1320619070721407E-6</v>
      </c>
      <c r="BO4397" s="146" t="str">
        <f t="shared" si="660"/>
        <v/>
      </c>
    </row>
    <row r="4398" spans="62:67" ht="20.100000000000001" customHeight="1" x14ac:dyDescent="0.25">
      <c r="BJ4398" s="146">
        <v>3618</v>
      </c>
      <c r="BK4398" s="146">
        <f t="shared" si="661"/>
        <v>23.148799999998495</v>
      </c>
      <c r="BL4398" s="146">
        <f t="shared" si="662"/>
        <v>1.6058061890437336E-3</v>
      </c>
      <c r="BM4398" s="146">
        <f t="shared" si="663"/>
        <v>4.121708303032488E-6</v>
      </c>
      <c r="BN4398" s="146">
        <f t="shared" si="664"/>
        <v>4.121708303032488E-6</v>
      </c>
      <c r="BO4398" s="146" t="str">
        <f t="shared" si="660"/>
        <v/>
      </c>
    </row>
    <row r="4399" spans="62:67" ht="20.100000000000001" customHeight="1" x14ac:dyDescent="0.25">
      <c r="BJ4399" s="146">
        <v>3619</v>
      </c>
      <c r="BK4399" s="146">
        <f t="shared" si="661"/>
        <v>23.155199999998494</v>
      </c>
      <c r="BL4399" s="146">
        <f t="shared" si="662"/>
        <v>1.6016844807407011E-3</v>
      </c>
      <c r="BM4399" s="146">
        <f t="shared" si="663"/>
        <v>4.1113798563182768E-6</v>
      </c>
      <c r="BN4399" s="146">
        <f t="shared" si="664"/>
        <v>4.1113798563182768E-6</v>
      </c>
      <c r="BO4399" s="146" t="str">
        <f t="shared" si="660"/>
        <v/>
      </c>
    </row>
    <row r="4400" spans="62:67" ht="20.100000000000001" customHeight="1" x14ac:dyDescent="0.25">
      <c r="BJ4400" s="146">
        <v>3620</v>
      </c>
      <c r="BK4400" s="146">
        <f t="shared" si="661"/>
        <v>23.161599999998494</v>
      </c>
      <c r="BL4400" s="146">
        <f t="shared" si="662"/>
        <v>1.5975731008843828E-3</v>
      </c>
      <c r="BM4400" s="146">
        <f t="shared" si="663"/>
        <v>4.1010765082687486E-6</v>
      </c>
      <c r="BN4400" s="146">
        <f t="shared" si="664"/>
        <v>4.1010765082687486E-6</v>
      </c>
      <c r="BO4400" s="146" t="str">
        <f t="shared" si="660"/>
        <v/>
      </c>
    </row>
    <row r="4401" spans="62:67" ht="20.100000000000001" customHeight="1" x14ac:dyDescent="0.25">
      <c r="BJ4401" s="146">
        <v>3621</v>
      </c>
      <c r="BK4401" s="146">
        <f t="shared" si="661"/>
        <v>23.167999999998493</v>
      </c>
      <c r="BL4401" s="146">
        <f t="shared" si="662"/>
        <v>1.593472024376114E-3</v>
      </c>
      <c r="BM4401" s="146">
        <f t="shared" si="663"/>
        <v>4.0907982003447925E-6</v>
      </c>
      <c r="BN4401" s="146">
        <f t="shared" si="664"/>
        <v>4.0907982003447925E-6</v>
      </c>
      <c r="BO4401" s="146" t="str">
        <f t="shared" si="660"/>
        <v/>
      </c>
    </row>
    <row r="4402" spans="62:67" ht="20.100000000000001" customHeight="1" x14ac:dyDescent="0.25">
      <c r="BJ4402" s="146">
        <v>3622</v>
      </c>
      <c r="BK4402" s="146">
        <f t="shared" si="661"/>
        <v>23.174399999998492</v>
      </c>
      <c r="BL4402" s="146">
        <f t="shared" si="662"/>
        <v>1.5893812261757693E-3</v>
      </c>
      <c r="BM4402" s="146">
        <f t="shared" si="663"/>
        <v>4.080544874142172E-6</v>
      </c>
      <c r="BN4402" s="146">
        <f t="shared" si="664"/>
        <v>4.080544874142172E-6</v>
      </c>
      <c r="BO4402" s="146" t="str">
        <f t="shared" si="660"/>
        <v/>
      </c>
    </row>
    <row r="4403" spans="62:67" ht="20.100000000000001" customHeight="1" x14ac:dyDescent="0.25">
      <c r="BJ4403" s="146">
        <v>3623</v>
      </c>
      <c r="BK4403" s="146">
        <f t="shared" si="661"/>
        <v>23.180799999998492</v>
      </c>
      <c r="BL4403" s="146">
        <f t="shared" si="662"/>
        <v>1.5853006813016271E-3</v>
      </c>
      <c r="BM4403" s="146">
        <f t="shared" si="663"/>
        <v>4.0703164713726606E-6</v>
      </c>
      <c r="BN4403" s="146">
        <f t="shared" si="664"/>
        <v>4.0703164713726606E-6</v>
      </c>
      <c r="BO4403" s="146" t="str">
        <f t="shared" si="660"/>
        <v/>
      </c>
    </row>
    <row r="4404" spans="62:67" ht="20.100000000000001" customHeight="1" x14ac:dyDescent="0.25">
      <c r="BJ4404" s="146">
        <v>3624</v>
      </c>
      <c r="BK4404" s="146">
        <f t="shared" si="661"/>
        <v>23.187199999998491</v>
      </c>
      <c r="BL4404" s="146">
        <f t="shared" si="662"/>
        <v>1.5812303648302544E-3</v>
      </c>
      <c r="BM4404" s="146">
        <f t="shared" si="663"/>
        <v>4.0601129338930977E-6</v>
      </c>
      <c r="BN4404" s="146">
        <f t="shared" si="664"/>
        <v>4.0601129338930977E-6</v>
      </c>
      <c r="BO4404" s="146" t="str">
        <f t="shared" si="660"/>
        <v/>
      </c>
    </row>
    <row r="4405" spans="62:67" ht="20.100000000000001" customHeight="1" x14ac:dyDescent="0.25">
      <c r="BJ4405" s="146">
        <v>3625</v>
      </c>
      <c r="BK4405" s="146">
        <f t="shared" si="661"/>
        <v>23.19359999999849</v>
      </c>
      <c r="BL4405" s="146">
        <f t="shared" si="662"/>
        <v>1.5771702518963613E-3</v>
      </c>
      <c r="BM4405" s="146">
        <f t="shared" si="663"/>
        <v>4.0499342036728631E-6</v>
      </c>
      <c r="BN4405" s="146">
        <f t="shared" si="664"/>
        <v>4.0499342036728631E-6</v>
      </c>
      <c r="BO4405" s="146" t="str">
        <f t="shared" si="660"/>
        <v/>
      </c>
    </row>
    <row r="4406" spans="62:67" ht="20.100000000000001" customHeight="1" x14ac:dyDescent="0.25">
      <c r="BJ4406" s="146">
        <v>3626</v>
      </c>
      <c r="BK4406" s="146">
        <f t="shared" si="661"/>
        <v>23.199999999998489</v>
      </c>
      <c r="BL4406" s="146">
        <f t="shared" si="662"/>
        <v>1.5731203176926885E-3</v>
      </c>
      <c r="BM4406" s="146">
        <f t="shared" si="663"/>
        <v>4.0397802228155609E-6</v>
      </c>
      <c r="BN4406" s="146">
        <f t="shared" si="664"/>
        <v>4.0397802228155609E-6</v>
      </c>
      <c r="BO4406" s="146" t="str">
        <f t="shared" si="660"/>
        <v/>
      </c>
    </row>
    <row r="4407" spans="62:67" ht="20.100000000000001" customHeight="1" x14ac:dyDescent="0.25">
      <c r="BJ4407" s="146">
        <v>3627</v>
      </c>
      <c r="BK4407" s="146">
        <f t="shared" si="661"/>
        <v>23.206399999998489</v>
      </c>
      <c r="BL4407" s="146">
        <f t="shared" si="662"/>
        <v>1.5690805374698729E-3</v>
      </c>
      <c r="BM4407" s="146">
        <f t="shared" si="663"/>
        <v>4.0296509335598866E-6</v>
      </c>
      <c r="BN4407" s="146">
        <f t="shared" si="664"/>
        <v>4.0296509335598866E-6</v>
      </c>
      <c r="BO4407" s="146" t="str">
        <f t="shared" si="660"/>
        <v/>
      </c>
    </row>
    <row r="4408" spans="62:67" ht="20.100000000000001" customHeight="1" x14ac:dyDescent="0.25">
      <c r="BJ4408" s="146">
        <v>3628</v>
      </c>
      <c r="BK4408" s="146">
        <f t="shared" si="661"/>
        <v>23.212799999998488</v>
      </c>
      <c r="BL4408" s="146">
        <f t="shared" si="662"/>
        <v>1.565050886536313E-3</v>
      </c>
      <c r="BM4408" s="146">
        <f t="shared" si="663"/>
        <v>4.0195462782553412E-6</v>
      </c>
      <c r="BN4408" s="146">
        <f t="shared" si="664"/>
        <v>4.0195462782553412E-6</v>
      </c>
      <c r="BO4408" s="146" t="str">
        <f t="shared" si="660"/>
        <v/>
      </c>
    </row>
    <row r="4409" spans="62:67" ht="20.100000000000001" customHeight="1" x14ac:dyDescent="0.25">
      <c r="BJ4409" s="146">
        <v>3629</v>
      </c>
      <c r="BK4409" s="146">
        <f t="shared" si="661"/>
        <v>23.219199999998487</v>
      </c>
      <c r="BL4409" s="146">
        <f t="shared" si="662"/>
        <v>1.5610313402580577E-3</v>
      </c>
      <c r="BM4409" s="146">
        <f t="shared" si="663"/>
        <v>4.009466199392589E-6</v>
      </c>
      <c r="BN4409" s="146">
        <f t="shared" si="664"/>
        <v>4.009466199392589E-6</v>
      </c>
      <c r="BO4409" s="146" t="str">
        <f t="shared" si="660"/>
        <v/>
      </c>
    </row>
    <row r="4410" spans="62:67" ht="20.100000000000001" customHeight="1" x14ac:dyDescent="0.25">
      <c r="BJ4410" s="146">
        <v>3630</v>
      </c>
      <c r="BK4410" s="146">
        <f t="shared" si="661"/>
        <v>23.225599999998487</v>
      </c>
      <c r="BL4410" s="146">
        <f t="shared" si="662"/>
        <v>1.5570218740586651E-3</v>
      </c>
      <c r="BM4410" s="146">
        <f t="shared" si="663"/>
        <v>3.9994106395824236E-6</v>
      </c>
      <c r="BN4410" s="146">
        <f t="shared" si="664"/>
        <v>3.9994106395824236E-6</v>
      </c>
      <c r="BO4410" s="146" t="str">
        <f t="shared" si="660"/>
        <v/>
      </c>
    </row>
    <row r="4411" spans="62:67" ht="20.100000000000001" customHeight="1" x14ac:dyDescent="0.25">
      <c r="BJ4411" s="146">
        <v>3631</v>
      </c>
      <c r="BK4411" s="146">
        <f t="shared" si="661"/>
        <v>23.231999999998486</v>
      </c>
      <c r="BL4411" s="146">
        <f t="shared" si="662"/>
        <v>1.5530224634190827E-3</v>
      </c>
      <c r="BM4411" s="146">
        <f t="shared" si="663"/>
        <v>3.9893795415666105E-6</v>
      </c>
      <c r="BN4411" s="146">
        <f t="shared" si="664"/>
        <v>3.9893795415666105E-6</v>
      </c>
      <c r="BO4411" s="146" t="str">
        <f t="shared" si="660"/>
        <v/>
      </c>
    </row>
    <row r="4412" spans="62:67" ht="20.100000000000001" customHeight="1" x14ac:dyDescent="0.25">
      <c r="BJ4412" s="146">
        <v>3632</v>
      </c>
      <c r="BK4412" s="146">
        <f t="shared" si="661"/>
        <v>23.238399999998485</v>
      </c>
      <c r="BL4412" s="146">
        <f t="shared" si="662"/>
        <v>1.5490330838775161E-3</v>
      </c>
      <c r="BM4412" s="146">
        <f t="shared" si="663"/>
        <v>3.979372848202491E-6</v>
      </c>
      <c r="BN4412" s="146">
        <f t="shared" si="664"/>
        <v>3.979372848202491E-6</v>
      </c>
      <c r="BO4412" s="146" t="str">
        <f t="shared" si="660"/>
        <v/>
      </c>
    </row>
    <row r="4413" spans="62:67" ht="20.100000000000001" customHeight="1" x14ac:dyDescent="0.25">
      <c r="BJ4413" s="146">
        <v>3633</v>
      </c>
      <c r="BK4413" s="146">
        <f t="shared" si="661"/>
        <v>23.244799999998484</v>
      </c>
      <c r="BL4413" s="146">
        <f t="shared" si="662"/>
        <v>1.5450537110293136E-3</v>
      </c>
      <c r="BM4413" s="146">
        <f t="shared" si="663"/>
        <v>3.9693905024874854E-6</v>
      </c>
      <c r="BN4413" s="146">
        <f t="shared" si="664"/>
        <v>3.9693905024874854E-6</v>
      </c>
      <c r="BO4413" s="146" t="str">
        <f t="shared" si="660"/>
        <v/>
      </c>
    </row>
    <row r="4414" spans="62:67" ht="20.100000000000001" customHeight="1" x14ac:dyDescent="0.25">
      <c r="BJ4414" s="146">
        <v>3634</v>
      </c>
      <c r="BK4414" s="146">
        <f t="shared" si="661"/>
        <v>23.251199999998484</v>
      </c>
      <c r="BL4414" s="146">
        <f t="shared" si="662"/>
        <v>1.5410843205268261E-3</v>
      </c>
      <c r="BM4414" s="146">
        <f t="shared" si="663"/>
        <v>3.9594324475350235E-6</v>
      </c>
      <c r="BN4414" s="146">
        <f t="shared" si="664"/>
        <v>3.9594324475350235E-6</v>
      </c>
      <c r="BO4414" s="146" t="str">
        <f t="shared" si="660"/>
        <v/>
      </c>
    </row>
    <row r="4415" spans="62:67" ht="20.100000000000001" customHeight="1" x14ac:dyDescent="0.25">
      <c r="BJ4415" s="146">
        <v>3635</v>
      </c>
      <c r="BK4415" s="146">
        <f t="shared" si="661"/>
        <v>23.257599999998483</v>
      </c>
      <c r="BL4415" s="146">
        <f t="shared" si="662"/>
        <v>1.5371248880792911E-3</v>
      </c>
      <c r="BM4415" s="146">
        <f t="shared" si="663"/>
        <v>3.94949862659341E-6</v>
      </c>
      <c r="BN4415" s="146">
        <f t="shared" si="664"/>
        <v>3.94949862659341E-6</v>
      </c>
      <c r="BO4415" s="146" t="str">
        <f t="shared" si="660"/>
        <v/>
      </c>
    </row>
    <row r="4416" spans="62:67" ht="20.100000000000001" customHeight="1" x14ac:dyDescent="0.25">
      <c r="BJ4416" s="146">
        <v>3636</v>
      </c>
      <c r="BK4416" s="146">
        <f t="shared" si="661"/>
        <v>23.263999999998482</v>
      </c>
      <c r="BL4416" s="146">
        <f t="shared" si="662"/>
        <v>1.5331753894526976E-3</v>
      </c>
      <c r="BM4416" s="146">
        <f t="shared" si="663"/>
        <v>3.9395889830165509E-6</v>
      </c>
      <c r="BN4416" s="146">
        <f t="shared" si="664"/>
        <v>3.9395889830165509E-6</v>
      </c>
      <c r="BO4416" s="146" t="str">
        <f t="shared" si="660"/>
        <v/>
      </c>
    </row>
    <row r="4417" spans="62:67" ht="20.100000000000001" customHeight="1" x14ac:dyDescent="0.25">
      <c r="BJ4417" s="146">
        <v>3637</v>
      </c>
      <c r="BK4417" s="146">
        <f t="shared" si="661"/>
        <v>23.270399999998482</v>
      </c>
      <c r="BL4417" s="146">
        <f t="shared" si="662"/>
        <v>1.5292358004696811E-3</v>
      </c>
      <c r="BM4417" s="146">
        <f t="shared" si="663"/>
        <v>3.9297034603086225E-6</v>
      </c>
      <c r="BN4417" s="146">
        <f t="shared" si="664"/>
        <v>3.9297034603086225E-6</v>
      </c>
      <c r="BO4417" s="146" t="str">
        <f t="shared" si="660"/>
        <v/>
      </c>
    </row>
    <row r="4418" spans="62:67" ht="20.100000000000001" customHeight="1" x14ac:dyDescent="0.25">
      <c r="BJ4418" s="146">
        <v>3638</v>
      </c>
      <c r="BK4418" s="146">
        <f t="shared" si="661"/>
        <v>23.276799999998481</v>
      </c>
      <c r="BL4418" s="146">
        <f t="shared" si="662"/>
        <v>1.5253060970093725E-3</v>
      </c>
      <c r="BM4418" s="146">
        <f t="shared" si="663"/>
        <v>3.9198420020841729E-6</v>
      </c>
      <c r="BN4418" s="146">
        <f t="shared" si="664"/>
        <v>3.9198420020841729E-6</v>
      </c>
      <c r="BO4418" s="146" t="str">
        <f t="shared" si="660"/>
        <v/>
      </c>
    </row>
    <row r="4419" spans="62:67" ht="20.100000000000001" customHeight="1" x14ac:dyDescent="0.25">
      <c r="BJ4419" s="146">
        <v>3639</v>
      </c>
      <c r="BK4419" s="146">
        <f t="shared" si="661"/>
        <v>23.28319999999848</v>
      </c>
      <c r="BL4419" s="146">
        <f t="shared" si="662"/>
        <v>1.5213862550072883E-3</v>
      </c>
      <c r="BM4419" s="146">
        <f t="shared" si="663"/>
        <v>3.9100045520806988E-6</v>
      </c>
      <c r="BN4419" s="146">
        <f t="shared" si="664"/>
        <v>3.9100045520806988E-6</v>
      </c>
      <c r="BO4419" s="146" t="str">
        <f t="shared" si="660"/>
        <v/>
      </c>
    </row>
    <row r="4420" spans="62:67" ht="20.100000000000001" customHeight="1" x14ac:dyDescent="0.25">
      <c r="BJ4420" s="146">
        <v>3640</v>
      </c>
      <c r="BK4420" s="146">
        <f t="shared" si="661"/>
        <v>23.28959999999848</v>
      </c>
      <c r="BL4420" s="146">
        <f t="shared" si="662"/>
        <v>1.5174762504552076E-3</v>
      </c>
      <c r="BM4420" s="146">
        <f t="shared" si="663"/>
        <v>3.9001910541653674E-6</v>
      </c>
      <c r="BN4420" s="146">
        <f t="shared" si="664"/>
        <v>3.9001910541653674E-6</v>
      </c>
      <c r="BO4420" s="146" t="str">
        <f t="shared" si="660"/>
        <v/>
      </c>
    </row>
    <row r="4421" spans="62:67" ht="20.100000000000001" customHeight="1" x14ac:dyDescent="0.25">
      <c r="BJ4421" s="146">
        <v>3641</v>
      </c>
      <c r="BK4421" s="146">
        <f t="shared" si="661"/>
        <v>23.295999999998479</v>
      </c>
      <c r="BL4421" s="146">
        <f t="shared" si="662"/>
        <v>1.5135760594010422E-3</v>
      </c>
      <c r="BM4421" s="146">
        <f t="shared" si="663"/>
        <v>3.8904014523278609E-6</v>
      </c>
      <c r="BN4421" s="146">
        <f t="shared" si="664"/>
        <v>3.8904014523278609E-6</v>
      </c>
      <c r="BO4421" s="146" t="str">
        <f t="shared" si="660"/>
        <v/>
      </c>
    </row>
    <row r="4422" spans="62:67" ht="20.100000000000001" customHeight="1" x14ac:dyDescent="0.25">
      <c r="BJ4422" s="146">
        <v>3642</v>
      </c>
      <c r="BK4422" s="146">
        <f t="shared" si="661"/>
        <v>23.302399999998478</v>
      </c>
      <c r="BL4422" s="146">
        <f t="shared" si="662"/>
        <v>1.5096856579487144E-3</v>
      </c>
      <c r="BM4422" s="146">
        <f t="shared" si="663"/>
        <v>3.8806356906816771E-6</v>
      </c>
      <c r="BN4422" s="146">
        <f t="shared" si="664"/>
        <v>3.8806356906816771E-6</v>
      </c>
      <c r="BO4422" s="146" t="str">
        <f t="shared" si="660"/>
        <v/>
      </c>
    </row>
    <row r="4423" spans="62:67" ht="20.100000000000001" customHeight="1" x14ac:dyDescent="0.25">
      <c r="BJ4423" s="146">
        <v>3643</v>
      </c>
      <c r="BK4423" s="146">
        <f t="shared" si="661"/>
        <v>23.308799999998477</v>
      </c>
      <c r="BL4423" s="146">
        <f t="shared" si="662"/>
        <v>1.5058050222580327E-3</v>
      </c>
      <c r="BM4423" s="146">
        <f t="shared" si="663"/>
        <v>3.8708937134649974E-6</v>
      </c>
      <c r="BN4423" s="146">
        <f t="shared" si="664"/>
        <v>3.8708937134649974E-6</v>
      </c>
      <c r="BO4423" s="146" t="str">
        <f t="shared" si="660"/>
        <v/>
      </c>
    </row>
    <row r="4424" spans="62:67" ht="20.100000000000001" customHeight="1" x14ac:dyDescent="0.25">
      <c r="BJ4424" s="146">
        <v>3644</v>
      </c>
      <c r="BK4424" s="146">
        <f t="shared" si="661"/>
        <v>23.315199999998477</v>
      </c>
      <c r="BL4424" s="146">
        <f t="shared" si="662"/>
        <v>1.5019341285445677E-3</v>
      </c>
      <c r="BM4424" s="146">
        <f t="shared" si="663"/>
        <v>3.8611754650317957E-6</v>
      </c>
      <c r="BN4424" s="146">
        <f t="shared" si="664"/>
        <v>3.8611754650317957E-6</v>
      </c>
      <c r="BO4424" s="146" t="str">
        <f t="shared" si="660"/>
        <v/>
      </c>
    </row>
    <row r="4425" spans="62:67" ht="20.100000000000001" customHeight="1" x14ac:dyDescent="0.25">
      <c r="BJ4425" s="146">
        <v>3645</v>
      </c>
      <c r="BK4425" s="146">
        <f t="shared" si="661"/>
        <v>23.321599999998476</v>
      </c>
      <c r="BL4425" s="146">
        <f t="shared" si="662"/>
        <v>1.4980729530795359E-3</v>
      </c>
      <c r="BM4425" s="146">
        <f t="shared" si="663"/>
        <v>3.8514808898711377E-6</v>
      </c>
      <c r="BN4425" s="146">
        <f t="shared" si="664"/>
        <v>3.8514808898711377E-6</v>
      </c>
      <c r="BO4425" s="146" t="str">
        <f t="shared" si="660"/>
        <v/>
      </c>
    </row>
    <row r="4426" spans="62:67" ht="20.100000000000001" customHeight="1" x14ac:dyDescent="0.25">
      <c r="BJ4426" s="146">
        <v>3646</v>
      </c>
      <c r="BK4426" s="146">
        <f t="shared" si="661"/>
        <v>23.327999999998475</v>
      </c>
      <c r="BL4426" s="146">
        <f t="shared" si="662"/>
        <v>1.4942214721896648E-3</v>
      </c>
      <c r="BM4426" s="146">
        <f t="shared" si="663"/>
        <v>3.8418099325878818E-6</v>
      </c>
      <c r="BN4426" s="146">
        <f t="shared" si="664"/>
        <v>3.8418099325878818E-6</v>
      </c>
      <c r="BO4426" s="146" t="str">
        <f t="shared" si="660"/>
        <v/>
      </c>
    </row>
    <row r="4427" spans="62:67" ht="20.100000000000001" customHeight="1" x14ac:dyDescent="0.25">
      <c r="BJ4427" s="146">
        <v>3647</v>
      </c>
      <c r="BK4427" s="146">
        <f t="shared" si="661"/>
        <v>23.334399999998475</v>
      </c>
      <c r="BL4427" s="146">
        <f t="shared" si="662"/>
        <v>1.4903796622570769E-3</v>
      </c>
      <c r="BM4427" s="146">
        <f t="shared" si="663"/>
        <v>3.8321625379028959E-6</v>
      </c>
      <c r="BN4427" s="146">
        <f t="shared" si="664"/>
        <v>3.8321625379028959E-6</v>
      </c>
      <c r="BO4427" s="146" t="str">
        <f t="shared" si="660"/>
        <v/>
      </c>
    </row>
    <row r="4428" spans="62:67" ht="20.100000000000001" customHeight="1" x14ac:dyDescent="0.25">
      <c r="BJ4428" s="146">
        <v>3648</v>
      </c>
      <c r="BK4428" s="146">
        <f t="shared" si="661"/>
        <v>23.340799999998474</v>
      </c>
      <c r="BL4428" s="146">
        <f t="shared" si="662"/>
        <v>1.486547499719174E-3</v>
      </c>
      <c r="BM4428" s="146">
        <f t="shared" si="663"/>
        <v>3.8225386506721398E-6</v>
      </c>
      <c r="BN4428" s="146">
        <f t="shared" si="664"/>
        <v>3.8225386506721398E-6</v>
      </c>
      <c r="BO4428" s="146" t="str">
        <f t="shared" si="660"/>
        <v/>
      </c>
    </row>
    <row r="4429" spans="62:67" ht="20.100000000000001" customHeight="1" x14ac:dyDescent="0.25">
      <c r="BJ4429" s="146">
        <v>3649</v>
      </c>
      <c r="BK4429" s="146">
        <f t="shared" si="661"/>
        <v>23.347199999998473</v>
      </c>
      <c r="BL4429" s="146">
        <f t="shared" si="662"/>
        <v>1.4827249610685018E-3</v>
      </c>
      <c r="BM4429" s="146">
        <f t="shared" si="663"/>
        <v>3.8129382158706183E-6</v>
      </c>
      <c r="BN4429" s="146">
        <f t="shared" si="664"/>
        <v>3.8129382158706183E-6</v>
      </c>
      <c r="BO4429" s="146" t="str">
        <f t="shared" ref="BO4429:BO4492" si="665">IF($BL4429&lt;(1-$BH$793),$BM4429,"")</f>
        <v/>
      </c>
    </row>
    <row r="4430" spans="62:67" ht="20.100000000000001" customHeight="1" x14ac:dyDescent="0.25">
      <c r="BJ4430" s="146">
        <v>3650</v>
      </c>
      <c r="BK4430" s="146">
        <f t="shared" ref="BK4430:BK4493" si="666">BK4429+$BN$778</f>
        <v>23.353599999998472</v>
      </c>
      <c r="BL4430" s="146">
        <f t="shared" ref="BL4430:BL4493" si="667">_xlfn.CHISQ.DIST.RT(BK4430,7)</f>
        <v>1.4789120228526312E-3</v>
      </c>
      <c r="BM4430" s="146">
        <f t="shared" ref="BM4430:BM4493" si="668">BL4430-BL4431</f>
        <v>3.8033611785819738E-6</v>
      </c>
      <c r="BN4430" s="146">
        <f t="shared" ref="BN4430:BN4493" si="669">IF(BL4430&lt;(1-$BH$785),BM4430,"")</f>
        <v>3.8033611785819738E-6</v>
      </c>
      <c r="BO4430" s="146" t="str">
        <f t="shared" si="665"/>
        <v/>
      </c>
    </row>
    <row r="4431" spans="62:67" ht="20.100000000000001" customHeight="1" x14ac:dyDescent="0.25">
      <c r="BJ4431" s="146">
        <v>3651</v>
      </c>
      <c r="BK4431" s="146">
        <f t="shared" si="666"/>
        <v>23.359999999998472</v>
      </c>
      <c r="BL4431" s="146">
        <f t="shared" si="667"/>
        <v>1.4751086616740493E-3</v>
      </c>
      <c r="BM4431" s="146">
        <f t="shared" si="668"/>
        <v>3.7938074840303607E-6</v>
      </c>
      <c r="BN4431" s="146">
        <f t="shared" si="669"/>
        <v>3.7938074840303607E-6</v>
      </c>
      <c r="BO4431" s="146" t="str">
        <f t="shared" si="665"/>
        <v/>
      </c>
    </row>
    <row r="4432" spans="62:67" ht="20.100000000000001" customHeight="1" x14ac:dyDescent="0.25">
      <c r="BJ4432" s="146">
        <v>3652</v>
      </c>
      <c r="BK4432" s="146">
        <f t="shared" si="666"/>
        <v>23.366399999998471</v>
      </c>
      <c r="BL4432" s="146">
        <f t="shared" si="667"/>
        <v>1.4713148541900189E-3</v>
      </c>
      <c r="BM4432" s="146">
        <f t="shared" si="668"/>
        <v>3.7842770775468361E-6</v>
      </c>
      <c r="BN4432" s="146">
        <f t="shared" si="669"/>
        <v>3.7842770775468361E-6</v>
      </c>
      <c r="BO4432" s="146" t="str">
        <f t="shared" si="665"/>
        <v/>
      </c>
    </row>
    <row r="4433" spans="62:67" ht="20.100000000000001" customHeight="1" x14ac:dyDescent="0.25">
      <c r="BJ4433" s="146">
        <v>3653</v>
      </c>
      <c r="BK4433" s="146">
        <f t="shared" si="666"/>
        <v>23.37279999999847</v>
      </c>
      <c r="BL4433" s="146">
        <f t="shared" si="667"/>
        <v>1.4675305771124721E-3</v>
      </c>
      <c r="BM4433" s="146">
        <f t="shared" si="668"/>
        <v>3.7747699045936455E-6</v>
      </c>
      <c r="BN4433" s="146">
        <f t="shared" si="669"/>
        <v>3.7747699045936455E-6</v>
      </c>
      <c r="BO4433" s="146" t="str">
        <f t="shared" si="665"/>
        <v/>
      </c>
    </row>
    <row r="4434" spans="62:67" ht="20.100000000000001" customHeight="1" x14ac:dyDescent="0.25">
      <c r="BJ4434" s="146">
        <v>3654</v>
      </c>
      <c r="BK4434" s="146">
        <f t="shared" si="666"/>
        <v>23.37919999999847</v>
      </c>
      <c r="BL4434" s="146">
        <f t="shared" si="667"/>
        <v>1.4637558072078784E-3</v>
      </c>
      <c r="BM4434" s="146">
        <f t="shared" si="668"/>
        <v>3.7652859107431894E-6</v>
      </c>
      <c r="BN4434" s="146">
        <f t="shared" si="669"/>
        <v>3.7652859107431894E-6</v>
      </c>
      <c r="BO4434" s="146" t="str">
        <f t="shared" si="665"/>
        <v/>
      </c>
    </row>
    <row r="4435" spans="62:67" ht="20.100000000000001" customHeight="1" x14ac:dyDescent="0.25">
      <c r="BJ4435" s="146">
        <v>3655</v>
      </c>
      <c r="BK4435" s="146">
        <f t="shared" si="666"/>
        <v>23.385599999998469</v>
      </c>
      <c r="BL4435" s="146">
        <f t="shared" si="667"/>
        <v>1.4599905212971352E-3</v>
      </c>
      <c r="BM4435" s="146">
        <f t="shared" si="668"/>
        <v>3.7558250417003575E-6</v>
      </c>
      <c r="BN4435" s="146">
        <f t="shared" si="669"/>
        <v>3.7558250417003575E-6</v>
      </c>
      <c r="BO4435" s="146" t="str">
        <f t="shared" si="665"/>
        <v/>
      </c>
    </row>
    <row r="4436" spans="62:67" ht="20.100000000000001" customHeight="1" x14ac:dyDescent="0.25">
      <c r="BJ4436" s="146">
        <v>3656</v>
      </c>
      <c r="BK4436" s="146">
        <f t="shared" si="666"/>
        <v>23.391999999998468</v>
      </c>
      <c r="BL4436" s="146">
        <f t="shared" si="667"/>
        <v>1.4562346962554349E-3</v>
      </c>
      <c r="BM4436" s="146">
        <f t="shared" si="668"/>
        <v>3.7463872432747739E-6</v>
      </c>
      <c r="BN4436" s="146">
        <f t="shared" si="669"/>
        <v>3.7463872432747739E-6</v>
      </c>
      <c r="BO4436" s="146" t="str">
        <f t="shared" si="665"/>
        <v/>
      </c>
    </row>
    <row r="4437" spans="62:67" ht="20.100000000000001" customHeight="1" x14ac:dyDescent="0.25">
      <c r="BJ4437" s="146">
        <v>3657</v>
      </c>
      <c r="BK4437" s="146">
        <f t="shared" si="666"/>
        <v>23.398399999998468</v>
      </c>
      <c r="BL4437" s="146">
        <f t="shared" si="667"/>
        <v>1.4524883090121601E-3</v>
      </c>
      <c r="BM4437" s="146">
        <f t="shared" si="668"/>
        <v>3.7369724614163581E-6</v>
      </c>
      <c r="BN4437" s="146">
        <f t="shared" si="669"/>
        <v>3.7369724614163581E-6</v>
      </c>
      <c r="BO4437" s="146" t="str">
        <f t="shared" si="665"/>
        <v/>
      </c>
    </row>
    <row r="4438" spans="62:67" ht="20.100000000000001" customHeight="1" x14ac:dyDescent="0.25">
      <c r="BJ4438" s="146">
        <v>3658</v>
      </c>
      <c r="BK4438" s="146">
        <f t="shared" si="666"/>
        <v>23.404799999998467</v>
      </c>
      <c r="BL4438" s="146">
        <f t="shared" si="667"/>
        <v>1.4487513365507437E-3</v>
      </c>
      <c r="BM4438" s="146">
        <f t="shared" si="668"/>
        <v>3.7275806421743427E-6</v>
      </c>
      <c r="BN4438" s="146">
        <f t="shared" si="669"/>
        <v>3.7275806421743427E-6</v>
      </c>
      <c r="BO4438" s="146" t="str">
        <f t="shared" si="665"/>
        <v/>
      </c>
    </row>
    <row r="4439" spans="62:67" ht="20.100000000000001" customHeight="1" x14ac:dyDescent="0.25">
      <c r="BJ4439" s="146">
        <v>3659</v>
      </c>
      <c r="BK4439" s="146">
        <f t="shared" si="666"/>
        <v>23.411199999998466</v>
      </c>
      <c r="BL4439" s="146">
        <f t="shared" si="667"/>
        <v>1.4450237559085694E-3</v>
      </c>
      <c r="BM4439" s="146">
        <f t="shared" si="668"/>
        <v>3.7182117317306664E-6</v>
      </c>
      <c r="BN4439" s="146">
        <f t="shared" si="669"/>
        <v>3.7182117317306664E-6</v>
      </c>
      <c r="BO4439" s="146" t="str">
        <f t="shared" si="665"/>
        <v/>
      </c>
    </row>
    <row r="4440" spans="62:67" ht="20.100000000000001" customHeight="1" x14ac:dyDescent="0.25">
      <c r="BJ4440" s="146">
        <v>3660</v>
      </c>
      <c r="BK4440" s="146">
        <f t="shared" si="666"/>
        <v>23.417599999998465</v>
      </c>
      <c r="BL4440" s="146">
        <f t="shared" si="667"/>
        <v>1.4413055441768387E-3</v>
      </c>
      <c r="BM4440" s="146">
        <f t="shared" si="668"/>
        <v>3.7088656763817601E-6</v>
      </c>
      <c r="BN4440" s="146">
        <f t="shared" si="669"/>
        <v>3.7088656763817601E-6</v>
      </c>
      <c r="BO4440" s="146" t="str">
        <f t="shared" si="665"/>
        <v/>
      </c>
    </row>
    <row r="4441" spans="62:67" ht="20.100000000000001" customHeight="1" x14ac:dyDescent="0.25">
      <c r="BJ4441" s="146">
        <v>3661</v>
      </c>
      <c r="BK4441" s="146">
        <f t="shared" si="666"/>
        <v>23.423999999998465</v>
      </c>
      <c r="BL4441" s="146">
        <f t="shared" si="667"/>
        <v>1.437596678500457E-3</v>
      </c>
      <c r="BM4441" s="146">
        <f t="shared" si="668"/>
        <v>3.6995424225463522E-6</v>
      </c>
      <c r="BN4441" s="146">
        <f t="shared" si="669"/>
        <v>3.6995424225463522E-6</v>
      </c>
      <c r="BO4441" s="146" t="str">
        <f t="shared" si="665"/>
        <v/>
      </c>
    </row>
    <row r="4442" spans="62:67" ht="20.100000000000001" customHeight="1" x14ac:dyDescent="0.25">
      <c r="BJ4442" s="146">
        <v>3662</v>
      </c>
      <c r="BK4442" s="146">
        <f t="shared" si="666"/>
        <v>23.430399999998464</v>
      </c>
      <c r="BL4442" s="146">
        <f t="shared" si="667"/>
        <v>1.4338971360779106E-3</v>
      </c>
      <c r="BM4442" s="146">
        <f t="shared" si="668"/>
        <v>3.6902419167533264E-6</v>
      </c>
      <c r="BN4442" s="146">
        <f t="shared" si="669"/>
        <v>3.6902419167533264E-6</v>
      </c>
      <c r="BO4442" s="146" t="str">
        <f t="shared" si="665"/>
        <v/>
      </c>
    </row>
    <row r="4443" spans="62:67" ht="20.100000000000001" customHeight="1" x14ac:dyDescent="0.25">
      <c r="BJ4443" s="146">
        <v>3663</v>
      </c>
      <c r="BK4443" s="146">
        <f t="shared" si="666"/>
        <v>23.436799999998463</v>
      </c>
      <c r="BL4443" s="146">
        <f t="shared" si="667"/>
        <v>1.4302068941611573E-3</v>
      </c>
      <c r="BM4443" s="146">
        <f t="shared" si="668"/>
        <v>3.6809641056653568E-6</v>
      </c>
      <c r="BN4443" s="146">
        <f t="shared" si="669"/>
        <v>3.6809641056653568E-6</v>
      </c>
      <c r="BO4443" s="146" t="str">
        <f t="shared" si="665"/>
        <v/>
      </c>
    </row>
    <row r="4444" spans="62:67" ht="20.100000000000001" customHeight="1" x14ac:dyDescent="0.25">
      <c r="BJ4444" s="146">
        <v>3664</v>
      </c>
      <c r="BK4444" s="146">
        <f t="shared" si="666"/>
        <v>23.443199999998463</v>
      </c>
      <c r="BL4444" s="146">
        <f t="shared" si="667"/>
        <v>1.4265259300554919E-3</v>
      </c>
      <c r="BM4444" s="146">
        <f t="shared" si="668"/>
        <v>3.6717089360439967E-6</v>
      </c>
      <c r="BN4444" s="146">
        <f t="shared" si="669"/>
        <v>3.6717089360439967E-6</v>
      </c>
      <c r="BO4444" s="146" t="str">
        <f t="shared" si="665"/>
        <v/>
      </c>
    </row>
    <row r="4445" spans="62:67" ht="20.100000000000001" customHeight="1" x14ac:dyDescent="0.25">
      <c r="BJ4445" s="146">
        <v>3665</v>
      </c>
      <c r="BK4445" s="146">
        <f t="shared" si="666"/>
        <v>23.449599999998462</v>
      </c>
      <c r="BL4445" s="146">
        <f t="shared" si="667"/>
        <v>1.4228542211194479E-3</v>
      </c>
      <c r="BM4445" s="146">
        <f t="shared" si="668"/>
        <v>3.6624763547863249E-6</v>
      </c>
      <c r="BN4445" s="146">
        <f t="shared" si="669"/>
        <v>3.6624763547863249E-6</v>
      </c>
      <c r="BO4445" s="146" t="str">
        <f t="shared" si="665"/>
        <v/>
      </c>
    </row>
    <row r="4446" spans="62:67" ht="20.100000000000001" customHeight="1" x14ac:dyDescent="0.25">
      <c r="BJ4446" s="146">
        <v>3666</v>
      </c>
      <c r="BK4446" s="146">
        <f t="shared" si="666"/>
        <v>23.455999999998461</v>
      </c>
      <c r="BL4446" s="146">
        <f t="shared" si="667"/>
        <v>1.4191917447646616E-3</v>
      </c>
      <c r="BM4446" s="146">
        <f t="shared" si="668"/>
        <v>3.6532663088978401E-6</v>
      </c>
      <c r="BN4446" s="146">
        <f t="shared" si="669"/>
        <v>3.6532663088978401E-6</v>
      </c>
      <c r="BO4446" s="146" t="str">
        <f t="shared" si="665"/>
        <v/>
      </c>
    </row>
    <row r="4447" spans="62:67" ht="20.100000000000001" customHeight="1" x14ac:dyDescent="0.25">
      <c r="BJ4447" s="146">
        <v>3667</v>
      </c>
      <c r="BK4447" s="146">
        <f t="shared" si="666"/>
        <v>23.46239999999846</v>
      </c>
      <c r="BL4447" s="146">
        <f t="shared" si="667"/>
        <v>1.4155384784557638E-3</v>
      </c>
      <c r="BM4447" s="146">
        <f t="shared" si="668"/>
        <v>3.644078745505255E-6</v>
      </c>
      <c r="BN4447" s="146">
        <f t="shared" si="669"/>
        <v>3.644078745505255E-6</v>
      </c>
      <c r="BO4447" s="146" t="str">
        <f t="shared" si="665"/>
        <v/>
      </c>
    </row>
    <row r="4448" spans="62:67" ht="20.100000000000001" customHeight="1" x14ac:dyDescent="0.25">
      <c r="BJ4448" s="146">
        <v>3668</v>
      </c>
      <c r="BK4448" s="146">
        <f t="shared" si="666"/>
        <v>23.46879999999846</v>
      </c>
      <c r="BL4448" s="146">
        <f t="shared" si="667"/>
        <v>1.4118943997102585E-3</v>
      </c>
      <c r="BM4448" s="146">
        <f t="shared" si="668"/>
        <v>3.6349136118486898E-6</v>
      </c>
      <c r="BN4448" s="146">
        <f t="shared" si="669"/>
        <v>3.6349136118486898E-6</v>
      </c>
      <c r="BO4448" s="146" t="str">
        <f t="shared" si="665"/>
        <v/>
      </c>
    </row>
    <row r="4449" spans="62:67" ht="20.100000000000001" customHeight="1" x14ac:dyDescent="0.25">
      <c r="BJ4449" s="146">
        <v>3669</v>
      </c>
      <c r="BK4449" s="146">
        <f t="shared" si="666"/>
        <v>23.475199999998459</v>
      </c>
      <c r="BL4449" s="146">
        <f t="shared" si="667"/>
        <v>1.4082594860984098E-3</v>
      </c>
      <c r="BM4449" s="146">
        <f t="shared" si="668"/>
        <v>3.6257708552896954E-6</v>
      </c>
      <c r="BN4449" s="146">
        <f t="shared" si="669"/>
        <v>3.6257708552896954E-6</v>
      </c>
      <c r="BO4449" s="146" t="str">
        <f t="shared" si="665"/>
        <v/>
      </c>
    </row>
    <row r="4450" spans="62:67" ht="20.100000000000001" customHeight="1" x14ac:dyDescent="0.25">
      <c r="BJ4450" s="146">
        <v>3670</v>
      </c>
      <c r="BK4450" s="146">
        <f t="shared" si="666"/>
        <v>23.481599999998458</v>
      </c>
      <c r="BL4450" s="146">
        <f t="shared" si="667"/>
        <v>1.4046337152431201E-3</v>
      </c>
      <c r="BM4450" s="146">
        <f t="shared" si="668"/>
        <v>3.6166504233043142E-6</v>
      </c>
      <c r="BN4450" s="146">
        <f t="shared" si="669"/>
        <v>3.6166504233043142E-6</v>
      </c>
      <c r="BO4450" s="146" t="str">
        <f t="shared" si="665"/>
        <v/>
      </c>
    </row>
    <row r="4451" spans="62:67" ht="20.100000000000001" customHeight="1" x14ac:dyDescent="0.25">
      <c r="BJ4451" s="146">
        <v>3671</v>
      </c>
      <c r="BK4451" s="146">
        <f t="shared" si="666"/>
        <v>23.487999999998458</v>
      </c>
      <c r="BL4451" s="146">
        <f t="shared" si="667"/>
        <v>1.4010170648198158E-3</v>
      </c>
      <c r="BM4451" s="146">
        <f t="shared" si="668"/>
        <v>3.6075522634837313E-6</v>
      </c>
      <c r="BN4451" s="146">
        <f t="shared" si="669"/>
        <v>3.6075522634837313E-6</v>
      </c>
      <c r="BO4451" s="146" t="str">
        <f t="shared" si="665"/>
        <v/>
      </c>
    </row>
    <row r="4452" spans="62:67" ht="20.100000000000001" customHeight="1" x14ac:dyDescent="0.25">
      <c r="BJ4452" s="146">
        <v>3672</v>
      </c>
      <c r="BK4452" s="146">
        <f t="shared" si="666"/>
        <v>23.494399999998457</v>
      </c>
      <c r="BL4452" s="146">
        <f t="shared" si="667"/>
        <v>1.3974095125563321E-3</v>
      </c>
      <c r="BM4452" s="146">
        <f t="shared" si="668"/>
        <v>3.5984763235405622E-6</v>
      </c>
      <c r="BN4452" s="146">
        <f t="shared" si="669"/>
        <v>3.5984763235405622E-6</v>
      </c>
      <c r="BO4452" s="146" t="str">
        <f t="shared" si="665"/>
        <v/>
      </c>
    </row>
    <row r="4453" spans="62:67" ht="20.100000000000001" customHeight="1" x14ac:dyDescent="0.25">
      <c r="BJ4453" s="146">
        <v>3673</v>
      </c>
      <c r="BK4453" s="146">
        <f t="shared" si="666"/>
        <v>23.500799999998456</v>
      </c>
      <c r="BL4453" s="146">
        <f t="shared" si="667"/>
        <v>1.3938110362327915E-3</v>
      </c>
      <c r="BM4453" s="146">
        <f t="shared" si="668"/>
        <v>3.5894225512984445E-6</v>
      </c>
      <c r="BN4453" s="146">
        <f t="shared" si="669"/>
        <v>3.5894225512984445E-6</v>
      </c>
      <c r="BO4453" s="146" t="str">
        <f t="shared" si="665"/>
        <v/>
      </c>
    </row>
    <row r="4454" spans="62:67" ht="20.100000000000001" customHeight="1" x14ac:dyDescent="0.25">
      <c r="BJ4454" s="146">
        <v>3674</v>
      </c>
      <c r="BK4454" s="146">
        <f t="shared" si="666"/>
        <v>23.507199999998456</v>
      </c>
      <c r="BL4454" s="146">
        <f t="shared" si="667"/>
        <v>1.3902216136814931E-3</v>
      </c>
      <c r="BM4454" s="146">
        <f t="shared" si="668"/>
        <v>3.5803908947039647E-6</v>
      </c>
      <c r="BN4454" s="146">
        <f t="shared" si="669"/>
        <v>3.5803908947039647E-6</v>
      </c>
      <c r="BO4454" s="146" t="str">
        <f t="shared" si="665"/>
        <v/>
      </c>
    </row>
    <row r="4455" spans="62:67" ht="20.100000000000001" customHeight="1" x14ac:dyDescent="0.25">
      <c r="BJ4455" s="146">
        <v>3675</v>
      </c>
      <c r="BK4455" s="146">
        <f t="shared" si="666"/>
        <v>23.513599999998455</v>
      </c>
      <c r="BL4455" s="146">
        <f t="shared" si="667"/>
        <v>1.3866412227867891E-3</v>
      </c>
      <c r="BM4455" s="146">
        <f t="shared" si="668"/>
        <v>3.5713813018047567E-6</v>
      </c>
      <c r="BN4455" s="146">
        <f t="shared" si="669"/>
        <v>3.5713813018047567E-6</v>
      </c>
      <c r="BO4455" s="146" t="str">
        <f t="shared" si="665"/>
        <v/>
      </c>
    </row>
    <row r="4456" spans="62:67" ht="20.100000000000001" customHeight="1" x14ac:dyDescent="0.25">
      <c r="BJ4456" s="146">
        <v>3676</v>
      </c>
      <c r="BK4456" s="146">
        <f t="shared" si="666"/>
        <v>23.519999999998454</v>
      </c>
      <c r="BL4456" s="146">
        <f t="shared" si="667"/>
        <v>1.3830698414849843E-3</v>
      </c>
      <c r="BM4456" s="146">
        <f t="shared" si="668"/>
        <v>3.5623937207822452E-6</v>
      </c>
      <c r="BN4456" s="146">
        <f t="shared" si="669"/>
        <v>3.5623937207822452E-6</v>
      </c>
      <c r="BO4456" s="146" t="str">
        <f t="shared" si="665"/>
        <v/>
      </c>
    </row>
    <row r="4457" spans="62:67" ht="20.100000000000001" customHeight="1" x14ac:dyDescent="0.25">
      <c r="BJ4457" s="146">
        <v>3677</v>
      </c>
      <c r="BK4457" s="146">
        <f t="shared" si="666"/>
        <v>23.526399999998453</v>
      </c>
      <c r="BL4457" s="146">
        <f t="shared" si="667"/>
        <v>1.3795074477642021E-3</v>
      </c>
      <c r="BM4457" s="146">
        <f t="shared" si="668"/>
        <v>3.553428099921721E-6</v>
      </c>
      <c r="BN4457" s="146">
        <f t="shared" si="669"/>
        <v>3.553428099921721E-6</v>
      </c>
      <c r="BO4457" s="146" t="str">
        <f t="shared" si="665"/>
        <v/>
      </c>
    </row>
    <row r="4458" spans="62:67" ht="20.100000000000001" customHeight="1" x14ac:dyDescent="0.25">
      <c r="BJ4458" s="146">
        <v>3678</v>
      </c>
      <c r="BK4458" s="146">
        <f t="shared" si="666"/>
        <v>23.532799999998453</v>
      </c>
      <c r="BL4458" s="146">
        <f t="shared" si="667"/>
        <v>1.3759540196642804E-3</v>
      </c>
      <c r="BM4458" s="146">
        <f t="shared" si="668"/>
        <v>3.5444843876229672E-6</v>
      </c>
      <c r="BN4458" s="146">
        <f t="shared" si="669"/>
        <v>3.5444843876229672E-6</v>
      </c>
      <c r="BO4458" s="146" t="str">
        <f t="shared" si="665"/>
        <v/>
      </c>
    </row>
    <row r="4459" spans="62:67" ht="20.100000000000001" customHeight="1" x14ac:dyDescent="0.25">
      <c r="BJ4459" s="146">
        <v>3679</v>
      </c>
      <c r="BK4459" s="146">
        <f t="shared" si="666"/>
        <v>23.539199999998452</v>
      </c>
      <c r="BL4459" s="146">
        <f t="shared" si="667"/>
        <v>1.3724095352766574E-3</v>
      </c>
      <c r="BM4459" s="146">
        <f t="shared" si="668"/>
        <v>3.5355625324106667E-6</v>
      </c>
      <c r="BN4459" s="146">
        <f t="shared" si="669"/>
        <v>3.5355625324106667E-6</v>
      </c>
      <c r="BO4459" s="146" t="str">
        <f t="shared" si="665"/>
        <v/>
      </c>
    </row>
    <row r="4460" spans="62:67" ht="20.100000000000001" customHeight="1" x14ac:dyDescent="0.25">
      <c r="BJ4460" s="146">
        <v>3680</v>
      </c>
      <c r="BK4460" s="146">
        <f t="shared" si="666"/>
        <v>23.545599999998451</v>
      </c>
      <c r="BL4460" s="146">
        <f t="shared" si="667"/>
        <v>1.3688739727442467E-3</v>
      </c>
      <c r="BM4460" s="146">
        <f t="shared" si="668"/>
        <v>3.5266624829075142E-6</v>
      </c>
      <c r="BN4460" s="146">
        <f t="shared" si="669"/>
        <v>3.5266624829075142E-6</v>
      </c>
      <c r="BO4460" s="146" t="str">
        <f t="shared" si="665"/>
        <v/>
      </c>
    </row>
    <row r="4461" spans="62:67" ht="20.100000000000001" customHeight="1" x14ac:dyDescent="0.25">
      <c r="BJ4461" s="146">
        <v>3681</v>
      </c>
      <c r="BK4461" s="146">
        <f t="shared" si="666"/>
        <v>23.551999999998451</v>
      </c>
      <c r="BL4461" s="146">
        <f t="shared" si="667"/>
        <v>1.3653473102613392E-3</v>
      </c>
      <c r="BM4461" s="146">
        <f t="shared" si="668"/>
        <v>3.5177841878665256E-6</v>
      </c>
      <c r="BN4461" s="146">
        <f t="shared" si="669"/>
        <v>3.5177841878665256E-6</v>
      </c>
      <c r="BO4461" s="146" t="str">
        <f t="shared" si="665"/>
        <v/>
      </c>
    </row>
    <row r="4462" spans="62:67" ht="20.100000000000001" customHeight="1" x14ac:dyDescent="0.25">
      <c r="BJ4462" s="146">
        <v>3682</v>
      </c>
      <c r="BK4462" s="146">
        <f t="shared" si="666"/>
        <v>23.55839999999845</v>
      </c>
      <c r="BL4462" s="146">
        <f t="shared" si="667"/>
        <v>1.3618295260734727E-3</v>
      </c>
      <c r="BM4462" s="146">
        <f t="shared" si="668"/>
        <v>3.5089275961476193E-6</v>
      </c>
      <c r="BN4462" s="146">
        <f t="shared" si="669"/>
        <v>3.5089275961476193E-6</v>
      </c>
      <c r="BO4462" s="146" t="str">
        <f t="shared" si="665"/>
        <v/>
      </c>
    </row>
    <row r="4463" spans="62:67" ht="20.100000000000001" customHeight="1" x14ac:dyDescent="0.25">
      <c r="BJ4463" s="146">
        <v>3683</v>
      </c>
      <c r="BK4463" s="146">
        <f t="shared" si="666"/>
        <v>23.564799999998449</v>
      </c>
      <c r="BL4463" s="146">
        <f t="shared" si="667"/>
        <v>1.3583205984773251E-3</v>
      </c>
      <c r="BM4463" s="146">
        <f t="shared" si="668"/>
        <v>3.5000926567226032E-6</v>
      </c>
      <c r="BN4463" s="146">
        <f t="shared" si="669"/>
        <v>3.5000926567226032E-6</v>
      </c>
      <c r="BO4463" s="146" t="str">
        <f t="shared" si="665"/>
        <v/>
      </c>
    </row>
    <row r="4464" spans="62:67" ht="20.100000000000001" customHeight="1" x14ac:dyDescent="0.25">
      <c r="BJ4464" s="146">
        <v>3684</v>
      </c>
      <c r="BK4464" s="146">
        <f t="shared" si="666"/>
        <v>23.571199999998449</v>
      </c>
      <c r="BL4464" s="146">
        <f t="shared" si="667"/>
        <v>1.3548205058206025E-3</v>
      </c>
      <c r="BM4464" s="146">
        <f t="shared" si="668"/>
        <v>3.4912793186838483E-6</v>
      </c>
      <c r="BN4464" s="146">
        <f t="shared" si="669"/>
        <v>3.4912793186838483E-6</v>
      </c>
      <c r="BO4464" s="146" t="str">
        <f t="shared" si="665"/>
        <v/>
      </c>
    </row>
    <row r="4465" spans="62:67" ht="20.100000000000001" customHeight="1" x14ac:dyDescent="0.25">
      <c r="BJ4465" s="146">
        <v>3685</v>
      </c>
      <c r="BK4465" s="146">
        <f t="shared" si="666"/>
        <v>23.577599999998448</v>
      </c>
      <c r="BL4465" s="146">
        <f t="shared" si="667"/>
        <v>1.3513292265019186E-3</v>
      </c>
      <c r="BM4465" s="146">
        <f t="shared" si="668"/>
        <v>3.4824875312226052E-6</v>
      </c>
      <c r="BN4465" s="146">
        <f t="shared" si="669"/>
        <v>3.4824875312226052E-6</v>
      </c>
      <c r="BO4465" s="146" t="str">
        <f t="shared" si="665"/>
        <v/>
      </c>
    </row>
    <row r="4466" spans="62:67" ht="20.100000000000001" customHeight="1" x14ac:dyDescent="0.25">
      <c r="BJ4466" s="146">
        <v>3686</v>
      </c>
      <c r="BK4466" s="146">
        <f t="shared" si="666"/>
        <v>23.583999999998447</v>
      </c>
      <c r="BL4466" s="146">
        <f t="shared" si="667"/>
        <v>1.347846738970696E-3</v>
      </c>
      <c r="BM4466" s="146">
        <f t="shared" si="668"/>
        <v>3.4737172436643485E-6</v>
      </c>
      <c r="BN4466" s="146">
        <f t="shared" si="669"/>
        <v>3.4737172436643485E-6</v>
      </c>
      <c r="BO4466" s="146" t="str">
        <f t="shared" si="665"/>
        <v/>
      </c>
    </row>
    <row r="4467" spans="62:67" ht="20.100000000000001" customHeight="1" x14ac:dyDescent="0.25">
      <c r="BJ4467" s="146">
        <v>3687</v>
      </c>
      <c r="BK4467" s="146">
        <f t="shared" si="666"/>
        <v>23.590399999998446</v>
      </c>
      <c r="BL4467" s="146">
        <f t="shared" si="667"/>
        <v>1.3443730217270317E-3</v>
      </c>
      <c r="BM4467" s="146">
        <f t="shared" si="668"/>
        <v>3.4649684054293122E-6</v>
      </c>
      <c r="BN4467" s="146">
        <f t="shared" si="669"/>
        <v>3.4649684054293122E-6</v>
      </c>
      <c r="BO4467" s="146" t="str">
        <f t="shared" si="665"/>
        <v/>
      </c>
    </row>
    <row r="4468" spans="62:67" ht="20.100000000000001" customHeight="1" x14ac:dyDescent="0.25">
      <c r="BJ4468" s="146">
        <v>3688</v>
      </c>
      <c r="BK4468" s="146">
        <f t="shared" si="666"/>
        <v>23.596799999998446</v>
      </c>
      <c r="BL4468" s="146">
        <f t="shared" si="667"/>
        <v>1.3409080533216024E-3</v>
      </c>
      <c r="BM4468" s="146">
        <f t="shared" si="668"/>
        <v>3.4562409660600282E-6</v>
      </c>
      <c r="BN4468" s="146">
        <f t="shared" si="669"/>
        <v>3.4562409660600282E-6</v>
      </c>
      <c r="BO4468" s="146" t="str">
        <f t="shared" si="665"/>
        <v/>
      </c>
    </row>
    <row r="4469" spans="62:67" ht="20.100000000000001" customHeight="1" x14ac:dyDescent="0.25">
      <c r="BJ4469" s="146">
        <v>3689</v>
      </c>
      <c r="BK4469" s="146">
        <f t="shared" si="666"/>
        <v>23.603199999998445</v>
      </c>
      <c r="BL4469" s="146">
        <f t="shared" si="667"/>
        <v>1.3374518123555423E-3</v>
      </c>
      <c r="BM4469" s="146">
        <f t="shared" si="668"/>
        <v>3.4475348752078822E-6</v>
      </c>
      <c r="BN4469" s="146">
        <f t="shared" si="669"/>
        <v>3.4475348752078822E-6</v>
      </c>
      <c r="BO4469" s="146" t="str">
        <f t="shared" si="665"/>
        <v/>
      </c>
    </row>
    <row r="4470" spans="62:67" ht="20.100000000000001" customHeight="1" x14ac:dyDescent="0.25">
      <c r="BJ4470" s="146">
        <v>3690</v>
      </c>
      <c r="BK4470" s="146">
        <f t="shared" si="666"/>
        <v>23.609599999998444</v>
      </c>
      <c r="BL4470" s="146">
        <f t="shared" si="667"/>
        <v>1.3340042774803345E-3</v>
      </c>
      <c r="BM4470" s="146">
        <f t="shared" si="668"/>
        <v>3.4388500826365836E-6</v>
      </c>
      <c r="BN4470" s="146">
        <f t="shared" si="669"/>
        <v>3.4388500826365836E-6</v>
      </c>
      <c r="BO4470" s="146" t="str">
        <f t="shared" si="665"/>
        <v/>
      </c>
    </row>
    <row r="4471" spans="62:67" ht="20.100000000000001" customHeight="1" x14ac:dyDescent="0.25">
      <c r="BJ4471" s="146">
        <v>3691</v>
      </c>
      <c r="BK4471" s="146">
        <f t="shared" si="666"/>
        <v>23.615999999998444</v>
      </c>
      <c r="BL4471" s="146">
        <f t="shared" si="667"/>
        <v>1.3305654273976979E-3</v>
      </c>
      <c r="BM4471" s="146">
        <f t="shared" si="668"/>
        <v>3.4301865382221648E-6</v>
      </c>
      <c r="BN4471" s="146">
        <f t="shared" si="669"/>
        <v>3.4301865382221648E-6</v>
      </c>
      <c r="BO4471" s="146" t="str">
        <f t="shared" si="665"/>
        <v/>
      </c>
    </row>
    <row r="4472" spans="62:67" ht="20.100000000000001" customHeight="1" x14ac:dyDescent="0.25">
      <c r="BJ4472" s="146">
        <v>3692</v>
      </c>
      <c r="BK4472" s="146">
        <f t="shared" si="666"/>
        <v>23.622399999998443</v>
      </c>
      <c r="BL4472" s="146">
        <f t="shared" si="667"/>
        <v>1.3271352408594757E-3</v>
      </c>
      <c r="BM4472" s="146">
        <f t="shared" si="668"/>
        <v>3.4215441919512469E-6</v>
      </c>
      <c r="BN4472" s="146">
        <f t="shared" si="669"/>
        <v>3.4215441919512469E-6</v>
      </c>
      <c r="BO4472" s="146" t="str">
        <f t="shared" si="665"/>
        <v/>
      </c>
    </row>
    <row r="4473" spans="62:67" ht="20.100000000000001" customHeight="1" x14ac:dyDescent="0.25">
      <c r="BJ4473" s="146">
        <v>3693</v>
      </c>
      <c r="BK4473" s="146">
        <f t="shared" si="666"/>
        <v>23.628799999998442</v>
      </c>
      <c r="BL4473" s="146">
        <f t="shared" si="667"/>
        <v>1.3237136966675245E-3</v>
      </c>
      <c r="BM4473" s="146">
        <f t="shared" si="668"/>
        <v>3.412922993930147E-6</v>
      </c>
      <c r="BN4473" s="146">
        <f t="shared" si="669"/>
        <v>3.412922993930147E-6</v>
      </c>
      <c r="BO4473" s="146" t="str">
        <f t="shared" si="665"/>
        <v/>
      </c>
    </row>
    <row r="4474" spans="62:67" ht="20.100000000000001" customHeight="1" x14ac:dyDescent="0.25">
      <c r="BJ4474" s="146">
        <v>3694</v>
      </c>
      <c r="BK4474" s="146">
        <f t="shared" si="666"/>
        <v>23.635199999998441</v>
      </c>
      <c r="BL4474" s="146">
        <f t="shared" si="667"/>
        <v>1.3203007736735943E-3</v>
      </c>
      <c r="BM4474" s="146">
        <f t="shared" si="668"/>
        <v>3.4043228943608089E-6</v>
      </c>
      <c r="BN4474" s="146">
        <f t="shared" si="669"/>
        <v>3.4043228943608089E-6</v>
      </c>
      <c r="BO4474" s="146" t="str">
        <f t="shared" si="665"/>
        <v/>
      </c>
    </row>
    <row r="4475" spans="62:67" ht="20.100000000000001" customHeight="1" x14ac:dyDescent="0.25">
      <c r="BJ4475" s="146">
        <v>3695</v>
      </c>
      <c r="BK4475" s="146">
        <f t="shared" si="666"/>
        <v>23.641599999998441</v>
      </c>
      <c r="BL4475" s="146">
        <f t="shared" si="667"/>
        <v>1.3168964507792335E-3</v>
      </c>
      <c r="BM4475" s="146">
        <f t="shared" si="668"/>
        <v>3.3957438435687753E-6</v>
      </c>
      <c r="BN4475" s="146">
        <f t="shared" si="669"/>
        <v>3.3957438435687753E-6</v>
      </c>
      <c r="BO4475" s="146" t="str">
        <f t="shared" si="665"/>
        <v/>
      </c>
    </row>
    <row r="4476" spans="62:67" ht="20.100000000000001" customHeight="1" x14ac:dyDescent="0.25">
      <c r="BJ4476" s="146">
        <v>3696</v>
      </c>
      <c r="BK4476" s="146">
        <f t="shared" si="666"/>
        <v>23.64799999999844</v>
      </c>
      <c r="BL4476" s="146">
        <f t="shared" si="667"/>
        <v>1.3135007069356647E-3</v>
      </c>
      <c r="BM4476" s="146">
        <f t="shared" si="668"/>
        <v>3.3871857919873585E-6</v>
      </c>
      <c r="BN4476" s="146">
        <f t="shared" si="669"/>
        <v>3.3871857919873585E-6</v>
      </c>
      <c r="BO4476" s="146" t="str">
        <f t="shared" si="665"/>
        <v/>
      </c>
    </row>
    <row r="4477" spans="62:67" ht="20.100000000000001" customHeight="1" x14ac:dyDescent="0.25">
      <c r="BJ4477" s="146">
        <v>3697</v>
      </c>
      <c r="BK4477" s="146">
        <f t="shared" si="666"/>
        <v>23.654399999998439</v>
      </c>
      <c r="BL4477" s="146">
        <f t="shared" si="667"/>
        <v>1.3101135211436774E-3</v>
      </c>
      <c r="BM4477" s="146">
        <f t="shared" si="668"/>
        <v>3.3786486901559061E-6</v>
      </c>
      <c r="BN4477" s="146">
        <f t="shared" si="669"/>
        <v>3.3786486901559061E-6</v>
      </c>
      <c r="BO4477" s="146" t="str">
        <f t="shared" si="665"/>
        <v/>
      </c>
    </row>
    <row r="4478" spans="62:67" ht="20.100000000000001" customHeight="1" x14ac:dyDescent="0.25">
      <c r="BJ4478" s="146">
        <v>3698</v>
      </c>
      <c r="BK4478" s="146">
        <f t="shared" si="666"/>
        <v>23.660799999998439</v>
      </c>
      <c r="BL4478" s="146">
        <f t="shared" si="667"/>
        <v>1.3067348724535215E-3</v>
      </c>
      <c r="BM4478" s="146">
        <f t="shared" si="668"/>
        <v>3.3701324887356297E-6</v>
      </c>
      <c r="BN4478" s="146">
        <f t="shared" si="669"/>
        <v>3.3701324887356297E-6</v>
      </c>
      <c r="BO4478" s="146" t="str">
        <f t="shared" si="665"/>
        <v/>
      </c>
    </row>
    <row r="4479" spans="62:67" ht="20.100000000000001" customHeight="1" x14ac:dyDescent="0.25">
      <c r="BJ4479" s="146">
        <v>3699</v>
      </c>
      <c r="BK4479" s="146">
        <f t="shared" si="666"/>
        <v>23.667199999998438</v>
      </c>
      <c r="BL4479" s="146">
        <f t="shared" si="667"/>
        <v>1.3033647399647858E-3</v>
      </c>
      <c r="BM4479" s="146">
        <f t="shared" si="668"/>
        <v>3.3616371384798983E-6</v>
      </c>
      <c r="BN4479" s="146">
        <f t="shared" si="669"/>
        <v>3.3616371384798983E-6</v>
      </c>
      <c r="BO4479" s="146" t="str">
        <f t="shared" si="665"/>
        <v/>
      </c>
    </row>
    <row r="4480" spans="62:67" ht="20.100000000000001" customHeight="1" x14ac:dyDescent="0.25">
      <c r="BJ4480" s="146">
        <v>3700</v>
      </c>
      <c r="BK4480" s="146">
        <f t="shared" si="666"/>
        <v>23.673599999998437</v>
      </c>
      <c r="BL4480" s="146">
        <f t="shared" si="667"/>
        <v>1.3000031028263059E-3</v>
      </c>
      <c r="BM4480" s="146">
        <f t="shared" si="668"/>
        <v>3.3531625902711009E-6</v>
      </c>
      <c r="BN4480" s="146">
        <f t="shared" si="669"/>
        <v>3.3531625902711009E-6</v>
      </c>
      <c r="BO4480" s="146" t="str">
        <f t="shared" si="665"/>
        <v/>
      </c>
    </row>
    <row r="4481" spans="62:67" ht="20.100000000000001" customHeight="1" x14ac:dyDescent="0.25">
      <c r="BJ4481" s="146">
        <v>3701</v>
      </c>
      <c r="BK4481" s="146">
        <f t="shared" si="666"/>
        <v>23.679999999998437</v>
      </c>
      <c r="BL4481" s="146">
        <f t="shared" si="667"/>
        <v>1.2966499402360348E-3</v>
      </c>
      <c r="BM4481" s="146">
        <f t="shared" si="668"/>
        <v>3.3447087950868194E-6</v>
      </c>
      <c r="BN4481" s="146">
        <f t="shared" si="669"/>
        <v>3.3447087950868194E-6</v>
      </c>
      <c r="BO4481" s="146" t="str">
        <f t="shared" si="665"/>
        <v/>
      </c>
    </row>
    <row r="4482" spans="62:67" ht="20.100000000000001" customHeight="1" x14ac:dyDescent="0.25">
      <c r="BJ4482" s="146">
        <v>3702</v>
      </c>
      <c r="BK4482" s="146">
        <f t="shared" si="666"/>
        <v>23.686399999998436</v>
      </c>
      <c r="BL4482" s="146">
        <f t="shared" si="667"/>
        <v>1.293305231440948E-3</v>
      </c>
      <c r="BM4482" s="146">
        <f t="shared" si="668"/>
        <v>3.3362757040189105E-6</v>
      </c>
      <c r="BN4482" s="146">
        <f t="shared" si="669"/>
        <v>3.3362757040189105E-6</v>
      </c>
      <c r="BO4482" s="146" t="str">
        <f t="shared" si="665"/>
        <v/>
      </c>
    </row>
    <row r="4483" spans="62:67" ht="20.100000000000001" customHeight="1" x14ac:dyDescent="0.25">
      <c r="BJ4483" s="146">
        <v>3703</v>
      </c>
      <c r="BK4483" s="146">
        <f t="shared" si="666"/>
        <v>23.692799999998435</v>
      </c>
      <c r="BL4483" s="146">
        <f t="shared" si="667"/>
        <v>1.2899689557369291E-3</v>
      </c>
      <c r="BM4483" s="146">
        <f t="shared" si="668"/>
        <v>3.3278632682776262E-6</v>
      </c>
      <c r="BN4483" s="146">
        <f t="shared" si="669"/>
        <v>3.3278632682776262E-6</v>
      </c>
      <c r="BO4483" s="146" t="str">
        <f t="shared" si="665"/>
        <v/>
      </c>
    </row>
    <row r="4484" spans="62:67" ht="20.100000000000001" customHeight="1" x14ac:dyDescent="0.25">
      <c r="BJ4484" s="146">
        <v>3704</v>
      </c>
      <c r="BK4484" s="146">
        <f t="shared" si="666"/>
        <v>23.699199999998434</v>
      </c>
      <c r="BL4484" s="146">
        <f t="shared" si="667"/>
        <v>1.2866410924686515E-3</v>
      </c>
      <c r="BM4484" s="146">
        <f t="shared" si="668"/>
        <v>3.3194714391595204E-6</v>
      </c>
      <c r="BN4484" s="146">
        <f t="shared" si="669"/>
        <v>3.3194714391595204E-6</v>
      </c>
      <c r="BO4484" s="146" t="str">
        <f t="shared" si="665"/>
        <v/>
      </c>
    </row>
    <row r="4485" spans="62:67" ht="20.100000000000001" customHeight="1" x14ac:dyDescent="0.25">
      <c r="BJ4485" s="146">
        <v>3705</v>
      </c>
      <c r="BK4485" s="146">
        <f t="shared" si="666"/>
        <v>23.705599999998434</v>
      </c>
      <c r="BL4485" s="146">
        <f t="shared" si="667"/>
        <v>1.283321621029492E-3</v>
      </c>
      <c r="BM4485" s="146">
        <f t="shared" si="668"/>
        <v>3.3111001681003591E-6</v>
      </c>
      <c r="BN4485" s="146">
        <f t="shared" si="669"/>
        <v>3.3111001681003591E-6</v>
      </c>
      <c r="BO4485" s="146" t="str">
        <f t="shared" si="665"/>
        <v/>
      </c>
    </row>
    <row r="4486" spans="62:67" ht="20.100000000000001" customHeight="1" x14ac:dyDescent="0.25">
      <c r="BJ4486" s="146">
        <v>3706</v>
      </c>
      <c r="BK4486" s="146">
        <f t="shared" si="666"/>
        <v>23.711999999998433</v>
      </c>
      <c r="BL4486" s="146">
        <f t="shared" si="667"/>
        <v>1.2800105208613916E-3</v>
      </c>
      <c r="BM4486" s="146">
        <f t="shared" si="668"/>
        <v>3.302749406612019E-6</v>
      </c>
      <c r="BN4486" s="146">
        <f t="shared" si="669"/>
        <v>3.302749406612019E-6</v>
      </c>
      <c r="BO4486" s="146" t="str">
        <f t="shared" si="665"/>
        <v/>
      </c>
    </row>
    <row r="4487" spans="62:67" ht="20.100000000000001" customHeight="1" x14ac:dyDescent="0.25">
      <c r="BJ4487" s="146">
        <v>3707</v>
      </c>
      <c r="BK4487" s="146">
        <f t="shared" si="666"/>
        <v>23.718399999998432</v>
      </c>
      <c r="BL4487" s="146">
        <f t="shared" si="667"/>
        <v>1.2767077714547796E-3</v>
      </c>
      <c r="BM4487" s="146">
        <f t="shared" si="668"/>
        <v>3.2944191063460221E-6</v>
      </c>
      <c r="BN4487" s="146">
        <f t="shared" si="669"/>
        <v>3.2944191063460221E-6</v>
      </c>
      <c r="BO4487" s="146" t="str">
        <f t="shared" si="665"/>
        <v/>
      </c>
    </row>
    <row r="4488" spans="62:67" ht="20.100000000000001" customHeight="1" x14ac:dyDescent="0.25">
      <c r="BJ4488" s="146">
        <v>3708</v>
      </c>
      <c r="BK4488" s="146">
        <f t="shared" si="666"/>
        <v>23.724799999998432</v>
      </c>
      <c r="BL4488" s="146">
        <f t="shared" si="667"/>
        <v>1.2734133523484336E-3</v>
      </c>
      <c r="BM4488" s="146">
        <f t="shared" si="668"/>
        <v>3.2861092190354223E-6</v>
      </c>
      <c r="BN4488" s="146">
        <f t="shared" si="669"/>
        <v>3.2861092190354223E-6</v>
      </c>
      <c r="BO4488" s="146" t="str">
        <f t="shared" si="665"/>
        <v/>
      </c>
    </row>
    <row r="4489" spans="62:67" ht="20.100000000000001" customHeight="1" x14ac:dyDescent="0.25">
      <c r="BJ4489" s="146">
        <v>3709</v>
      </c>
      <c r="BK4489" s="146">
        <f t="shared" si="666"/>
        <v>23.731199999998431</v>
      </c>
      <c r="BL4489" s="146">
        <f t="shared" si="667"/>
        <v>1.2701272431293981E-3</v>
      </c>
      <c r="BM4489" s="146">
        <f t="shared" si="668"/>
        <v>3.2778196965401254E-6</v>
      </c>
      <c r="BN4489" s="146">
        <f t="shared" si="669"/>
        <v>3.2778196965401254E-6</v>
      </c>
      <c r="BO4489" s="146" t="str">
        <f t="shared" si="665"/>
        <v/>
      </c>
    </row>
    <row r="4490" spans="62:67" ht="20.100000000000001" customHeight="1" x14ac:dyDescent="0.25">
      <c r="BJ4490" s="146">
        <v>3710</v>
      </c>
      <c r="BK4490" s="146">
        <f t="shared" si="666"/>
        <v>23.73759999999843</v>
      </c>
      <c r="BL4490" s="146">
        <f t="shared" si="667"/>
        <v>1.266849423432858E-3</v>
      </c>
      <c r="BM4490" s="146">
        <f t="shared" si="668"/>
        <v>3.2695504908134953E-6</v>
      </c>
      <c r="BN4490" s="146">
        <f t="shared" si="669"/>
        <v>3.2695504908134953E-6</v>
      </c>
      <c r="BO4490" s="146" t="str">
        <f t="shared" si="665"/>
        <v/>
      </c>
    </row>
    <row r="4491" spans="62:67" ht="20.100000000000001" customHeight="1" x14ac:dyDescent="0.25">
      <c r="BJ4491" s="146">
        <v>3711</v>
      </c>
      <c r="BK4491" s="146">
        <f t="shared" si="666"/>
        <v>23.743999999998429</v>
      </c>
      <c r="BL4491" s="146">
        <f t="shared" si="667"/>
        <v>1.2635798729420445E-3</v>
      </c>
      <c r="BM4491" s="146">
        <f t="shared" si="668"/>
        <v>3.2613015539275075E-6</v>
      </c>
      <c r="BN4491" s="146">
        <f t="shared" si="669"/>
        <v>3.2613015539275075E-6</v>
      </c>
      <c r="BO4491" s="146" t="str">
        <f t="shared" si="665"/>
        <v/>
      </c>
    </row>
    <row r="4492" spans="62:67" ht="20.100000000000001" customHeight="1" x14ac:dyDescent="0.25">
      <c r="BJ4492" s="146">
        <v>3712</v>
      </c>
      <c r="BK4492" s="146">
        <f t="shared" si="666"/>
        <v>23.750399999998429</v>
      </c>
      <c r="BL4492" s="146">
        <f t="shared" si="667"/>
        <v>1.260318571388117E-3</v>
      </c>
      <c r="BM4492" s="146">
        <f t="shared" si="668"/>
        <v>3.2530728380560526E-6</v>
      </c>
      <c r="BN4492" s="146">
        <f t="shared" si="669"/>
        <v>3.2530728380560526E-6</v>
      </c>
      <c r="BO4492" s="146" t="str">
        <f t="shared" si="665"/>
        <v/>
      </c>
    </row>
    <row r="4493" spans="62:67" ht="20.100000000000001" customHeight="1" x14ac:dyDescent="0.25">
      <c r="BJ4493" s="146">
        <v>3713</v>
      </c>
      <c r="BK4493" s="146">
        <f t="shared" si="666"/>
        <v>23.756799999998428</v>
      </c>
      <c r="BL4493" s="146">
        <f t="shared" si="667"/>
        <v>1.257065498550061E-3</v>
      </c>
      <c r="BM4493" s="146">
        <f t="shared" si="668"/>
        <v>3.2448642954831762E-6</v>
      </c>
      <c r="BN4493" s="146">
        <f t="shared" si="669"/>
        <v>3.2448642954831762E-6</v>
      </c>
      <c r="BO4493" s="146" t="str">
        <f t="shared" ref="BO4493:BO4556" si="670">IF($BL4493&lt;(1-$BH$793),$BM4493,"")</f>
        <v/>
      </c>
    </row>
    <row r="4494" spans="62:67" ht="20.100000000000001" customHeight="1" x14ac:dyDescent="0.25">
      <c r="BJ4494" s="146">
        <v>3714</v>
      </c>
      <c r="BK4494" s="146">
        <f t="shared" ref="BK4494:BK4557" si="671">BK4493+$BN$778</f>
        <v>23.763199999998427</v>
      </c>
      <c r="BL4494" s="146">
        <f t="shared" ref="BL4494:BL4557" si="672">_xlfn.CHISQ.DIST.RT(BK4494,7)</f>
        <v>1.2538206342545778E-3</v>
      </c>
      <c r="BM4494" s="146">
        <f t="shared" ref="BM4494:BM4557" si="673">BL4494-BL4495</f>
        <v>3.2366758785898515E-6</v>
      </c>
      <c r="BN4494" s="146">
        <f t="shared" ref="BN4494:BN4557" si="674">IF(BL4494&lt;(1-$BH$785),BM4494,"")</f>
        <v>3.2366758785898515E-6</v>
      </c>
      <c r="BO4494" s="146" t="str">
        <f t="shared" si="670"/>
        <v/>
      </c>
    </row>
    <row r="4495" spans="62:67" ht="20.100000000000001" customHeight="1" x14ac:dyDescent="0.25">
      <c r="BJ4495" s="146">
        <v>3715</v>
      </c>
      <c r="BK4495" s="146">
        <f t="shared" si="671"/>
        <v>23.769599999998427</v>
      </c>
      <c r="BL4495" s="146">
        <f t="shared" si="672"/>
        <v>1.2505839583759879E-3</v>
      </c>
      <c r="BM4495" s="146">
        <f t="shared" si="673"/>
        <v>3.2285075398780488E-6</v>
      </c>
      <c r="BN4495" s="146">
        <f t="shared" si="674"/>
        <v>3.2285075398780488E-6</v>
      </c>
      <c r="BO4495" s="146" t="str">
        <f t="shared" si="670"/>
        <v/>
      </c>
    </row>
    <row r="4496" spans="62:67" ht="20.100000000000001" customHeight="1" x14ac:dyDescent="0.25">
      <c r="BJ4496" s="146">
        <v>3716</v>
      </c>
      <c r="BK4496" s="146">
        <f t="shared" si="671"/>
        <v>23.775999999998426</v>
      </c>
      <c r="BL4496" s="146">
        <f t="shared" si="672"/>
        <v>1.2473554508361099E-3</v>
      </c>
      <c r="BM4496" s="146">
        <f t="shared" si="673"/>
        <v>3.2203592319494847E-6</v>
      </c>
      <c r="BN4496" s="146">
        <f t="shared" si="674"/>
        <v>3.2203592319494847E-6</v>
      </c>
      <c r="BO4496" s="146" t="str">
        <f t="shared" si="670"/>
        <v/>
      </c>
    </row>
    <row r="4497" spans="62:67" ht="20.100000000000001" customHeight="1" x14ac:dyDescent="0.25">
      <c r="BJ4497" s="146">
        <v>3717</v>
      </c>
      <c r="BK4497" s="146">
        <f t="shared" si="671"/>
        <v>23.782399999998425</v>
      </c>
      <c r="BL4497" s="146">
        <f t="shared" si="672"/>
        <v>1.2441350916041604E-3</v>
      </c>
      <c r="BM4497" s="146">
        <f t="shared" si="673"/>
        <v>3.2122309075045385E-6</v>
      </c>
      <c r="BN4497" s="146">
        <f t="shared" si="674"/>
        <v>3.2122309075045385E-6</v>
      </c>
      <c r="BO4497" s="146" t="str">
        <f t="shared" si="670"/>
        <v/>
      </c>
    </row>
    <row r="4498" spans="62:67" ht="20.100000000000001" customHeight="1" x14ac:dyDescent="0.25">
      <c r="BJ4498" s="146">
        <v>3718</v>
      </c>
      <c r="BK4498" s="146">
        <f t="shared" si="671"/>
        <v>23.788799999998425</v>
      </c>
      <c r="BL4498" s="146">
        <f t="shared" si="672"/>
        <v>1.2409228606966559E-3</v>
      </c>
      <c r="BM4498" s="146">
        <f t="shared" si="673"/>
        <v>3.2041225193635021E-6</v>
      </c>
      <c r="BN4498" s="146">
        <f t="shared" si="674"/>
        <v>3.2041225193635021E-6</v>
      </c>
      <c r="BO4498" s="146" t="str">
        <f t="shared" si="670"/>
        <v/>
      </c>
    </row>
    <row r="4499" spans="62:67" ht="20.100000000000001" customHeight="1" x14ac:dyDescent="0.25">
      <c r="BJ4499" s="146">
        <v>3719</v>
      </c>
      <c r="BK4499" s="146">
        <f t="shared" si="671"/>
        <v>23.795199999998424</v>
      </c>
      <c r="BL4499" s="146">
        <f t="shared" si="672"/>
        <v>1.2377187381772924E-3</v>
      </c>
      <c r="BM4499" s="146">
        <f t="shared" si="673"/>
        <v>3.1960340204429446E-6</v>
      </c>
      <c r="BN4499" s="146">
        <f t="shared" si="674"/>
        <v>3.1960340204429446E-6</v>
      </c>
      <c r="BO4499" s="146" t="str">
        <f t="shared" si="670"/>
        <v/>
      </c>
    </row>
    <row r="4500" spans="62:67" ht="20.100000000000001" customHeight="1" x14ac:dyDescent="0.25">
      <c r="BJ4500" s="146">
        <v>3720</v>
      </c>
      <c r="BK4500" s="146">
        <f t="shared" si="671"/>
        <v>23.801599999998423</v>
      </c>
      <c r="BL4500" s="146">
        <f t="shared" si="672"/>
        <v>1.2345227041568494E-3</v>
      </c>
      <c r="BM4500" s="146">
        <f t="shared" si="673"/>
        <v>3.187965363766988E-6</v>
      </c>
      <c r="BN4500" s="146">
        <f t="shared" si="674"/>
        <v>3.187965363766988E-6</v>
      </c>
      <c r="BO4500" s="146" t="str">
        <f t="shared" si="670"/>
        <v/>
      </c>
    </row>
    <row r="4501" spans="62:67" ht="20.100000000000001" customHeight="1" x14ac:dyDescent="0.25">
      <c r="BJ4501" s="146">
        <v>3721</v>
      </c>
      <c r="BK4501" s="146">
        <f t="shared" si="671"/>
        <v>23.807999999998422</v>
      </c>
      <c r="BL4501" s="146">
        <f t="shared" si="672"/>
        <v>1.2313347387930824E-3</v>
      </c>
      <c r="BM4501" s="146">
        <f t="shared" si="673"/>
        <v>3.1799165024623197E-6</v>
      </c>
      <c r="BN4501" s="146">
        <f t="shared" si="674"/>
        <v>3.1799165024623197E-6</v>
      </c>
      <c r="BO4501" s="146" t="str">
        <f t="shared" si="670"/>
        <v/>
      </c>
    </row>
    <row r="4502" spans="62:67" ht="20.100000000000001" customHeight="1" x14ac:dyDescent="0.25">
      <c r="BJ4502" s="146">
        <v>3722</v>
      </c>
      <c r="BK4502" s="146">
        <f t="shared" si="671"/>
        <v>23.814399999998422</v>
      </c>
      <c r="BL4502" s="146">
        <f t="shared" si="672"/>
        <v>1.2281548222906201E-3</v>
      </c>
      <c r="BM4502" s="146">
        <f t="shared" si="673"/>
        <v>3.1718873897731547E-6</v>
      </c>
      <c r="BN4502" s="146">
        <f t="shared" si="674"/>
        <v>3.1718873897731547E-6</v>
      </c>
      <c r="BO4502" s="146" t="str">
        <f t="shared" si="670"/>
        <v/>
      </c>
    </row>
    <row r="4503" spans="62:67" ht="20.100000000000001" customHeight="1" x14ac:dyDescent="0.25">
      <c r="BJ4503" s="146">
        <v>3723</v>
      </c>
      <c r="BK4503" s="146">
        <f t="shared" si="671"/>
        <v>23.820799999998421</v>
      </c>
      <c r="BL4503" s="146">
        <f t="shared" si="672"/>
        <v>1.224982934900847E-3</v>
      </c>
      <c r="BM4503" s="146">
        <f t="shared" si="673"/>
        <v>3.1638779790263243E-6</v>
      </c>
      <c r="BN4503" s="146">
        <f t="shared" si="674"/>
        <v>3.1638779790263243E-6</v>
      </c>
      <c r="BO4503" s="146" t="str">
        <f t="shared" si="670"/>
        <v/>
      </c>
    </row>
    <row r="4504" spans="62:67" ht="20.100000000000001" customHeight="1" x14ac:dyDescent="0.25">
      <c r="BJ4504" s="146">
        <v>3724</v>
      </c>
      <c r="BK4504" s="146">
        <f t="shared" si="671"/>
        <v>23.82719999999842</v>
      </c>
      <c r="BL4504" s="146">
        <f t="shared" si="672"/>
        <v>1.2218190569218206E-3</v>
      </c>
      <c r="BM4504" s="146">
        <f t="shared" si="673"/>
        <v>3.1558882236763786E-6</v>
      </c>
      <c r="BN4504" s="146">
        <f t="shared" si="674"/>
        <v>3.1558882236763786E-6</v>
      </c>
      <c r="BO4504" s="146" t="str">
        <f t="shared" si="670"/>
        <v/>
      </c>
    </row>
    <row r="4505" spans="62:67" ht="20.100000000000001" customHeight="1" x14ac:dyDescent="0.25">
      <c r="BJ4505" s="146">
        <v>3725</v>
      </c>
      <c r="BK4505" s="146">
        <f t="shared" si="671"/>
        <v>23.83359999999842</v>
      </c>
      <c r="BL4505" s="146">
        <f t="shared" si="672"/>
        <v>1.2186631686981443E-3</v>
      </c>
      <c r="BM4505" s="146">
        <f t="shared" si="673"/>
        <v>3.1479180772676398E-6</v>
      </c>
      <c r="BN4505" s="146">
        <f t="shared" si="674"/>
        <v>3.1479180772676398E-6</v>
      </c>
      <c r="BO4505" s="146" t="str">
        <f t="shared" si="670"/>
        <v/>
      </c>
    </row>
    <row r="4506" spans="62:67" ht="20.100000000000001" customHeight="1" x14ac:dyDescent="0.25">
      <c r="BJ4506" s="146">
        <v>3726</v>
      </c>
      <c r="BK4506" s="146">
        <f t="shared" si="671"/>
        <v>23.839999999998419</v>
      </c>
      <c r="BL4506" s="146">
        <f t="shared" si="672"/>
        <v>1.2155152506208766E-3</v>
      </c>
      <c r="BM4506" s="146">
        <f t="shared" si="673"/>
        <v>3.1399674934491639E-6</v>
      </c>
      <c r="BN4506" s="146">
        <f t="shared" si="674"/>
        <v>3.1399674934491639E-6</v>
      </c>
      <c r="BO4506" s="146" t="str">
        <f t="shared" si="670"/>
        <v/>
      </c>
    </row>
    <row r="4507" spans="62:67" ht="20.100000000000001" customHeight="1" x14ac:dyDescent="0.25">
      <c r="BJ4507" s="146">
        <v>3727</v>
      </c>
      <c r="BK4507" s="146">
        <f t="shared" si="671"/>
        <v>23.846399999998418</v>
      </c>
      <c r="BL4507" s="146">
        <f t="shared" si="672"/>
        <v>1.2123752831274274E-3</v>
      </c>
      <c r="BM4507" s="146">
        <f t="shared" si="673"/>
        <v>3.1320364259838484E-6</v>
      </c>
      <c r="BN4507" s="146">
        <f t="shared" si="674"/>
        <v>3.1320364259838484E-6</v>
      </c>
      <c r="BO4507" s="146" t="str">
        <f t="shared" si="670"/>
        <v/>
      </c>
    </row>
    <row r="4508" spans="62:67" ht="20.100000000000001" customHeight="1" x14ac:dyDescent="0.25">
      <c r="BJ4508" s="146">
        <v>3728</v>
      </c>
      <c r="BK4508" s="146">
        <f t="shared" si="671"/>
        <v>23.852799999998417</v>
      </c>
      <c r="BL4508" s="146">
        <f t="shared" si="672"/>
        <v>1.2092432467014436E-3</v>
      </c>
      <c r="BM4508" s="146">
        <f t="shared" si="673"/>
        <v>3.124124828728916E-6</v>
      </c>
      <c r="BN4508" s="146">
        <f t="shared" si="674"/>
        <v>3.124124828728916E-6</v>
      </c>
      <c r="BO4508" s="146" t="str">
        <f t="shared" si="670"/>
        <v/>
      </c>
    </row>
    <row r="4509" spans="62:67" ht="20.100000000000001" customHeight="1" x14ac:dyDescent="0.25">
      <c r="BJ4509" s="146">
        <v>3729</v>
      </c>
      <c r="BK4509" s="146">
        <f t="shared" si="671"/>
        <v>23.859199999998417</v>
      </c>
      <c r="BL4509" s="146">
        <f t="shared" si="672"/>
        <v>1.2061191218727147E-3</v>
      </c>
      <c r="BM4509" s="146">
        <f t="shared" si="673"/>
        <v>3.1162326556469742E-6</v>
      </c>
      <c r="BN4509" s="146">
        <f t="shared" si="674"/>
        <v>3.1162326556469742E-6</v>
      </c>
      <c r="BO4509" s="146" t="str">
        <f t="shared" si="670"/>
        <v/>
      </c>
    </row>
    <row r="4510" spans="62:67" ht="20.100000000000001" customHeight="1" x14ac:dyDescent="0.25">
      <c r="BJ4510" s="146">
        <v>3730</v>
      </c>
      <c r="BK4510" s="146">
        <f t="shared" si="671"/>
        <v>23.865599999998416</v>
      </c>
      <c r="BL4510" s="146">
        <f t="shared" si="672"/>
        <v>1.2030028892170677E-3</v>
      </c>
      <c r="BM4510" s="146">
        <f t="shared" si="673"/>
        <v>3.1083598608077495E-6</v>
      </c>
      <c r="BN4510" s="146">
        <f t="shared" si="674"/>
        <v>3.1083598608077495E-6</v>
      </c>
      <c r="BO4510" s="146" t="str">
        <f t="shared" si="670"/>
        <v/>
      </c>
    </row>
    <row r="4511" spans="62:67" ht="20.100000000000001" customHeight="1" x14ac:dyDescent="0.25">
      <c r="BJ4511" s="146">
        <v>3731</v>
      </c>
      <c r="BK4511" s="146">
        <f t="shared" si="671"/>
        <v>23.871999999998415</v>
      </c>
      <c r="BL4511" s="146">
        <f t="shared" si="672"/>
        <v>1.19989452935626E-3</v>
      </c>
      <c r="BM4511" s="146">
        <f t="shared" si="673"/>
        <v>3.1005063983785466E-6</v>
      </c>
      <c r="BN4511" s="146">
        <f t="shared" si="674"/>
        <v>3.1005063983785466E-6</v>
      </c>
      <c r="BO4511" s="146" t="str">
        <f t="shared" si="670"/>
        <v/>
      </c>
    </row>
    <row r="4512" spans="62:67" ht="20.100000000000001" customHeight="1" x14ac:dyDescent="0.25">
      <c r="BJ4512" s="146">
        <v>3732</v>
      </c>
      <c r="BK4512" s="146">
        <f t="shared" si="671"/>
        <v>23.878399999998415</v>
      </c>
      <c r="BL4512" s="146">
        <f t="shared" si="672"/>
        <v>1.1967940229578814E-3</v>
      </c>
      <c r="BM4512" s="146">
        <f t="shared" si="673"/>
        <v>3.0926722226366082E-6</v>
      </c>
      <c r="BN4512" s="146">
        <f t="shared" si="674"/>
        <v>3.0926722226366082E-6</v>
      </c>
      <c r="BO4512" s="146" t="str">
        <f t="shared" si="670"/>
        <v/>
      </c>
    </row>
    <row r="4513" spans="62:67" ht="20.100000000000001" customHeight="1" x14ac:dyDescent="0.25">
      <c r="BJ4513" s="146">
        <v>3733</v>
      </c>
      <c r="BK4513" s="146">
        <f t="shared" si="671"/>
        <v>23.884799999998414</v>
      </c>
      <c r="BL4513" s="146">
        <f t="shared" si="672"/>
        <v>1.1937013507352448E-3</v>
      </c>
      <c r="BM4513" s="146">
        <f t="shared" si="673"/>
        <v>3.0848572879517682E-6</v>
      </c>
      <c r="BN4513" s="146">
        <f t="shared" si="674"/>
        <v>3.0848572879517682E-6</v>
      </c>
      <c r="BO4513" s="146" t="str">
        <f t="shared" si="670"/>
        <v/>
      </c>
    </row>
    <row r="4514" spans="62:67" ht="20.100000000000001" customHeight="1" x14ac:dyDescent="0.25">
      <c r="BJ4514" s="146">
        <v>3734</v>
      </c>
      <c r="BK4514" s="146">
        <f t="shared" si="671"/>
        <v>23.891199999998413</v>
      </c>
      <c r="BL4514" s="146">
        <f t="shared" si="672"/>
        <v>1.190616493447293E-3</v>
      </c>
      <c r="BM4514" s="146">
        <f t="shared" si="673"/>
        <v>3.0770615488085688E-6</v>
      </c>
      <c r="BN4514" s="146">
        <f t="shared" si="674"/>
        <v>3.0770615488085688E-6</v>
      </c>
      <c r="BO4514" s="146" t="str">
        <f t="shared" si="670"/>
        <v/>
      </c>
    </row>
    <row r="4515" spans="62:67" ht="20.100000000000001" customHeight="1" x14ac:dyDescent="0.25">
      <c r="BJ4515" s="146">
        <v>3735</v>
      </c>
      <c r="BK4515" s="146">
        <f t="shared" si="671"/>
        <v>23.897599999998413</v>
      </c>
      <c r="BL4515" s="146">
        <f t="shared" si="672"/>
        <v>1.1875394318984845E-3</v>
      </c>
      <c r="BM4515" s="146">
        <f t="shared" si="673"/>
        <v>3.0692849597811073E-6</v>
      </c>
      <c r="BN4515" s="146">
        <f t="shared" si="674"/>
        <v>3.0692849597811073E-6</v>
      </c>
      <c r="BO4515" s="146" t="str">
        <f t="shared" si="670"/>
        <v/>
      </c>
    </row>
    <row r="4516" spans="62:67" ht="20.100000000000001" customHeight="1" x14ac:dyDescent="0.25">
      <c r="BJ4516" s="146">
        <v>3736</v>
      </c>
      <c r="BK4516" s="146">
        <f t="shared" si="671"/>
        <v>23.903999999998412</v>
      </c>
      <c r="BL4516" s="146">
        <f t="shared" si="672"/>
        <v>1.1844701469387034E-3</v>
      </c>
      <c r="BM4516" s="146">
        <f t="shared" si="673"/>
        <v>3.0615274755560213E-6</v>
      </c>
      <c r="BN4516" s="146">
        <f t="shared" si="674"/>
        <v>3.0615274755560213E-6</v>
      </c>
      <c r="BO4516" s="146" t="str">
        <f t="shared" si="670"/>
        <v/>
      </c>
    </row>
    <row r="4517" spans="62:67" ht="20.100000000000001" customHeight="1" x14ac:dyDescent="0.25">
      <c r="BJ4517" s="146">
        <v>3737</v>
      </c>
      <c r="BK4517" s="146">
        <f t="shared" si="671"/>
        <v>23.910399999998411</v>
      </c>
      <c r="BL4517" s="146">
        <f t="shared" si="672"/>
        <v>1.1814086194631473E-3</v>
      </c>
      <c r="BM4517" s="146">
        <f t="shared" si="673"/>
        <v>3.053789050915575E-6</v>
      </c>
      <c r="BN4517" s="146">
        <f t="shared" si="674"/>
        <v>3.053789050915575E-6</v>
      </c>
      <c r="BO4517" s="146" t="str">
        <f t="shared" si="670"/>
        <v/>
      </c>
    </row>
    <row r="4518" spans="62:67" ht="20.100000000000001" customHeight="1" x14ac:dyDescent="0.25">
      <c r="BJ4518" s="146">
        <v>3738</v>
      </c>
      <c r="BK4518" s="146">
        <f t="shared" si="671"/>
        <v>23.91679999999841</v>
      </c>
      <c r="BL4518" s="146">
        <f t="shared" si="672"/>
        <v>1.1783548304122318E-3</v>
      </c>
      <c r="BM4518" s="146">
        <f t="shared" si="673"/>
        <v>3.0460696407448151E-6</v>
      </c>
      <c r="BN4518" s="146">
        <f t="shared" si="674"/>
        <v>3.0460696407448151E-6</v>
      </c>
      <c r="BO4518" s="146" t="str">
        <f t="shared" si="670"/>
        <v/>
      </c>
    </row>
    <row r="4519" spans="62:67" ht="20.100000000000001" customHeight="1" x14ac:dyDescent="0.25">
      <c r="BJ4519" s="146">
        <v>3739</v>
      </c>
      <c r="BK4519" s="146">
        <f t="shared" si="671"/>
        <v>23.92319999999841</v>
      </c>
      <c r="BL4519" s="146">
        <f t="shared" si="672"/>
        <v>1.1753087607714869E-3</v>
      </c>
      <c r="BM4519" s="146">
        <f t="shared" si="673"/>
        <v>3.0383692000341724E-6</v>
      </c>
      <c r="BN4519" s="146">
        <f t="shared" si="674"/>
        <v>3.0383692000341724E-6</v>
      </c>
      <c r="BO4519" s="146" t="str">
        <f t="shared" si="670"/>
        <v/>
      </c>
    </row>
    <row r="4520" spans="62:67" ht="20.100000000000001" customHeight="1" x14ac:dyDescent="0.25">
      <c r="BJ4520" s="146">
        <v>3740</v>
      </c>
      <c r="BK4520" s="146">
        <f t="shared" si="671"/>
        <v>23.929599999998409</v>
      </c>
      <c r="BL4520" s="146">
        <f t="shared" si="672"/>
        <v>1.1722703915714528E-3</v>
      </c>
      <c r="BM4520" s="146">
        <f t="shared" si="673"/>
        <v>3.0306876838699214E-6</v>
      </c>
      <c r="BN4520" s="146">
        <f t="shared" si="674"/>
        <v>3.0306876838699214E-6</v>
      </c>
      <c r="BO4520" s="146" t="str">
        <f t="shared" si="670"/>
        <v/>
      </c>
    </row>
    <row r="4521" spans="62:67" ht="20.100000000000001" customHeight="1" x14ac:dyDescent="0.25">
      <c r="BJ4521" s="146">
        <v>3741</v>
      </c>
      <c r="BK4521" s="146">
        <f t="shared" si="671"/>
        <v>23.935999999998408</v>
      </c>
      <c r="BL4521" s="146">
        <f t="shared" si="672"/>
        <v>1.1692397038875829E-3</v>
      </c>
      <c r="BM4521" s="146">
        <f t="shared" si="673"/>
        <v>3.0230250474376497E-6</v>
      </c>
      <c r="BN4521" s="146">
        <f t="shared" si="674"/>
        <v>3.0230250474376497E-6</v>
      </c>
      <c r="BO4521" s="146" t="str">
        <f t="shared" si="670"/>
        <v/>
      </c>
    </row>
    <row r="4522" spans="62:67" ht="20.100000000000001" customHeight="1" x14ac:dyDescent="0.25">
      <c r="BJ4522" s="146">
        <v>3742</v>
      </c>
      <c r="BK4522" s="146">
        <f t="shared" si="671"/>
        <v>23.942399999998408</v>
      </c>
      <c r="BL4522" s="146">
        <f t="shared" si="672"/>
        <v>1.1662166788401452E-3</v>
      </c>
      <c r="BM4522" s="146">
        <f t="shared" si="673"/>
        <v>3.0153812460367857E-6</v>
      </c>
      <c r="BN4522" s="146">
        <f t="shared" si="674"/>
        <v>3.0153812460367857E-6</v>
      </c>
      <c r="BO4522" s="146" t="str">
        <f t="shared" si="670"/>
        <v/>
      </c>
    </row>
    <row r="4523" spans="62:67" ht="20.100000000000001" customHeight="1" x14ac:dyDescent="0.25">
      <c r="BJ4523" s="146">
        <v>3743</v>
      </c>
      <c r="BK4523" s="146">
        <f t="shared" si="671"/>
        <v>23.948799999998407</v>
      </c>
      <c r="BL4523" s="146">
        <f t="shared" si="672"/>
        <v>1.1632012975941084E-3</v>
      </c>
      <c r="BM4523" s="146">
        <f t="shared" si="673"/>
        <v>3.0077562350461218E-6</v>
      </c>
      <c r="BN4523" s="146">
        <f t="shared" si="674"/>
        <v>3.0077562350461218E-6</v>
      </c>
      <c r="BO4523" s="146" t="str">
        <f t="shared" si="670"/>
        <v/>
      </c>
    </row>
    <row r="4524" spans="62:67" ht="20.100000000000001" customHeight="1" x14ac:dyDescent="0.25">
      <c r="BJ4524" s="146">
        <v>3744</v>
      </c>
      <c r="BK4524" s="146">
        <f t="shared" si="671"/>
        <v>23.955199999998406</v>
      </c>
      <c r="BL4524" s="146">
        <f t="shared" si="672"/>
        <v>1.1601935413590623E-3</v>
      </c>
      <c r="BM4524" s="146">
        <f t="shared" si="673"/>
        <v>3.0001499699645797E-6</v>
      </c>
      <c r="BN4524" s="146">
        <f t="shared" si="674"/>
        <v>3.0001499699645797E-6</v>
      </c>
      <c r="BO4524" s="146" t="str">
        <f t="shared" si="670"/>
        <v/>
      </c>
    </row>
    <row r="4525" spans="62:67" ht="20.100000000000001" customHeight="1" x14ac:dyDescent="0.25">
      <c r="BJ4525" s="146">
        <v>3745</v>
      </c>
      <c r="BK4525" s="146">
        <f t="shared" si="671"/>
        <v>23.961599999998406</v>
      </c>
      <c r="BL4525" s="146">
        <f t="shared" si="672"/>
        <v>1.1571933913890977E-3</v>
      </c>
      <c r="BM4525" s="146">
        <f t="shared" si="673"/>
        <v>2.9925624063793354E-6</v>
      </c>
      <c r="BN4525" s="146">
        <f t="shared" si="674"/>
        <v>2.9925624063793354E-6</v>
      </c>
      <c r="BO4525" s="146" t="str">
        <f t="shared" si="670"/>
        <v/>
      </c>
    </row>
    <row r="4526" spans="62:67" ht="20.100000000000001" customHeight="1" x14ac:dyDescent="0.25">
      <c r="BJ4526" s="146">
        <v>3746</v>
      </c>
      <c r="BK4526" s="146">
        <f t="shared" si="671"/>
        <v>23.967999999998405</v>
      </c>
      <c r="BL4526" s="146">
        <f t="shared" si="672"/>
        <v>1.1542008289827184E-3</v>
      </c>
      <c r="BM4526" s="146">
        <f t="shared" si="673"/>
        <v>2.9849934999868523E-6</v>
      </c>
      <c r="BN4526" s="146">
        <f t="shared" si="674"/>
        <v>2.9849934999868523E-6</v>
      </c>
      <c r="BO4526" s="146" t="str">
        <f t="shared" si="670"/>
        <v/>
      </c>
    </row>
    <row r="4527" spans="62:67" ht="20.100000000000001" customHeight="1" x14ac:dyDescent="0.25">
      <c r="BJ4527" s="146">
        <v>3747</v>
      </c>
      <c r="BK4527" s="146">
        <f t="shared" si="671"/>
        <v>23.974399999998404</v>
      </c>
      <c r="BL4527" s="146">
        <f t="shared" si="672"/>
        <v>1.1512158354827315E-3</v>
      </c>
      <c r="BM4527" s="146">
        <f t="shared" si="673"/>
        <v>2.9774432065716311E-6</v>
      </c>
      <c r="BN4527" s="146">
        <f t="shared" si="674"/>
        <v>2.9774432065716311E-6</v>
      </c>
      <c r="BO4527" s="146" t="str">
        <f t="shared" si="670"/>
        <v/>
      </c>
    </row>
    <row r="4528" spans="62:67" ht="20.100000000000001" customHeight="1" x14ac:dyDescent="0.25">
      <c r="BJ4528" s="146">
        <v>3748</v>
      </c>
      <c r="BK4528" s="146">
        <f t="shared" si="671"/>
        <v>23.980799999998403</v>
      </c>
      <c r="BL4528" s="146">
        <f t="shared" si="672"/>
        <v>1.1482383922761599E-3</v>
      </c>
      <c r="BM4528" s="146">
        <f t="shared" si="673"/>
        <v>2.9699114820235569E-6</v>
      </c>
      <c r="BN4528" s="146">
        <f t="shared" si="674"/>
        <v>2.9699114820235569E-6</v>
      </c>
      <c r="BO4528" s="146" t="str">
        <f t="shared" si="670"/>
        <v/>
      </c>
    </row>
    <row r="4529" spans="62:67" ht="20.100000000000001" customHeight="1" x14ac:dyDescent="0.25">
      <c r="BJ4529" s="146">
        <v>3749</v>
      </c>
      <c r="BK4529" s="146">
        <f t="shared" si="671"/>
        <v>23.987199999998403</v>
      </c>
      <c r="BL4529" s="146">
        <f t="shared" si="672"/>
        <v>1.1452684807941363E-3</v>
      </c>
      <c r="BM4529" s="146">
        <f t="shared" si="673"/>
        <v>2.9623982823374657E-6</v>
      </c>
      <c r="BN4529" s="146">
        <f t="shared" si="674"/>
        <v>2.9623982823374657E-6</v>
      </c>
      <c r="BO4529" s="146" t="str">
        <f t="shared" si="670"/>
        <v/>
      </c>
    </row>
    <row r="4530" spans="62:67" ht="20.100000000000001" customHeight="1" x14ac:dyDescent="0.25">
      <c r="BJ4530" s="146">
        <v>3750</v>
      </c>
      <c r="BK4530" s="146">
        <f t="shared" si="671"/>
        <v>23.993599999998402</v>
      </c>
      <c r="BL4530" s="146">
        <f t="shared" si="672"/>
        <v>1.1423060825117989E-3</v>
      </c>
      <c r="BM4530" s="146">
        <f t="shared" si="673"/>
        <v>2.9549035635962305E-6</v>
      </c>
      <c r="BN4530" s="146">
        <f t="shared" si="674"/>
        <v>2.9549035635962305E-6</v>
      </c>
      <c r="BO4530" s="146" t="str">
        <f t="shared" si="670"/>
        <v/>
      </c>
    </row>
    <row r="4531" spans="62:67" ht="20.100000000000001" customHeight="1" x14ac:dyDescent="0.25">
      <c r="BJ4531" s="146">
        <v>3751</v>
      </c>
      <c r="BK4531" s="146">
        <f t="shared" si="671"/>
        <v>23.999999999998401</v>
      </c>
      <c r="BL4531" s="146">
        <f t="shared" si="672"/>
        <v>1.1393511789482026E-3</v>
      </c>
      <c r="BM4531" s="146">
        <f t="shared" si="673"/>
        <v>2.9474272819913615E-6</v>
      </c>
      <c r="BN4531" s="146">
        <f t="shared" si="674"/>
        <v>2.9474272819913615E-6</v>
      </c>
      <c r="BO4531" s="146" t="str">
        <f t="shared" si="670"/>
        <v/>
      </c>
    </row>
    <row r="4532" spans="62:67" ht="20.100000000000001" customHeight="1" x14ac:dyDescent="0.25">
      <c r="BJ4532" s="146">
        <v>3752</v>
      </c>
      <c r="BK4532" s="146">
        <f t="shared" si="671"/>
        <v>24.006399999998401</v>
      </c>
      <c r="BL4532" s="146">
        <f t="shared" si="672"/>
        <v>1.1364037516662113E-3</v>
      </c>
      <c r="BM4532" s="146">
        <f t="shared" si="673"/>
        <v>2.9399693938073936E-6</v>
      </c>
      <c r="BN4532" s="146">
        <f t="shared" si="674"/>
        <v>2.9399693938073936E-6</v>
      </c>
      <c r="BO4532" s="146" t="str">
        <f t="shared" si="670"/>
        <v/>
      </c>
    </row>
    <row r="4533" spans="62:67" ht="20.100000000000001" customHeight="1" x14ac:dyDescent="0.25">
      <c r="BJ4533" s="146">
        <v>3753</v>
      </c>
      <c r="BK4533" s="146">
        <f t="shared" si="671"/>
        <v>24.0127999999984</v>
      </c>
      <c r="BL4533" s="146">
        <f t="shared" si="672"/>
        <v>1.1334637822724039E-3</v>
      </c>
      <c r="BM4533" s="146">
        <f t="shared" si="673"/>
        <v>2.9325298554275236E-6</v>
      </c>
      <c r="BN4533" s="146">
        <f t="shared" si="674"/>
        <v>2.9325298554275236E-6</v>
      </c>
      <c r="BO4533" s="146" t="str">
        <f t="shared" si="670"/>
        <v/>
      </c>
    </row>
    <row r="4534" spans="62:67" ht="20.100000000000001" customHeight="1" x14ac:dyDescent="0.25">
      <c r="BJ4534" s="146">
        <v>3754</v>
      </c>
      <c r="BK4534" s="146">
        <f t="shared" si="671"/>
        <v>24.019199999998399</v>
      </c>
      <c r="BL4534" s="146">
        <f t="shared" si="672"/>
        <v>1.1305312524169764E-3</v>
      </c>
      <c r="BM4534" s="146">
        <f t="shared" si="673"/>
        <v>2.9251086233377313E-6</v>
      </c>
      <c r="BN4534" s="146">
        <f t="shared" si="674"/>
        <v>2.9251086233377313E-6</v>
      </c>
      <c r="BO4534" s="146" t="str">
        <f t="shared" si="670"/>
        <v/>
      </c>
    </row>
    <row r="4535" spans="62:67" ht="20.100000000000001" customHeight="1" x14ac:dyDescent="0.25">
      <c r="BJ4535" s="146">
        <v>3755</v>
      </c>
      <c r="BK4535" s="146">
        <f t="shared" si="671"/>
        <v>24.025599999998398</v>
      </c>
      <c r="BL4535" s="146">
        <f t="shared" si="672"/>
        <v>1.1276061437936386E-3</v>
      </c>
      <c r="BM4535" s="146">
        <f t="shared" si="673"/>
        <v>2.9177056541144185E-6</v>
      </c>
      <c r="BN4535" s="146">
        <f t="shared" si="674"/>
        <v>2.9177056541144185E-6</v>
      </c>
      <c r="BO4535" s="146" t="str">
        <f t="shared" si="670"/>
        <v/>
      </c>
    </row>
    <row r="4536" spans="62:67" ht="20.100000000000001" customHeight="1" x14ac:dyDescent="0.25">
      <c r="BJ4536" s="146">
        <v>3756</v>
      </c>
      <c r="BK4536" s="146">
        <f t="shared" si="671"/>
        <v>24.031999999998398</v>
      </c>
      <c r="BL4536" s="146">
        <f t="shared" si="672"/>
        <v>1.1246884381395242E-3</v>
      </c>
      <c r="BM4536" s="146">
        <f t="shared" si="673"/>
        <v>2.9103209044387211E-6</v>
      </c>
      <c r="BN4536" s="146">
        <f t="shared" si="674"/>
        <v>2.9103209044387211E-6</v>
      </c>
      <c r="BO4536" s="146" t="str">
        <f t="shared" si="670"/>
        <v/>
      </c>
    </row>
    <row r="4537" spans="62:67" ht="20.100000000000001" customHeight="1" x14ac:dyDescent="0.25">
      <c r="BJ4537" s="146">
        <v>3757</v>
      </c>
      <c r="BK4537" s="146">
        <f t="shared" si="671"/>
        <v>24.038399999998397</v>
      </c>
      <c r="BL4537" s="146">
        <f t="shared" si="672"/>
        <v>1.1217781172350855E-3</v>
      </c>
      <c r="BM4537" s="146">
        <f t="shared" si="673"/>
        <v>2.9029543310882689E-6</v>
      </c>
      <c r="BN4537" s="146">
        <f t="shared" si="674"/>
        <v>2.9029543310882689E-6</v>
      </c>
      <c r="BO4537" s="146" t="str">
        <f t="shared" si="670"/>
        <v/>
      </c>
    </row>
    <row r="4538" spans="62:67" ht="20.100000000000001" customHeight="1" x14ac:dyDescent="0.25">
      <c r="BJ4538" s="146">
        <v>3758</v>
      </c>
      <c r="BK4538" s="146">
        <f t="shared" si="671"/>
        <v>24.044799999998396</v>
      </c>
      <c r="BL4538" s="146">
        <f t="shared" si="672"/>
        <v>1.1188751629039972E-3</v>
      </c>
      <c r="BM4538" s="146">
        <f t="shared" si="673"/>
        <v>2.895605890935668E-6</v>
      </c>
      <c r="BN4538" s="146">
        <f t="shared" si="674"/>
        <v>2.895605890935668E-6</v>
      </c>
      <c r="BO4538" s="146" t="str">
        <f t="shared" si="670"/>
        <v/>
      </c>
    </row>
    <row r="4539" spans="62:67" ht="20.100000000000001" customHeight="1" x14ac:dyDescent="0.25">
      <c r="BJ4539" s="146">
        <v>3759</v>
      </c>
      <c r="BK4539" s="146">
        <f t="shared" si="671"/>
        <v>24.051199999998396</v>
      </c>
      <c r="BL4539" s="146">
        <f t="shared" si="672"/>
        <v>1.1159795570130616E-3</v>
      </c>
      <c r="BM4539" s="146">
        <f t="shared" si="673"/>
        <v>2.8882755409508857E-6</v>
      </c>
      <c r="BN4539" s="146">
        <f t="shared" si="674"/>
        <v>2.8882755409508857E-6</v>
      </c>
      <c r="BO4539" s="146" t="str">
        <f t="shared" si="670"/>
        <v/>
      </c>
    </row>
    <row r="4540" spans="62:67" ht="20.100000000000001" customHeight="1" x14ac:dyDescent="0.25">
      <c r="BJ4540" s="146">
        <v>3760</v>
      </c>
      <c r="BK4540" s="146">
        <f t="shared" si="671"/>
        <v>24.057599999998395</v>
      </c>
      <c r="BL4540" s="146">
        <f t="shared" si="672"/>
        <v>1.1130912814721107E-3</v>
      </c>
      <c r="BM4540" s="146">
        <f t="shared" si="673"/>
        <v>2.8809632382025517E-6</v>
      </c>
      <c r="BN4540" s="146">
        <f t="shared" si="674"/>
        <v>2.8809632382025517E-6</v>
      </c>
      <c r="BO4540" s="146" t="str">
        <f t="shared" si="670"/>
        <v/>
      </c>
    </row>
    <row r="4541" spans="62:67" ht="20.100000000000001" customHeight="1" x14ac:dyDescent="0.25">
      <c r="BJ4541" s="146">
        <v>3761</v>
      </c>
      <c r="BK4541" s="146">
        <f t="shared" si="671"/>
        <v>24.063999999998394</v>
      </c>
      <c r="BL4541" s="146">
        <f t="shared" si="672"/>
        <v>1.1102103182339081E-3</v>
      </c>
      <c r="BM4541" s="146">
        <f t="shared" si="673"/>
        <v>2.8736689398553561E-6</v>
      </c>
      <c r="BN4541" s="146">
        <f t="shared" si="674"/>
        <v>2.8736689398553561E-6</v>
      </c>
      <c r="BO4541" s="146" t="str">
        <f t="shared" si="670"/>
        <v/>
      </c>
    </row>
    <row r="4542" spans="62:67" ht="20.100000000000001" customHeight="1" x14ac:dyDescent="0.25">
      <c r="BJ4542" s="146">
        <v>3762</v>
      </c>
      <c r="BK4542" s="146">
        <f t="shared" si="671"/>
        <v>24.070399999998394</v>
      </c>
      <c r="BL4542" s="146">
        <f t="shared" si="672"/>
        <v>1.1073366492940528E-3</v>
      </c>
      <c r="BM4542" s="146">
        <f t="shared" si="673"/>
        <v>2.866392603173085E-6</v>
      </c>
      <c r="BN4542" s="146">
        <f t="shared" si="674"/>
        <v>2.866392603173085E-6</v>
      </c>
      <c r="BO4542" s="146" t="str">
        <f t="shared" si="670"/>
        <v/>
      </c>
    </row>
    <row r="4543" spans="62:67" ht="20.100000000000001" customHeight="1" x14ac:dyDescent="0.25">
      <c r="BJ4543" s="146">
        <v>3763</v>
      </c>
      <c r="BK4543" s="146">
        <f t="shared" si="671"/>
        <v>24.076799999998393</v>
      </c>
      <c r="BL4543" s="146">
        <f t="shared" si="672"/>
        <v>1.1044702566908797E-3</v>
      </c>
      <c r="BM4543" s="146">
        <f t="shared" si="673"/>
        <v>2.8591341855079954E-6</v>
      </c>
      <c r="BN4543" s="146">
        <f t="shared" si="674"/>
        <v>2.8591341855079954E-6</v>
      </c>
      <c r="BO4543" s="146" t="str">
        <f t="shared" si="670"/>
        <v/>
      </c>
    </row>
    <row r="4544" spans="62:67" ht="20.100000000000001" customHeight="1" x14ac:dyDescent="0.25">
      <c r="BJ4544" s="146">
        <v>3764</v>
      </c>
      <c r="BK4544" s="146">
        <f t="shared" si="671"/>
        <v>24.083199999998392</v>
      </c>
      <c r="BL4544" s="146">
        <f t="shared" si="672"/>
        <v>1.1016111225053717E-3</v>
      </c>
      <c r="BM4544" s="146">
        <f t="shared" si="673"/>
        <v>2.8518936443227162E-6</v>
      </c>
      <c r="BN4544" s="146">
        <f t="shared" si="674"/>
        <v>2.8518936443227162E-6</v>
      </c>
      <c r="BO4544" s="146" t="str">
        <f t="shared" si="670"/>
        <v/>
      </c>
    </row>
    <row r="4545" spans="62:67" ht="20.100000000000001" customHeight="1" x14ac:dyDescent="0.25">
      <c r="BJ4545" s="146">
        <v>3765</v>
      </c>
      <c r="BK4545" s="146">
        <f t="shared" si="671"/>
        <v>24.089599999998391</v>
      </c>
      <c r="BL4545" s="146">
        <f t="shared" si="672"/>
        <v>1.098759228861049E-3</v>
      </c>
      <c r="BM4545" s="146">
        <f t="shared" si="673"/>
        <v>2.8446709371611912E-6</v>
      </c>
      <c r="BN4545" s="146">
        <f t="shared" si="674"/>
        <v>2.8446709371611912E-6</v>
      </c>
      <c r="BO4545" s="146" t="str">
        <f t="shared" si="670"/>
        <v/>
      </c>
    </row>
    <row r="4546" spans="62:67" ht="20.100000000000001" customHeight="1" x14ac:dyDescent="0.25">
      <c r="BJ4546" s="146">
        <v>3766</v>
      </c>
      <c r="BK4546" s="146">
        <f t="shared" si="671"/>
        <v>24.095999999998391</v>
      </c>
      <c r="BL4546" s="146">
        <f t="shared" si="672"/>
        <v>1.0959145579238878E-3</v>
      </c>
      <c r="BM4546" s="146">
        <f t="shared" si="673"/>
        <v>2.8374660216697132E-6</v>
      </c>
      <c r="BN4546" s="146">
        <f t="shared" si="674"/>
        <v>2.8374660216697132E-6</v>
      </c>
      <c r="BO4546" s="146" t="str">
        <f t="shared" si="670"/>
        <v/>
      </c>
    </row>
    <row r="4547" spans="62:67" ht="20.100000000000001" customHeight="1" x14ac:dyDescent="0.25">
      <c r="BJ4547" s="146">
        <v>3767</v>
      </c>
      <c r="BK4547" s="146">
        <f t="shared" si="671"/>
        <v>24.10239999999839</v>
      </c>
      <c r="BL4547" s="146">
        <f t="shared" si="672"/>
        <v>1.0930770919022181E-3</v>
      </c>
      <c r="BM4547" s="146">
        <f t="shared" si="673"/>
        <v>2.8302788555947551E-6</v>
      </c>
      <c r="BN4547" s="146">
        <f t="shared" si="674"/>
        <v>2.8302788555947551E-6</v>
      </c>
      <c r="BO4547" s="146" t="str">
        <f t="shared" si="670"/>
        <v/>
      </c>
    </row>
    <row r="4548" spans="62:67" ht="20.100000000000001" customHeight="1" x14ac:dyDescent="0.25">
      <c r="BJ4548" s="146">
        <v>3768</v>
      </c>
      <c r="BK4548" s="146">
        <f t="shared" si="671"/>
        <v>24.108799999998389</v>
      </c>
      <c r="BL4548" s="146">
        <f t="shared" si="672"/>
        <v>1.0902468130466233E-3</v>
      </c>
      <c r="BM4548" s="146">
        <f t="shared" si="673"/>
        <v>2.8231093967660565E-6</v>
      </c>
      <c r="BN4548" s="146">
        <f t="shared" si="674"/>
        <v>2.8231093967660565E-6</v>
      </c>
      <c r="BO4548" s="146" t="str">
        <f t="shared" si="670"/>
        <v/>
      </c>
    </row>
    <row r="4549" spans="62:67" ht="20.100000000000001" customHeight="1" x14ac:dyDescent="0.25">
      <c r="BJ4549" s="146">
        <v>3769</v>
      </c>
      <c r="BK4549" s="146">
        <f t="shared" si="671"/>
        <v>24.115199999998389</v>
      </c>
      <c r="BL4549" s="146">
        <f t="shared" si="672"/>
        <v>1.0874237036498573E-3</v>
      </c>
      <c r="BM4549" s="146">
        <f t="shared" si="673"/>
        <v>2.8159576031217774E-6</v>
      </c>
      <c r="BN4549" s="146">
        <f t="shared" si="674"/>
        <v>2.8159576031217774E-6</v>
      </c>
      <c r="BO4549" s="146" t="str">
        <f t="shared" si="670"/>
        <v/>
      </c>
    </row>
    <row r="4550" spans="62:67" ht="20.100000000000001" customHeight="1" x14ac:dyDescent="0.25">
      <c r="BJ4550" s="146">
        <v>3770</v>
      </c>
      <c r="BK4550" s="146">
        <f t="shared" si="671"/>
        <v>24.121599999998388</v>
      </c>
      <c r="BL4550" s="146">
        <f t="shared" si="672"/>
        <v>1.0846077460467355E-3</v>
      </c>
      <c r="BM4550" s="146">
        <f t="shared" si="673"/>
        <v>2.8088234326859463E-6</v>
      </c>
      <c r="BN4550" s="146">
        <f t="shared" si="674"/>
        <v>2.8088234326859463E-6</v>
      </c>
      <c r="BO4550" s="146" t="str">
        <f t="shared" si="670"/>
        <v/>
      </c>
    </row>
    <row r="4551" spans="62:67" ht="20.100000000000001" customHeight="1" x14ac:dyDescent="0.25">
      <c r="BJ4551" s="146">
        <v>3771</v>
      </c>
      <c r="BK4551" s="146">
        <f t="shared" si="671"/>
        <v>24.127999999998387</v>
      </c>
      <c r="BL4551" s="146">
        <f t="shared" si="672"/>
        <v>1.0817989226140495E-3</v>
      </c>
      <c r="BM4551" s="146">
        <f t="shared" si="673"/>
        <v>2.8017068435855913E-6</v>
      </c>
      <c r="BN4551" s="146">
        <f t="shared" si="674"/>
        <v>2.8017068435855913E-6</v>
      </c>
      <c r="BO4551" s="146" t="str">
        <f t="shared" si="670"/>
        <v/>
      </c>
    </row>
    <row r="4552" spans="62:67" ht="20.100000000000001" customHeight="1" x14ac:dyDescent="0.25">
      <c r="BJ4552" s="146">
        <v>3772</v>
      </c>
      <c r="BK4552" s="146">
        <f t="shared" si="671"/>
        <v>24.134399999998386</v>
      </c>
      <c r="BL4552" s="146">
        <f t="shared" si="672"/>
        <v>1.0789972157704639E-3</v>
      </c>
      <c r="BM4552" s="146">
        <f t="shared" si="673"/>
        <v>2.7946077940299227E-6</v>
      </c>
      <c r="BN4552" s="146">
        <f t="shared" si="674"/>
        <v>2.7946077940299227E-6</v>
      </c>
      <c r="BO4552" s="146" t="str">
        <f t="shared" si="670"/>
        <v/>
      </c>
    </row>
    <row r="4553" spans="62:67" ht="20.100000000000001" customHeight="1" x14ac:dyDescent="0.25">
      <c r="BJ4553" s="146">
        <v>3773</v>
      </c>
      <c r="BK4553" s="146">
        <f t="shared" si="671"/>
        <v>24.140799999998386</v>
      </c>
      <c r="BL4553" s="146">
        <f t="shared" si="672"/>
        <v>1.076202607976434E-3</v>
      </c>
      <c r="BM4553" s="146">
        <f t="shared" si="673"/>
        <v>2.7875262423385228E-6</v>
      </c>
      <c r="BN4553" s="146">
        <f t="shared" si="674"/>
        <v>2.7875262423385228E-6</v>
      </c>
      <c r="BO4553" s="146" t="str">
        <f t="shared" si="670"/>
        <v/>
      </c>
    </row>
    <row r="4554" spans="62:67" ht="20.100000000000001" customHeight="1" x14ac:dyDescent="0.25">
      <c r="BJ4554" s="146">
        <v>3774</v>
      </c>
      <c r="BK4554" s="146">
        <f t="shared" si="671"/>
        <v>24.147199999998385</v>
      </c>
      <c r="BL4554" s="146">
        <f t="shared" si="672"/>
        <v>1.0734150817340955E-3</v>
      </c>
      <c r="BM4554" s="146">
        <f t="shared" si="673"/>
        <v>2.7804621469088193E-6</v>
      </c>
      <c r="BN4554" s="146">
        <f t="shared" si="674"/>
        <v>2.7804621469088193E-6</v>
      </c>
      <c r="BO4554" s="146" t="str">
        <f t="shared" si="670"/>
        <v/>
      </c>
    </row>
    <row r="4555" spans="62:67" ht="20.100000000000001" customHeight="1" x14ac:dyDescent="0.25">
      <c r="BJ4555" s="146">
        <v>3775</v>
      </c>
      <c r="BK4555" s="146">
        <f t="shared" si="671"/>
        <v>24.153599999998384</v>
      </c>
      <c r="BL4555" s="146">
        <f t="shared" si="672"/>
        <v>1.0706346195871867E-3</v>
      </c>
      <c r="BM4555" s="146">
        <f t="shared" si="673"/>
        <v>2.7734154662460101E-6</v>
      </c>
      <c r="BN4555" s="146">
        <f t="shared" si="674"/>
        <v>2.7734154662460101E-6</v>
      </c>
      <c r="BO4555" s="146" t="str">
        <f t="shared" si="670"/>
        <v/>
      </c>
    </row>
    <row r="4556" spans="62:67" ht="20.100000000000001" customHeight="1" x14ac:dyDescent="0.25">
      <c r="BJ4556" s="146">
        <v>3776</v>
      </c>
      <c r="BK4556" s="146">
        <f t="shared" si="671"/>
        <v>24.159999999998384</v>
      </c>
      <c r="BL4556" s="146">
        <f t="shared" si="672"/>
        <v>1.0678612041209407E-3</v>
      </c>
      <c r="BM4556" s="146">
        <f t="shared" si="673"/>
        <v>2.766386158941812E-6</v>
      </c>
      <c r="BN4556" s="146">
        <f t="shared" si="674"/>
        <v>2.766386158941812E-6</v>
      </c>
      <c r="BO4556" s="146" t="str">
        <f t="shared" si="670"/>
        <v/>
      </c>
    </row>
    <row r="4557" spans="62:67" ht="20.100000000000001" customHeight="1" x14ac:dyDescent="0.25">
      <c r="BJ4557" s="146">
        <v>3777</v>
      </c>
      <c r="BK4557" s="146">
        <f t="shared" si="671"/>
        <v>24.166399999998383</v>
      </c>
      <c r="BL4557" s="146">
        <f t="shared" si="672"/>
        <v>1.0650948179619989E-3</v>
      </c>
      <c r="BM4557" s="146">
        <f t="shared" si="673"/>
        <v>2.7593741836827012E-6</v>
      </c>
      <c r="BN4557" s="146">
        <f t="shared" si="674"/>
        <v>2.7593741836827012E-6</v>
      </c>
      <c r="BO4557" s="146" t="str">
        <f t="shared" ref="BO4557:BO4620" si="675">IF($BL4557&lt;(1-$BH$793),$BM4557,"")</f>
        <v/>
      </c>
    </row>
    <row r="4558" spans="62:67" ht="20.100000000000001" customHeight="1" x14ac:dyDescent="0.25">
      <c r="BJ4558" s="146">
        <v>3778</v>
      </c>
      <c r="BK4558" s="146">
        <f t="shared" ref="BK4558:BK4621" si="676">BK4557+$BN$778</f>
        <v>24.172799999998382</v>
      </c>
      <c r="BL4558" s="146">
        <f t="shared" ref="BL4558:BL4621" si="677">_xlfn.CHISQ.DIST.RT(BK4558,7)</f>
        <v>1.0623354437783162E-3</v>
      </c>
      <c r="BM4558" s="146">
        <f t="shared" ref="BM4558:BM4621" si="678">BL4558-BL4559</f>
        <v>2.7523794992496964E-6</v>
      </c>
      <c r="BN4558" s="146">
        <f t="shared" ref="BN4558:BN4621" si="679">IF(BL4558&lt;(1-$BH$785),BM4558,"")</f>
        <v>2.7523794992496964E-6</v>
      </c>
      <c r="BO4558" s="146" t="str">
        <f t="shared" si="675"/>
        <v/>
      </c>
    </row>
    <row r="4559" spans="62:67" ht="20.100000000000001" customHeight="1" x14ac:dyDescent="0.25">
      <c r="BJ4559" s="146">
        <v>3779</v>
      </c>
      <c r="BK4559" s="146">
        <f t="shared" si="676"/>
        <v>24.179199999998382</v>
      </c>
      <c r="BL4559" s="146">
        <f t="shared" si="677"/>
        <v>1.0595830642790665E-3</v>
      </c>
      <c r="BM4559" s="146">
        <f t="shared" si="678"/>
        <v>2.7454020645144555E-6</v>
      </c>
      <c r="BN4559" s="146">
        <f t="shared" si="679"/>
        <v>2.7454020645144555E-6</v>
      </c>
      <c r="BO4559" s="146" t="str">
        <f t="shared" si="675"/>
        <v/>
      </c>
    </row>
    <row r="4560" spans="62:67" ht="20.100000000000001" customHeight="1" x14ac:dyDescent="0.25">
      <c r="BJ4560" s="146">
        <v>3780</v>
      </c>
      <c r="BK4560" s="146">
        <f t="shared" si="676"/>
        <v>24.185599999998381</v>
      </c>
      <c r="BL4560" s="146">
        <f t="shared" si="677"/>
        <v>1.056837662214552E-3</v>
      </c>
      <c r="BM4560" s="146">
        <f t="shared" si="678"/>
        <v>2.7384418384479494E-6</v>
      </c>
      <c r="BN4560" s="146">
        <f t="shared" si="679"/>
        <v>2.7384418384479494E-6</v>
      </c>
      <c r="BO4560" s="146" t="str">
        <f t="shared" si="675"/>
        <v/>
      </c>
    </row>
    <row r="4561" spans="62:67" ht="20.100000000000001" customHeight="1" x14ac:dyDescent="0.25">
      <c r="BJ4561" s="146">
        <v>3781</v>
      </c>
      <c r="BK4561" s="146">
        <f t="shared" si="676"/>
        <v>24.19199999999838</v>
      </c>
      <c r="BL4561" s="146">
        <f t="shared" si="677"/>
        <v>1.054099220376104E-3</v>
      </c>
      <c r="BM4561" s="146">
        <f t="shared" si="678"/>
        <v>2.731498780108102E-6</v>
      </c>
      <c r="BN4561" s="146">
        <f t="shared" si="679"/>
        <v>2.731498780108102E-6</v>
      </c>
      <c r="BO4561" s="146" t="str">
        <f t="shared" si="675"/>
        <v/>
      </c>
    </row>
    <row r="4562" spans="62:67" ht="20.100000000000001" customHeight="1" x14ac:dyDescent="0.25">
      <c r="BJ4562" s="146">
        <v>3782</v>
      </c>
      <c r="BK4562" s="146">
        <f t="shared" si="676"/>
        <v>24.198399999998379</v>
      </c>
      <c r="BL4562" s="146">
        <f t="shared" si="677"/>
        <v>1.0513677215959959E-3</v>
      </c>
      <c r="BM4562" s="146">
        <f t="shared" si="678"/>
        <v>2.7245728486439101E-6</v>
      </c>
      <c r="BN4562" s="146">
        <f t="shared" si="679"/>
        <v>2.7245728486439101E-6</v>
      </c>
      <c r="BO4562" s="146" t="str">
        <f t="shared" si="675"/>
        <v/>
      </c>
    </row>
    <row r="4563" spans="62:67" ht="20.100000000000001" customHeight="1" x14ac:dyDescent="0.25">
      <c r="BJ4563" s="146">
        <v>3783</v>
      </c>
      <c r="BK4563" s="146">
        <f t="shared" si="676"/>
        <v>24.204799999998379</v>
      </c>
      <c r="BL4563" s="146">
        <f t="shared" si="677"/>
        <v>1.048643148747352E-3</v>
      </c>
      <c r="BM4563" s="146">
        <f t="shared" si="678"/>
        <v>2.717664003301732E-6</v>
      </c>
      <c r="BN4563" s="146">
        <f t="shared" si="679"/>
        <v>2.717664003301732E-6</v>
      </c>
      <c r="BO4563" s="146" t="str">
        <f t="shared" si="675"/>
        <v/>
      </c>
    </row>
    <row r="4564" spans="62:67" ht="20.100000000000001" customHeight="1" x14ac:dyDescent="0.25">
      <c r="BJ4564" s="146">
        <v>3784</v>
      </c>
      <c r="BK4564" s="146">
        <f t="shared" si="676"/>
        <v>24.211199999998378</v>
      </c>
      <c r="BL4564" s="146">
        <f t="shared" si="677"/>
        <v>1.0459254847440503E-3</v>
      </c>
      <c r="BM4564" s="146">
        <f t="shared" si="678"/>
        <v>2.7107722034244199E-6</v>
      </c>
      <c r="BN4564" s="146">
        <f t="shared" si="679"/>
        <v>2.7107722034244199E-6</v>
      </c>
      <c r="BO4564" s="146" t="str">
        <f t="shared" si="675"/>
        <v/>
      </c>
    </row>
    <row r="4565" spans="62:67" ht="20.100000000000001" customHeight="1" x14ac:dyDescent="0.25">
      <c r="BJ4565" s="146">
        <v>3785</v>
      </c>
      <c r="BK4565" s="146">
        <f t="shared" si="676"/>
        <v>24.217599999998377</v>
      </c>
      <c r="BL4565" s="146">
        <f t="shared" si="677"/>
        <v>1.0432147125406259E-3</v>
      </c>
      <c r="BM4565" s="146">
        <f t="shared" si="678"/>
        <v>2.7038974084320211E-6</v>
      </c>
      <c r="BN4565" s="146">
        <f t="shared" si="679"/>
        <v>2.7038974084320211E-6</v>
      </c>
      <c r="BO4565" s="146" t="str">
        <f t="shared" si="675"/>
        <v/>
      </c>
    </row>
    <row r="4566" spans="62:67" ht="20.100000000000001" customHeight="1" x14ac:dyDescent="0.25">
      <c r="BJ4566" s="146">
        <v>3786</v>
      </c>
      <c r="BK4566" s="146">
        <f t="shared" si="676"/>
        <v>24.223999999998377</v>
      </c>
      <c r="BL4566" s="146">
        <f t="shared" si="677"/>
        <v>1.0405108151321939E-3</v>
      </c>
      <c r="BM4566" s="146">
        <f t="shared" si="678"/>
        <v>2.6970395778499676E-6</v>
      </c>
      <c r="BN4566" s="146">
        <f t="shared" si="679"/>
        <v>2.6970395778499676E-6</v>
      </c>
      <c r="BO4566" s="146" t="str">
        <f t="shared" si="675"/>
        <v/>
      </c>
    </row>
    <row r="4567" spans="62:67" ht="20.100000000000001" customHeight="1" x14ac:dyDescent="0.25">
      <c r="BJ4567" s="146">
        <v>3787</v>
      </c>
      <c r="BK4567" s="146">
        <f t="shared" si="676"/>
        <v>24.230399999998376</v>
      </c>
      <c r="BL4567" s="146">
        <f t="shared" si="677"/>
        <v>1.0378137755543439E-3</v>
      </c>
      <c r="BM4567" s="146">
        <f t="shared" si="678"/>
        <v>2.6901986712910778E-6</v>
      </c>
      <c r="BN4567" s="146">
        <f t="shared" si="679"/>
        <v>2.6901986712910778E-6</v>
      </c>
      <c r="BO4567" s="146" t="str">
        <f t="shared" si="675"/>
        <v/>
      </c>
    </row>
    <row r="4568" spans="62:67" ht="20.100000000000001" customHeight="1" x14ac:dyDescent="0.25">
      <c r="BJ4568" s="146">
        <v>3788</v>
      </c>
      <c r="BK4568" s="146">
        <f t="shared" si="676"/>
        <v>24.236799999998375</v>
      </c>
      <c r="BL4568" s="146">
        <f t="shared" si="677"/>
        <v>1.0351235768830528E-3</v>
      </c>
      <c r="BM4568" s="146">
        <f t="shared" si="678"/>
        <v>2.6833746484598939E-6</v>
      </c>
      <c r="BN4568" s="146">
        <f t="shared" si="679"/>
        <v>2.6833746484598939E-6</v>
      </c>
      <c r="BO4568" s="146" t="str">
        <f t="shared" si="675"/>
        <v/>
      </c>
    </row>
    <row r="4569" spans="62:67" ht="20.100000000000001" customHeight="1" x14ac:dyDescent="0.25">
      <c r="BJ4569" s="146">
        <v>3789</v>
      </c>
      <c r="BK4569" s="146">
        <f t="shared" si="676"/>
        <v>24.243199999998374</v>
      </c>
      <c r="BL4569" s="146">
        <f t="shared" si="677"/>
        <v>1.0324402022345929E-3</v>
      </c>
      <c r="BM4569" s="146">
        <f t="shared" si="678"/>
        <v>2.6765674691513804E-6</v>
      </c>
      <c r="BN4569" s="146">
        <f t="shared" si="679"/>
        <v>2.6765674691513804E-6</v>
      </c>
      <c r="BO4569" s="146" t="str">
        <f t="shared" si="675"/>
        <v/>
      </c>
    </row>
    <row r="4570" spans="62:67" ht="20.100000000000001" customHeight="1" x14ac:dyDescent="0.25">
      <c r="BJ4570" s="146">
        <v>3790</v>
      </c>
      <c r="BK4570" s="146">
        <f t="shared" si="676"/>
        <v>24.249599999998374</v>
      </c>
      <c r="BL4570" s="146">
        <f t="shared" si="677"/>
        <v>1.0297636347654415E-3</v>
      </c>
      <c r="BM4570" s="146">
        <f t="shared" si="678"/>
        <v>2.6697770932494064E-6</v>
      </c>
      <c r="BN4570" s="146">
        <f t="shared" si="679"/>
        <v>2.6697770932494064E-6</v>
      </c>
      <c r="BO4570" s="146" t="str">
        <f t="shared" si="675"/>
        <v/>
      </c>
    </row>
    <row r="4571" spans="62:67" ht="20.100000000000001" customHeight="1" x14ac:dyDescent="0.25">
      <c r="BJ4571" s="146">
        <v>3791</v>
      </c>
      <c r="BK4571" s="146">
        <f t="shared" si="676"/>
        <v>24.255999999998373</v>
      </c>
      <c r="BL4571" s="146">
        <f t="shared" si="677"/>
        <v>1.0270938576721921E-3</v>
      </c>
      <c r="BM4571" s="146">
        <f t="shared" si="678"/>
        <v>2.6630034807356359E-6</v>
      </c>
      <c r="BN4571" s="146">
        <f t="shared" si="679"/>
        <v>2.6630034807356359E-6</v>
      </c>
      <c r="BO4571" s="146" t="str">
        <f t="shared" si="675"/>
        <v/>
      </c>
    </row>
    <row r="4572" spans="62:67" ht="20.100000000000001" customHeight="1" x14ac:dyDescent="0.25">
      <c r="BJ4572" s="146">
        <v>3792</v>
      </c>
      <c r="BK4572" s="146">
        <f t="shared" si="676"/>
        <v>24.262399999998372</v>
      </c>
      <c r="BL4572" s="146">
        <f t="shared" si="677"/>
        <v>1.0244308541914565E-3</v>
      </c>
      <c r="BM4572" s="146">
        <f t="shared" si="678"/>
        <v>2.6562465916784694E-6</v>
      </c>
      <c r="BN4572" s="146">
        <f t="shared" si="679"/>
        <v>2.6562465916784694E-6</v>
      </c>
      <c r="BO4572" s="146" t="str">
        <f t="shared" si="675"/>
        <v/>
      </c>
    </row>
    <row r="4573" spans="62:67" ht="20.100000000000001" customHeight="1" x14ac:dyDescent="0.25">
      <c r="BJ4573" s="146">
        <v>3793</v>
      </c>
      <c r="BK4573" s="146">
        <f t="shared" si="676"/>
        <v>24.268799999998372</v>
      </c>
      <c r="BL4573" s="146">
        <f t="shared" si="677"/>
        <v>1.021774607599778E-3</v>
      </c>
      <c r="BM4573" s="146">
        <f t="shared" si="678"/>
        <v>2.6495063862328264E-6</v>
      </c>
      <c r="BN4573" s="146">
        <f t="shared" si="679"/>
        <v>2.6495063862328264E-6</v>
      </c>
      <c r="BO4573" s="146" t="str">
        <f t="shared" si="675"/>
        <v/>
      </c>
    </row>
    <row r="4574" spans="62:67" ht="20.100000000000001" customHeight="1" x14ac:dyDescent="0.25">
      <c r="BJ4574" s="146">
        <v>3794</v>
      </c>
      <c r="BK4574" s="146">
        <f t="shared" si="676"/>
        <v>24.275199999998371</v>
      </c>
      <c r="BL4574" s="146">
        <f t="shared" si="677"/>
        <v>1.0191251012135452E-3</v>
      </c>
      <c r="BM4574" s="146">
        <f t="shared" si="678"/>
        <v>2.6427828246483858E-6</v>
      </c>
      <c r="BN4574" s="146">
        <f t="shared" si="679"/>
        <v>2.6427828246483858E-6</v>
      </c>
      <c r="BO4574" s="146" t="str">
        <f t="shared" si="675"/>
        <v/>
      </c>
    </row>
    <row r="4575" spans="62:67" ht="20.100000000000001" customHeight="1" x14ac:dyDescent="0.25">
      <c r="BJ4575" s="146">
        <v>3795</v>
      </c>
      <c r="BK4575" s="146">
        <f t="shared" si="676"/>
        <v>24.28159999999837</v>
      </c>
      <c r="BL4575" s="146">
        <f t="shared" si="677"/>
        <v>1.0164823183888968E-3</v>
      </c>
      <c r="BM4575" s="146">
        <f t="shared" si="678"/>
        <v>2.6360758672691522E-6</v>
      </c>
      <c r="BN4575" s="146">
        <f t="shared" si="679"/>
        <v>2.6360758672691522E-6</v>
      </c>
      <c r="BO4575" s="146" t="str">
        <f t="shared" si="675"/>
        <v/>
      </c>
    </row>
    <row r="4576" spans="62:67" ht="20.100000000000001" customHeight="1" x14ac:dyDescent="0.25">
      <c r="BJ4576" s="146">
        <v>3796</v>
      </c>
      <c r="BK4576" s="146">
        <f t="shared" si="676"/>
        <v>24.28799999999837</v>
      </c>
      <c r="BL4576" s="146">
        <f t="shared" si="677"/>
        <v>1.0138462425216277E-3</v>
      </c>
      <c r="BM4576" s="146">
        <f t="shared" si="678"/>
        <v>2.6293854745191442E-6</v>
      </c>
      <c r="BN4576" s="146">
        <f t="shared" si="679"/>
        <v>2.6293854745191442E-6</v>
      </c>
      <c r="BO4576" s="146" t="str">
        <f t="shared" si="675"/>
        <v/>
      </c>
    </row>
    <row r="4577" spans="62:67" ht="20.100000000000001" customHeight="1" x14ac:dyDescent="0.25">
      <c r="BJ4577" s="146">
        <v>3797</v>
      </c>
      <c r="BK4577" s="146">
        <f t="shared" si="676"/>
        <v>24.294399999998369</v>
      </c>
      <c r="BL4577" s="146">
        <f t="shared" si="677"/>
        <v>1.0112168570471085E-3</v>
      </c>
      <c r="BM4577" s="146">
        <f t="shared" si="678"/>
        <v>2.6227116069223438E-6</v>
      </c>
      <c r="BN4577" s="146">
        <f t="shared" si="679"/>
        <v>2.6227116069223438E-6</v>
      </c>
      <c r="BO4577" s="146" t="str">
        <f t="shared" si="675"/>
        <v/>
      </c>
    </row>
    <row r="4578" spans="62:67" ht="20.100000000000001" customHeight="1" x14ac:dyDescent="0.25">
      <c r="BJ4578" s="146">
        <v>3798</v>
      </c>
      <c r="BK4578" s="146">
        <f t="shared" si="676"/>
        <v>24.300799999998368</v>
      </c>
      <c r="BL4578" s="146">
        <f t="shared" si="677"/>
        <v>1.0085941454401862E-3</v>
      </c>
      <c r="BM4578" s="146">
        <f t="shared" si="678"/>
        <v>2.6160542250810125E-6</v>
      </c>
      <c r="BN4578" s="146">
        <f t="shared" si="679"/>
        <v>2.6160542250810125E-6</v>
      </c>
      <c r="BO4578" s="146" t="str">
        <f t="shared" si="675"/>
        <v/>
      </c>
    </row>
    <row r="4579" spans="62:67" ht="20.100000000000001" customHeight="1" x14ac:dyDescent="0.25">
      <c r="BJ4579" s="146">
        <v>3799</v>
      </c>
      <c r="BK4579" s="146">
        <f t="shared" si="676"/>
        <v>24.307199999998367</v>
      </c>
      <c r="BL4579" s="146">
        <f t="shared" si="677"/>
        <v>1.0059780912151052E-3</v>
      </c>
      <c r="BM4579" s="146">
        <f t="shared" si="678"/>
        <v>2.6094132896997604E-6</v>
      </c>
      <c r="BN4579" s="146">
        <f t="shared" si="679"/>
        <v>2.6094132896997604E-6</v>
      </c>
      <c r="BO4579" s="146" t="str">
        <f t="shared" si="675"/>
        <v/>
      </c>
    </row>
    <row r="4580" spans="62:67" ht="20.100000000000001" customHeight="1" x14ac:dyDescent="0.25">
      <c r="BJ4580" s="146">
        <v>3800</v>
      </c>
      <c r="BK4580" s="146">
        <f t="shared" si="676"/>
        <v>24.313599999998367</v>
      </c>
      <c r="BL4580" s="146">
        <f t="shared" si="677"/>
        <v>1.0033686779254054E-3</v>
      </c>
      <c r="BM4580" s="146">
        <f t="shared" si="678"/>
        <v>2.6027887615621276E-6</v>
      </c>
      <c r="BN4580" s="146">
        <f t="shared" si="679"/>
        <v>2.6027887615621276E-6</v>
      </c>
      <c r="BO4580" s="146" t="str">
        <f t="shared" si="675"/>
        <v/>
      </c>
    </row>
    <row r="4581" spans="62:67" ht="20.100000000000001" customHeight="1" x14ac:dyDescent="0.25">
      <c r="BJ4581" s="146">
        <v>3801</v>
      </c>
      <c r="BK4581" s="146">
        <f t="shared" si="676"/>
        <v>24.319999999998366</v>
      </c>
      <c r="BL4581" s="146">
        <f t="shared" si="677"/>
        <v>1.0007658891638433E-3</v>
      </c>
      <c r="BM4581" s="146">
        <f t="shared" si="678"/>
        <v>2.5961806015446787E-6</v>
      </c>
      <c r="BN4581" s="146">
        <f t="shared" si="679"/>
        <v>2.5961806015446787E-6</v>
      </c>
      <c r="BO4581" s="146" t="str">
        <f t="shared" si="675"/>
        <v/>
      </c>
    </row>
    <row r="4582" spans="62:67" ht="20.100000000000001" customHeight="1" x14ac:dyDescent="0.25">
      <c r="BJ4582" s="146">
        <v>3802</v>
      </c>
      <c r="BK4582" s="146">
        <f t="shared" si="676"/>
        <v>24.326399999998365</v>
      </c>
      <c r="BL4582" s="146">
        <f t="shared" si="677"/>
        <v>9.981697085622986E-4</v>
      </c>
      <c r="BM4582" s="146">
        <f t="shared" si="678"/>
        <v>2.5895887706144007E-6</v>
      </c>
      <c r="BN4582" s="146">
        <f t="shared" si="679"/>
        <v>2.5895887706144007E-6</v>
      </c>
      <c r="BO4582" s="146" t="str">
        <f t="shared" si="675"/>
        <v/>
      </c>
    </row>
    <row r="4583" spans="62:67" ht="20.100000000000001" customHeight="1" x14ac:dyDescent="0.25">
      <c r="BJ4583" s="146">
        <v>3803</v>
      </c>
      <c r="BK4583" s="146">
        <f t="shared" si="676"/>
        <v>24.332799999998365</v>
      </c>
      <c r="BL4583" s="146">
        <f t="shared" si="677"/>
        <v>9.955801197916842E-4</v>
      </c>
      <c r="BM4583" s="146">
        <f t="shared" si="678"/>
        <v>2.5830132298256675E-6</v>
      </c>
      <c r="BN4583" s="146">
        <f t="shared" si="679"/>
        <v>2.5830132298256675E-6</v>
      </c>
      <c r="BO4583" s="146" t="str">
        <f t="shared" si="675"/>
        <v/>
      </c>
    </row>
    <row r="4584" spans="62:67" ht="20.100000000000001" customHeight="1" x14ac:dyDescent="0.25">
      <c r="BJ4584" s="146">
        <v>3804</v>
      </c>
      <c r="BK4584" s="146">
        <f t="shared" si="676"/>
        <v>24.339199999998364</v>
      </c>
      <c r="BL4584" s="146">
        <f t="shared" si="677"/>
        <v>9.9299710656185853E-4</v>
      </c>
      <c r="BM4584" s="146">
        <f t="shared" si="678"/>
        <v>2.5764539403133006E-6</v>
      </c>
      <c r="BN4584" s="146">
        <f t="shared" si="679"/>
        <v>2.5764539403133006E-6</v>
      </c>
      <c r="BO4584" s="146" t="str">
        <f t="shared" si="675"/>
        <v/>
      </c>
    </row>
    <row r="4585" spans="62:67" ht="20.100000000000001" customHeight="1" x14ac:dyDescent="0.25">
      <c r="BJ4585" s="146">
        <v>3805</v>
      </c>
      <c r="BK4585" s="146">
        <f t="shared" si="676"/>
        <v>24.345599999998363</v>
      </c>
      <c r="BL4585" s="146">
        <f t="shared" si="677"/>
        <v>9.9042065262154523E-4</v>
      </c>
      <c r="BM4585" s="146">
        <f t="shared" si="678"/>
        <v>2.5699108633192407E-6</v>
      </c>
      <c r="BN4585" s="146">
        <f t="shared" si="679"/>
        <v>2.5699108633192407E-6</v>
      </c>
      <c r="BO4585" s="146" t="str">
        <f t="shared" si="675"/>
        <v/>
      </c>
    </row>
    <row r="4586" spans="62:67" ht="20.100000000000001" customHeight="1" x14ac:dyDescent="0.25">
      <c r="BJ4586" s="146">
        <v>3806</v>
      </c>
      <c r="BK4586" s="146">
        <f t="shared" si="676"/>
        <v>24.351999999998363</v>
      </c>
      <c r="BL4586" s="146">
        <f t="shared" si="677"/>
        <v>9.8785074175822599E-4</v>
      </c>
      <c r="BM4586" s="146">
        <f t="shared" si="678"/>
        <v>2.5633839601543838E-6</v>
      </c>
      <c r="BN4586" s="146">
        <f t="shared" si="679"/>
        <v>2.5633839601543838E-6</v>
      </c>
      <c r="BO4586" s="146" t="str">
        <f t="shared" si="675"/>
        <v/>
      </c>
    </row>
    <row r="4587" spans="62:67" ht="20.100000000000001" customHeight="1" x14ac:dyDescent="0.25">
      <c r="BJ4587" s="146">
        <v>3807</v>
      </c>
      <c r="BK4587" s="146">
        <f t="shared" si="676"/>
        <v>24.358399999998362</v>
      </c>
      <c r="BL4587" s="146">
        <f t="shared" si="677"/>
        <v>9.8528735779807161E-4</v>
      </c>
      <c r="BM4587" s="146">
        <f t="shared" si="678"/>
        <v>2.5568731922280714E-6</v>
      </c>
      <c r="BN4587" s="146">
        <f t="shared" si="679"/>
        <v>2.5568731922280714E-6</v>
      </c>
      <c r="BO4587" s="146" t="str">
        <f t="shared" si="675"/>
        <v/>
      </c>
    </row>
    <row r="4588" spans="62:67" ht="20.100000000000001" customHeight="1" x14ac:dyDescent="0.25">
      <c r="BJ4588" s="146">
        <v>3808</v>
      </c>
      <c r="BK4588" s="146">
        <f t="shared" si="676"/>
        <v>24.364799999998361</v>
      </c>
      <c r="BL4588" s="146">
        <f t="shared" si="677"/>
        <v>9.8273048460584354E-4</v>
      </c>
      <c r="BM4588" s="146">
        <f t="shared" si="678"/>
        <v>2.5503785210339962E-6</v>
      </c>
      <c r="BN4588" s="146">
        <f t="shared" si="679"/>
        <v>2.5503785210339962E-6</v>
      </c>
      <c r="BO4588" s="146" t="str">
        <f t="shared" si="675"/>
        <v/>
      </c>
    </row>
    <row r="4589" spans="62:67" ht="20.100000000000001" customHeight="1" x14ac:dyDescent="0.25">
      <c r="BJ4589" s="146">
        <v>3809</v>
      </c>
      <c r="BK4589" s="146">
        <f t="shared" si="676"/>
        <v>24.37119999999836</v>
      </c>
      <c r="BL4589" s="146">
        <f t="shared" si="677"/>
        <v>9.8018010608480954E-4</v>
      </c>
      <c r="BM4589" s="146">
        <f t="shared" si="678"/>
        <v>2.5438999081523698E-6</v>
      </c>
      <c r="BN4589" s="146">
        <f t="shared" si="679"/>
        <v>2.5438999081523698E-6</v>
      </c>
      <c r="BO4589" s="146" t="str">
        <f t="shared" si="675"/>
        <v/>
      </c>
    </row>
    <row r="4590" spans="62:67" ht="20.100000000000001" customHeight="1" x14ac:dyDescent="0.25">
      <c r="BJ4590" s="146">
        <v>3810</v>
      </c>
      <c r="BK4590" s="146">
        <f t="shared" si="676"/>
        <v>24.37759999999836</v>
      </c>
      <c r="BL4590" s="146">
        <f t="shared" si="677"/>
        <v>9.7763620617665717E-4</v>
      </c>
      <c r="BM4590" s="146">
        <f t="shared" si="678"/>
        <v>2.5374373152558865E-6</v>
      </c>
      <c r="BN4590" s="146">
        <f t="shared" si="679"/>
        <v>2.5374373152558865E-6</v>
      </c>
      <c r="BO4590" s="146" t="str">
        <f t="shared" si="675"/>
        <v/>
      </c>
    </row>
    <row r="4591" spans="62:67" ht="20.100000000000001" customHeight="1" x14ac:dyDescent="0.25">
      <c r="BJ4591" s="146">
        <v>3811</v>
      </c>
      <c r="BK4591" s="146">
        <f t="shared" si="676"/>
        <v>24.383999999998359</v>
      </c>
      <c r="BL4591" s="146">
        <f t="shared" si="677"/>
        <v>9.7509876886140128E-4</v>
      </c>
      <c r="BM4591" s="146">
        <f t="shared" si="678"/>
        <v>2.5309907040959537E-6</v>
      </c>
      <c r="BN4591" s="146">
        <f t="shared" si="679"/>
        <v>2.5309907040959537E-6</v>
      </c>
      <c r="BO4591" s="146" t="str">
        <f t="shared" si="675"/>
        <v/>
      </c>
    </row>
    <row r="4592" spans="62:67" ht="20.100000000000001" customHeight="1" x14ac:dyDescent="0.25">
      <c r="BJ4592" s="146">
        <v>3812</v>
      </c>
      <c r="BK4592" s="146">
        <f t="shared" si="676"/>
        <v>24.390399999998358</v>
      </c>
      <c r="BL4592" s="146">
        <f t="shared" si="677"/>
        <v>9.7256777815730533E-4</v>
      </c>
      <c r="BM4592" s="146">
        <f t="shared" si="678"/>
        <v>2.5245600365230748E-6</v>
      </c>
      <c r="BN4592" s="146">
        <f t="shared" si="679"/>
        <v>2.5245600365230748E-6</v>
      </c>
      <c r="BO4592" s="146" t="str">
        <f t="shared" si="675"/>
        <v/>
      </c>
    </row>
    <row r="4593" spans="62:67" ht="20.100000000000001" customHeight="1" x14ac:dyDescent="0.25">
      <c r="BJ4593" s="146">
        <v>3813</v>
      </c>
      <c r="BK4593" s="146">
        <f t="shared" si="676"/>
        <v>24.396799999998358</v>
      </c>
      <c r="BL4593" s="146">
        <f t="shared" si="677"/>
        <v>9.7004321812078226E-4</v>
      </c>
      <c r="BM4593" s="146">
        <f t="shared" si="678"/>
        <v>2.518145274459419E-6</v>
      </c>
      <c r="BN4593" s="146">
        <f t="shared" si="679"/>
        <v>2.518145274459419E-6</v>
      </c>
      <c r="BO4593" s="146" t="str">
        <f t="shared" si="675"/>
        <v/>
      </c>
    </row>
    <row r="4594" spans="62:67" ht="20.100000000000001" customHeight="1" x14ac:dyDescent="0.25">
      <c r="BJ4594" s="146">
        <v>3814</v>
      </c>
      <c r="BK4594" s="146">
        <f t="shared" si="676"/>
        <v>24.403199999998357</v>
      </c>
      <c r="BL4594" s="146">
        <f t="shared" si="677"/>
        <v>9.6752507284632284E-4</v>
      </c>
      <c r="BM4594" s="146">
        <f t="shared" si="678"/>
        <v>2.5117463799279862E-6</v>
      </c>
      <c r="BN4594" s="146">
        <f t="shared" si="679"/>
        <v>2.5117463799279862E-6</v>
      </c>
      <c r="BO4594" s="146" t="str">
        <f t="shared" si="675"/>
        <v/>
      </c>
    </row>
    <row r="4595" spans="62:67" ht="20.100000000000001" customHeight="1" x14ac:dyDescent="0.25">
      <c r="BJ4595" s="146">
        <v>3815</v>
      </c>
      <c r="BK4595" s="146">
        <f t="shared" si="676"/>
        <v>24.409599999998356</v>
      </c>
      <c r="BL4595" s="146">
        <f t="shared" si="677"/>
        <v>9.6501332646639485E-4</v>
      </c>
      <c r="BM4595" s="146">
        <f t="shared" si="678"/>
        <v>2.5053633150281043E-6</v>
      </c>
      <c r="BN4595" s="146">
        <f t="shared" si="679"/>
        <v>2.5053633150281043E-6</v>
      </c>
      <c r="BO4595" s="146" t="str">
        <f t="shared" si="675"/>
        <v/>
      </c>
    </row>
    <row r="4596" spans="62:67" ht="20.100000000000001" customHeight="1" x14ac:dyDescent="0.25">
      <c r="BJ4596" s="146">
        <v>3816</v>
      </c>
      <c r="BK4596" s="146">
        <f t="shared" si="676"/>
        <v>24.415999999998355</v>
      </c>
      <c r="BL4596" s="146">
        <f t="shared" si="677"/>
        <v>9.6250796315136675E-4</v>
      </c>
      <c r="BM4596" s="146">
        <f t="shared" si="678"/>
        <v>2.4989960419499573E-6</v>
      </c>
      <c r="BN4596" s="146">
        <f t="shared" si="679"/>
        <v>2.4989960419499573E-6</v>
      </c>
      <c r="BO4596" s="146" t="str">
        <f t="shared" si="675"/>
        <v/>
      </c>
    </row>
    <row r="4597" spans="62:67" ht="20.100000000000001" customHeight="1" x14ac:dyDescent="0.25">
      <c r="BJ4597" s="146">
        <v>3817</v>
      </c>
      <c r="BK4597" s="146">
        <f t="shared" si="676"/>
        <v>24.422399999998355</v>
      </c>
      <c r="BL4597" s="146">
        <f t="shared" si="677"/>
        <v>9.6000896710941679E-4</v>
      </c>
      <c r="BM4597" s="146">
        <f t="shared" si="678"/>
        <v>2.4926445229690557E-6</v>
      </c>
      <c r="BN4597" s="146">
        <f t="shared" si="679"/>
        <v>2.4926445229690557E-6</v>
      </c>
      <c r="BO4597" s="146" t="str">
        <f t="shared" si="675"/>
        <v/>
      </c>
    </row>
    <row r="4598" spans="62:67" ht="20.100000000000001" customHeight="1" x14ac:dyDescent="0.25">
      <c r="BJ4598" s="146">
        <v>3818</v>
      </c>
      <c r="BK4598" s="146">
        <f t="shared" si="676"/>
        <v>24.428799999998354</v>
      </c>
      <c r="BL4598" s="146">
        <f t="shared" si="677"/>
        <v>9.5751632258644773E-4</v>
      </c>
      <c r="BM4598" s="146">
        <f t="shared" si="678"/>
        <v>2.4863087204501401E-6</v>
      </c>
      <c r="BN4598" s="146">
        <f t="shared" si="679"/>
        <v>2.4863087204501401E-6</v>
      </c>
      <c r="BO4598" s="146" t="str">
        <f t="shared" si="675"/>
        <v/>
      </c>
    </row>
    <row r="4599" spans="62:67" ht="20.100000000000001" customHeight="1" x14ac:dyDescent="0.25">
      <c r="BJ4599" s="146">
        <v>3819</v>
      </c>
      <c r="BK4599" s="146">
        <f t="shared" si="676"/>
        <v>24.435199999998353</v>
      </c>
      <c r="BL4599" s="146">
        <f t="shared" si="677"/>
        <v>9.5503001386599759E-4</v>
      </c>
      <c r="BM4599" s="146">
        <f t="shared" si="678"/>
        <v>2.4799885968324357E-6</v>
      </c>
      <c r="BN4599" s="146">
        <f t="shared" si="679"/>
        <v>2.4799885968324357E-6</v>
      </c>
      <c r="BO4599" s="146" t="str">
        <f t="shared" si="675"/>
        <v/>
      </c>
    </row>
    <row r="4600" spans="62:67" ht="20.100000000000001" customHeight="1" x14ac:dyDescent="0.25">
      <c r="BJ4600" s="146">
        <v>3820</v>
      </c>
      <c r="BK4600" s="146">
        <f t="shared" si="676"/>
        <v>24.441599999998353</v>
      </c>
      <c r="BL4600" s="146">
        <f t="shared" si="677"/>
        <v>9.5255002526916516E-4</v>
      </c>
      <c r="BM4600" s="146">
        <f t="shared" si="678"/>
        <v>2.4736841146564322E-6</v>
      </c>
      <c r="BN4600" s="146">
        <f t="shared" si="679"/>
        <v>2.4736841146564322E-6</v>
      </c>
      <c r="BO4600" s="146" t="str">
        <f t="shared" si="675"/>
        <v/>
      </c>
    </row>
    <row r="4601" spans="62:67" ht="20.100000000000001" customHeight="1" x14ac:dyDescent="0.25">
      <c r="BJ4601" s="146">
        <v>3821</v>
      </c>
      <c r="BK4601" s="146">
        <f t="shared" si="676"/>
        <v>24.447999999998352</v>
      </c>
      <c r="BL4601" s="146">
        <f t="shared" si="677"/>
        <v>9.5007634115450872E-4</v>
      </c>
      <c r="BM4601" s="146">
        <f t="shared" si="678"/>
        <v>2.467395236537104E-6</v>
      </c>
      <c r="BN4601" s="146">
        <f t="shared" si="679"/>
        <v>2.467395236537104E-6</v>
      </c>
      <c r="BO4601" s="146" t="str">
        <f t="shared" si="675"/>
        <v/>
      </c>
    </row>
    <row r="4602" spans="62:67" ht="20.100000000000001" customHeight="1" x14ac:dyDescent="0.25">
      <c r="BJ4602" s="146">
        <v>3822</v>
      </c>
      <c r="BK4602" s="146">
        <f t="shared" si="676"/>
        <v>24.454399999998351</v>
      </c>
      <c r="BL4602" s="146">
        <f t="shared" si="677"/>
        <v>9.4760894591797162E-4</v>
      </c>
      <c r="BM4602" s="146">
        <f t="shared" si="678"/>
        <v>2.4611219251757278E-6</v>
      </c>
      <c r="BN4602" s="146">
        <f t="shared" si="679"/>
        <v>2.4611219251757278E-6</v>
      </c>
      <c r="BO4602" s="146" t="str">
        <f t="shared" si="675"/>
        <v/>
      </c>
    </row>
    <row r="4603" spans="62:67" ht="20.100000000000001" customHeight="1" x14ac:dyDescent="0.25">
      <c r="BJ4603" s="146">
        <v>3823</v>
      </c>
      <c r="BK4603" s="146">
        <f t="shared" si="676"/>
        <v>24.460799999998351</v>
      </c>
      <c r="BL4603" s="146">
        <f t="shared" si="677"/>
        <v>9.4514782399279589E-4</v>
      </c>
      <c r="BM4603" s="146">
        <f t="shared" si="678"/>
        <v>2.4548641433609674E-6</v>
      </c>
      <c r="BN4603" s="146">
        <f t="shared" si="679"/>
        <v>2.4548641433609674E-6</v>
      </c>
      <c r="BO4603" s="146" t="str">
        <f t="shared" si="675"/>
        <v/>
      </c>
    </row>
    <row r="4604" spans="62:67" ht="20.100000000000001" customHeight="1" x14ac:dyDescent="0.25">
      <c r="BJ4604" s="146">
        <v>3824</v>
      </c>
      <c r="BK4604" s="146">
        <f t="shared" si="676"/>
        <v>24.46719999999835</v>
      </c>
      <c r="BL4604" s="146">
        <f t="shared" si="677"/>
        <v>9.4269295984943493E-4</v>
      </c>
      <c r="BM4604" s="146">
        <f t="shared" si="678"/>
        <v>2.448621853969957E-6</v>
      </c>
      <c r="BN4604" s="146">
        <f t="shared" si="679"/>
        <v>2.448621853969957E-6</v>
      </c>
      <c r="BO4604" s="146" t="str">
        <f t="shared" si="675"/>
        <v/>
      </c>
    </row>
    <row r="4605" spans="62:67" ht="20.100000000000001" customHeight="1" x14ac:dyDescent="0.25">
      <c r="BJ4605" s="146">
        <v>3825</v>
      </c>
      <c r="BK4605" s="146">
        <f t="shared" si="676"/>
        <v>24.473599999998349</v>
      </c>
      <c r="BL4605" s="146">
        <f t="shared" si="677"/>
        <v>9.4024433799546497E-4</v>
      </c>
      <c r="BM4605" s="146">
        <f t="shared" si="678"/>
        <v>2.4423950199538823E-6</v>
      </c>
      <c r="BN4605" s="146">
        <f t="shared" si="679"/>
        <v>2.4423950199538823E-6</v>
      </c>
      <c r="BO4605" s="146" t="str">
        <f t="shared" si="675"/>
        <v/>
      </c>
    </row>
    <row r="4606" spans="62:67" ht="20.100000000000001" customHeight="1" x14ac:dyDescent="0.25">
      <c r="BJ4606" s="146">
        <v>3826</v>
      </c>
      <c r="BK4606" s="146">
        <f t="shared" si="676"/>
        <v>24.479999999998348</v>
      </c>
      <c r="BL4606" s="146">
        <f t="shared" si="677"/>
        <v>9.3780194297551109E-4</v>
      </c>
      <c r="BM4606" s="146">
        <f t="shared" si="678"/>
        <v>2.4361836043570615E-6</v>
      </c>
      <c r="BN4606" s="146">
        <f t="shared" si="679"/>
        <v>2.4361836043570615E-6</v>
      </c>
      <c r="BO4606" s="146" t="str">
        <f t="shared" si="675"/>
        <v/>
      </c>
    </row>
    <row r="4607" spans="62:67" ht="20.100000000000001" customHeight="1" x14ac:dyDescent="0.25">
      <c r="BJ4607" s="146">
        <v>3827</v>
      </c>
      <c r="BK4607" s="146">
        <f t="shared" si="676"/>
        <v>24.486399999998348</v>
      </c>
      <c r="BL4607" s="146">
        <f t="shared" si="677"/>
        <v>9.3536575937115402E-4</v>
      </c>
      <c r="BM4607" s="146">
        <f t="shared" si="678"/>
        <v>2.4299875703062126E-6</v>
      </c>
      <c r="BN4607" s="146">
        <f t="shared" si="679"/>
        <v>2.4299875703062126E-6</v>
      </c>
      <c r="BO4607" s="146" t="str">
        <f t="shared" si="675"/>
        <v/>
      </c>
    </row>
    <row r="4608" spans="62:67" ht="20.100000000000001" customHeight="1" x14ac:dyDescent="0.25">
      <c r="BJ4608" s="146">
        <v>3828</v>
      </c>
      <c r="BK4608" s="146">
        <f t="shared" si="676"/>
        <v>24.492799999998347</v>
      </c>
      <c r="BL4608" s="146">
        <f t="shared" si="677"/>
        <v>9.3293577180084781E-4</v>
      </c>
      <c r="BM4608" s="146">
        <f t="shared" si="678"/>
        <v>2.4238068810122958E-6</v>
      </c>
      <c r="BN4608" s="146">
        <f t="shared" si="679"/>
        <v>2.4238068810122958E-6</v>
      </c>
      <c r="BO4608" s="146" t="str">
        <f t="shared" si="675"/>
        <v/>
      </c>
    </row>
    <row r="4609" spans="62:67" ht="20.100000000000001" customHeight="1" x14ac:dyDescent="0.25">
      <c r="BJ4609" s="146">
        <v>3829</v>
      </c>
      <c r="BK4609" s="146">
        <f t="shared" si="676"/>
        <v>24.499199999998346</v>
      </c>
      <c r="BL4609" s="146">
        <f t="shared" si="677"/>
        <v>9.3051196491983552E-4</v>
      </c>
      <c r="BM4609" s="146">
        <f t="shared" si="678"/>
        <v>2.4176414997681287E-6</v>
      </c>
      <c r="BN4609" s="146">
        <f t="shared" si="679"/>
        <v>2.4176414997681287E-6</v>
      </c>
      <c r="BO4609" s="146" t="str">
        <f t="shared" si="675"/>
        <v/>
      </c>
    </row>
    <row r="4610" spans="62:67" ht="20.100000000000001" customHeight="1" x14ac:dyDescent="0.25">
      <c r="BJ4610" s="146">
        <v>3830</v>
      </c>
      <c r="BK4610" s="146">
        <f t="shared" si="676"/>
        <v>24.505599999998346</v>
      </c>
      <c r="BL4610" s="146">
        <f t="shared" si="677"/>
        <v>9.2809432342006739E-4</v>
      </c>
      <c r="BM4610" s="146">
        <f t="shared" si="678"/>
        <v>2.4114913899523976E-6</v>
      </c>
      <c r="BN4610" s="146">
        <f t="shared" si="679"/>
        <v>2.4114913899523976E-6</v>
      </c>
      <c r="BO4610" s="146" t="str">
        <f t="shared" si="675"/>
        <v/>
      </c>
    </row>
    <row r="4611" spans="62:67" ht="20.100000000000001" customHeight="1" x14ac:dyDescent="0.25">
      <c r="BJ4611" s="146">
        <v>3831</v>
      </c>
      <c r="BK4611" s="146">
        <f t="shared" si="676"/>
        <v>24.511999999998345</v>
      </c>
      <c r="BL4611" s="146">
        <f t="shared" si="677"/>
        <v>9.2568283203011499E-4</v>
      </c>
      <c r="BM4611" s="146">
        <f t="shared" si="678"/>
        <v>2.4053565150234778E-6</v>
      </c>
      <c r="BN4611" s="146">
        <f t="shared" si="679"/>
        <v>2.4053565150234778E-6</v>
      </c>
      <c r="BO4611" s="146" t="str">
        <f t="shared" si="675"/>
        <v/>
      </c>
    </row>
    <row r="4612" spans="62:67" ht="20.100000000000001" customHeight="1" x14ac:dyDescent="0.25">
      <c r="BJ4612" s="146">
        <v>3832</v>
      </c>
      <c r="BK4612" s="146">
        <f t="shared" si="676"/>
        <v>24.518399999998344</v>
      </c>
      <c r="BL4612" s="146">
        <f t="shared" si="677"/>
        <v>9.2327747551509151E-4</v>
      </c>
      <c r="BM4612" s="146">
        <f t="shared" si="678"/>
        <v>2.3992368385282155E-6</v>
      </c>
      <c r="BN4612" s="146">
        <f t="shared" si="679"/>
        <v>2.3992368385282155E-6</v>
      </c>
      <c r="BO4612" s="146" t="str">
        <f t="shared" si="675"/>
        <v/>
      </c>
    </row>
    <row r="4613" spans="62:67" ht="20.100000000000001" customHeight="1" x14ac:dyDescent="0.25">
      <c r="BJ4613" s="146">
        <v>3833</v>
      </c>
      <c r="BK4613" s="146">
        <f t="shared" si="676"/>
        <v>24.524799999998343</v>
      </c>
      <c r="BL4613" s="146">
        <f t="shared" si="677"/>
        <v>9.208782386765633E-4</v>
      </c>
      <c r="BM4613" s="146">
        <f t="shared" si="678"/>
        <v>2.393132324097374E-6</v>
      </c>
      <c r="BN4613" s="146">
        <f t="shared" si="679"/>
        <v>2.393132324097374E-6</v>
      </c>
      <c r="BO4613" s="146" t="str">
        <f t="shared" si="675"/>
        <v/>
      </c>
    </row>
    <row r="4614" spans="62:67" ht="20.100000000000001" customHeight="1" x14ac:dyDescent="0.25">
      <c r="BJ4614" s="146">
        <v>3834</v>
      </c>
      <c r="BK4614" s="146">
        <f t="shared" si="676"/>
        <v>24.531199999998343</v>
      </c>
      <c r="BL4614" s="146">
        <f t="shared" si="677"/>
        <v>9.1848510635246592E-4</v>
      </c>
      <c r="BM4614" s="146">
        <f t="shared" si="678"/>
        <v>2.3870429354364182E-6</v>
      </c>
      <c r="BN4614" s="146">
        <f t="shared" si="679"/>
        <v>2.3870429354364182E-6</v>
      </c>
      <c r="BO4614" s="146" t="str">
        <f t="shared" si="675"/>
        <v/>
      </c>
    </row>
    <row r="4615" spans="62:67" ht="20.100000000000001" customHeight="1" x14ac:dyDescent="0.25">
      <c r="BJ4615" s="146">
        <v>3835</v>
      </c>
      <c r="BK4615" s="146">
        <f t="shared" si="676"/>
        <v>24.537599999998342</v>
      </c>
      <c r="BL4615" s="146">
        <f t="shared" si="677"/>
        <v>9.160980634170295E-4</v>
      </c>
      <c r="BM4615" s="146">
        <f t="shared" si="678"/>
        <v>2.3809686363439461E-6</v>
      </c>
      <c r="BN4615" s="146">
        <f t="shared" si="679"/>
        <v>2.3809686363439461E-6</v>
      </c>
      <c r="BO4615" s="146" t="str">
        <f t="shared" si="675"/>
        <v/>
      </c>
    </row>
    <row r="4616" spans="62:67" ht="20.100000000000001" customHeight="1" x14ac:dyDescent="0.25">
      <c r="BJ4616" s="146">
        <v>3836</v>
      </c>
      <c r="BK4616" s="146">
        <f t="shared" si="676"/>
        <v>24.543999999998341</v>
      </c>
      <c r="BL4616" s="146">
        <f t="shared" si="677"/>
        <v>9.1371709478068556E-4</v>
      </c>
      <c r="BM4616" s="146">
        <f t="shared" si="678"/>
        <v>2.3749093906926064E-6</v>
      </c>
      <c r="BN4616" s="146">
        <f t="shared" si="679"/>
        <v>2.3749093906926064E-6</v>
      </c>
      <c r="BO4616" s="146" t="str">
        <f t="shared" si="675"/>
        <v/>
      </c>
    </row>
    <row r="4617" spans="62:67" ht="20.100000000000001" customHeight="1" x14ac:dyDescent="0.25">
      <c r="BJ4617" s="146">
        <v>3837</v>
      </c>
      <c r="BK4617" s="146">
        <f t="shared" si="676"/>
        <v>24.550399999998341</v>
      </c>
      <c r="BL4617" s="146">
        <f t="shared" si="677"/>
        <v>9.1134218538999295E-4</v>
      </c>
      <c r="BM4617" s="146">
        <f t="shared" si="678"/>
        <v>2.3688651624449285E-6</v>
      </c>
      <c r="BN4617" s="146">
        <f t="shared" si="679"/>
        <v>2.3688651624449285E-6</v>
      </c>
      <c r="BO4617" s="146" t="str">
        <f t="shared" si="675"/>
        <v/>
      </c>
    </row>
    <row r="4618" spans="62:67" ht="20.100000000000001" customHeight="1" x14ac:dyDescent="0.25">
      <c r="BJ4618" s="146">
        <v>3838</v>
      </c>
      <c r="BK4618" s="146">
        <f t="shared" si="676"/>
        <v>24.55679999999834</v>
      </c>
      <c r="BL4618" s="146">
        <f t="shared" si="677"/>
        <v>9.0897332022754802E-4</v>
      </c>
      <c r="BM4618" s="146">
        <f t="shared" si="678"/>
        <v>2.362835915637059E-6</v>
      </c>
      <c r="BN4618" s="146">
        <f t="shared" si="679"/>
        <v>2.362835915637059E-6</v>
      </c>
      <c r="BO4618" s="146" t="str">
        <f t="shared" si="675"/>
        <v/>
      </c>
    </row>
    <row r="4619" spans="62:67" ht="20.100000000000001" customHeight="1" x14ac:dyDescent="0.25">
      <c r="BJ4619" s="146">
        <v>3839</v>
      </c>
      <c r="BK4619" s="146">
        <f t="shared" si="676"/>
        <v>24.563199999998339</v>
      </c>
      <c r="BL4619" s="146">
        <f t="shared" si="677"/>
        <v>9.0661048431191096E-4</v>
      </c>
      <c r="BM4619" s="146">
        <f t="shared" si="678"/>
        <v>2.3568216143968678E-6</v>
      </c>
      <c r="BN4619" s="146">
        <f t="shared" si="679"/>
        <v>2.3568216143968678E-6</v>
      </c>
      <c r="BO4619" s="146" t="str">
        <f t="shared" si="675"/>
        <v/>
      </c>
    </row>
    <row r="4620" spans="62:67" ht="20.100000000000001" customHeight="1" x14ac:dyDescent="0.25">
      <c r="BJ4620" s="146">
        <v>3840</v>
      </c>
      <c r="BK4620" s="146">
        <f t="shared" si="676"/>
        <v>24.569599999998339</v>
      </c>
      <c r="BL4620" s="146">
        <f t="shared" si="677"/>
        <v>9.042536626975141E-4</v>
      </c>
      <c r="BM4620" s="146">
        <f t="shared" si="678"/>
        <v>2.3508222229279025E-6</v>
      </c>
      <c r="BN4620" s="146">
        <f t="shared" si="679"/>
        <v>2.3508222229279025E-6</v>
      </c>
      <c r="BO4620" s="146" t="str">
        <f t="shared" si="675"/>
        <v/>
      </c>
    </row>
    <row r="4621" spans="62:67" ht="20.100000000000001" customHeight="1" x14ac:dyDescent="0.25">
      <c r="BJ4621" s="146">
        <v>3841</v>
      </c>
      <c r="BK4621" s="146">
        <f t="shared" si="676"/>
        <v>24.575999999998338</v>
      </c>
      <c r="BL4621" s="146">
        <f t="shared" si="677"/>
        <v>9.0190284047458619E-4</v>
      </c>
      <c r="BM4621" s="146">
        <f t="shared" si="678"/>
        <v>2.344837705517736E-6</v>
      </c>
      <c r="BN4621" s="146">
        <f t="shared" si="679"/>
        <v>2.344837705517736E-6</v>
      </c>
      <c r="BO4621" s="146" t="str">
        <f t="shared" ref="BO4621:BO4684" si="680">IF($BL4621&lt;(1-$BH$793),$BM4621,"")</f>
        <v/>
      </c>
    </row>
    <row r="4622" spans="62:67" ht="20.100000000000001" customHeight="1" x14ac:dyDescent="0.25">
      <c r="BJ4622" s="146">
        <v>3842</v>
      </c>
      <c r="BK4622" s="146">
        <f t="shared" ref="BK4622:BK4685" si="681">BK4621+$BN$778</f>
        <v>24.582399999998337</v>
      </c>
      <c r="BL4622" s="146">
        <f t="shared" ref="BL4622:BL4685" si="682">_xlfn.CHISQ.DIST.RT(BK4622,7)</f>
        <v>8.9955800276906846E-4</v>
      </c>
      <c r="BM4622" s="146">
        <f t="shared" ref="BM4622:BM4685" si="683">BL4622-BL4623</f>
        <v>2.3388680265343893E-6</v>
      </c>
      <c r="BN4622" s="146">
        <f t="shared" ref="BN4622:BN4685" si="684">IF(BL4622&lt;(1-$BH$785),BM4622,"")</f>
        <v>2.3388680265343893E-6</v>
      </c>
      <c r="BO4622" s="146" t="str">
        <f t="shared" si="680"/>
        <v/>
      </c>
    </row>
    <row r="4623" spans="62:67" ht="20.100000000000001" customHeight="1" x14ac:dyDescent="0.25">
      <c r="BJ4623" s="146">
        <v>3843</v>
      </c>
      <c r="BK4623" s="146">
        <f t="shared" si="681"/>
        <v>24.588799999998336</v>
      </c>
      <c r="BL4623" s="146">
        <f t="shared" si="682"/>
        <v>8.9721913474253407E-4</v>
      </c>
      <c r="BM4623" s="146">
        <f t="shared" si="683"/>
        <v>2.332913150428933E-6</v>
      </c>
      <c r="BN4623" s="146">
        <f t="shared" si="684"/>
        <v>2.332913150428933E-6</v>
      </c>
      <c r="BO4623" s="146" t="str">
        <f t="shared" si="680"/>
        <v/>
      </c>
    </row>
    <row r="4624" spans="62:67" ht="20.100000000000001" customHeight="1" x14ac:dyDescent="0.25">
      <c r="BJ4624" s="146">
        <v>3844</v>
      </c>
      <c r="BK4624" s="146">
        <f t="shared" si="681"/>
        <v>24.595199999998336</v>
      </c>
      <c r="BL4624" s="146">
        <f t="shared" si="682"/>
        <v>8.9488622159210514E-4</v>
      </c>
      <c r="BM4624" s="146">
        <f t="shared" si="683"/>
        <v>2.3269730417294163E-6</v>
      </c>
      <c r="BN4624" s="146">
        <f t="shared" si="684"/>
        <v>2.3269730417294163E-6</v>
      </c>
      <c r="BO4624" s="146" t="str">
        <f t="shared" si="680"/>
        <v/>
      </c>
    </row>
    <row r="4625" spans="62:67" ht="20.100000000000001" customHeight="1" x14ac:dyDescent="0.25">
      <c r="BJ4625" s="146">
        <v>3845</v>
      </c>
      <c r="BK4625" s="146">
        <f t="shared" si="681"/>
        <v>24.601599999998335</v>
      </c>
      <c r="BL4625" s="146">
        <f t="shared" si="682"/>
        <v>8.9255924855037572E-4</v>
      </c>
      <c r="BM4625" s="146">
        <f t="shared" si="683"/>
        <v>2.3210476650525761E-6</v>
      </c>
      <c r="BN4625" s="146">
        <f t="shared" si="684"/>
        <v>2.3210476650525761E-6</v>
      </c>
      <c r="BO4625" s="146" t="str">
        <f t="shared" si="680"/>
        <v/>
      </c>
    </row>
    <row r="4626" spans="62:67" ht="20.100000000000001" customHeight="1" x14ac:dyDescent="0.25">
      <c r="BJ4626" s="146">
        <v>3846</v>
      </c>
      <c r="BK4626" s="146">
        <f t="shared" si="681"/>
        <v>24.607999999998334</v>
      </c>
      <c r="BL4626" s="146">
        <f t="shared" si="682"/>
        <v>8.9023820088532314E-4</v>
      </c>
      <c r="BM4626" s="146">
        <f t="shared" si="683"/>
        <v>2.3151369850910432E-6</v>
      </c>
      <c r="BN4626" s="146">
        <f t="shared" si="684"/>
        <v>2.3151369850910432E-6</v>
      </c>
      <c r="BO4626" s="146" t="str">
        <f t="shared" si="680"/>
        <v/>
      </c>
    </row>
    <row r="4627" spans="62:67" ht="20.100000000000001" customHeight="1" x14ac:dyDescent="0.25">
      <c r="BJ4627" s="146">
        <v>3847</v>
      </c>
      <c r="BK4627" s="146">
        <f t="shared" si="681"/>
        <v>24.614399999998334</v>
      </c>
      <c r="BL4627" s="146">
        <f t="shared" si="682"/>
        <v>8.879230639002321E-4</v>
      </c>
      <c r="BM4627" s="146">
        <f t="shared" si="683"/>
        <v>2.3092409666161618E-6</v>
      </c>
      <c r="BN4627" s="146">
        <f t="shared" si="684"/>
        <v>2.3092409666161618E-6</v>
      </c>
      <c r="BO4627" s="146" t="str">
        <f t="shared" si="680"/>
        <v/>
      </c>
    </row>
    <row r="4628" spans="62:67" ht="20.100000000000001" customHeight="1" x14ac:dyDescent="0.25">
      <c r="BJ4628" s="146">
        <v>3848</v>
      </c>
      <c r="BK4628" s="146">
        <f t="shared" si="681"/>
        <v>24.620799999998333</v>
      </c>
      <c r="BL4628" s="146">
        <f t="shared" si="682"/>
        <v>8.8561382293361594E-4</v>
      </c>
      <c r="BM4628" s="146">
        <f t="shared" si="683"/>
        <v>2.3033595744859038E-6</v>
      </c>
      <c r="BN4628" s="146">
        <f t="shared" si="684"/>
        <v>2.3033595744859038E-6</v>
      </c>
      <c r="BO4628" s="146" t="str">
        <f t="shared" si="680"/>
        <v/>
      </c>
    </row>
    <row r="4629" spans="62:67" ht="20.100000000000001" customHeight="1" x14ac:dyDescent="0.25">
      <c r="BJ4629" s="146">
        <v>3849</v>
      </c>
      <c r="BK4629" s="146">
        <f t="shared" si="681"/>
        <v>24.627199999998332</v>
      </c>
      <c r="BL4629" s="146">
        <f t="shared" si="682"/>
        <v>8.8331046335913003E-4</v>
      </c>
      <c r="BM4629" s="146">
        <f t="shared" si="683"/>
        <v>2.2974927736315329E-6</v>
      </c>
      <c r="BN4629" s="146">
        <f t="shared" si="684"/>
        <v>2.2974927736315329E-6</v>
      </c>
      <c r="BO4629" s="146" t="str">
        <f t="shared" si="680"/>
        <v/>
      </c>
    </row>
    <row r="4630" spans="62:67" ht="20.100000000000001" customHeight="1" x14ac:dyDescent="0.25">
      <c r="BJ4630" s="146">
        <v>3850</v>
      </c>
      <c r="BK4630" s="146">
        <f t="shared" si="681"/>
        <v>24.633599999998331</v>
      </c>
      <c r="BL4630" s="146">
        <f t="shared" si="682"/>
        <v>8.810129705854985E-4</v>
      </c>
      <c r="BM4630" s="146">
        <f t="shared" si="683"/>
        <v>2.2916405290710493E-6</v>
      </c>
      <c r="BN4630" s="146">
        <f t="shared" si="684"/>
        <v>2.2916405290710493E-6</v>
      </c>
      <c r="BO4630" s="146" t="str">
        <f t="shared" si="680"/>
        <v/>
      </c>
    </row>
    <row r="4631" spans="62:67" ht="20.100000000000001" customHeight="1" x14ac:dyDescent="0.25">
      <c r="BJ4631" s="146">
        <v>3851</v>
      </c>
      <c r="BK4631" s="146">
        <f t="shared" si="681"/>
        <v>24.639999999998331</v>
      </c>
      <c r="BL4631" s="146">
        <f t="shared" si="682"/>
        <v>8.7872133005642745E-4</v>
      </c>
      <c r="BM4631" s="146">
        <f t="shared" si="683"/>
        <v>2.2858028059001903E-6</v>
      </c>
      <c r="BN4631" s="146">
        <f t="shared" si="684"/>
        <v>2.2858028059001903E-6</v>
      </c>
      <c r="BO4631" s="146" t="str">
        <f t="shared" si="680"/>
        <v/>
      </c>
    </row>
    <row r="4632" spans="62:67" ht="20.100000000000001" customHeight="1" x14ac:dyDescent="0.25">
      <c r="BJ4632" s="146">
        <v>3852</v>
      </c>
      <c r="BK4632" s="146">
        <f t="shared" si="681"/>
        <v>24.64639999999833</v>
      </c>
      <c r="BL4632" s="146">
        <f t="shared" si="682"/>
        <v>8.7643552725052726E-4</v>
      </c>
      <c r="BM4632" s="146">
        <f t="shared" si="683"/>
        <v>2.2799795692943822E-6</v>
      </c>
      <c r="BN4632" s="146">
        <f t="shared" si="684"/>
        <v>2.2799795692943822E-6</v>
      </c>
      <c r="BO4632" s="146" t="str">
        <f t="shared" si="680"/>
        <v/>
      </c>
    </row>
    <row r="4633" spans="62:67" ht="20.100000000000001" customHeight="1" x14ac:dyDescent="0.25">
      <c r="BJ4633" s="146">
        <v>3853</v>
      </c>
      <c r="BK4633" s="146">
        <f t="shared" si="681"/>
        <v>24.652799999998329</v>
      </c>
      <c r="BL4633" s="146">
        <f t="shared" si="682"/>
        <v>8.7415554768123288E-4</v>
      </c>
      <c r="BM4633" s="146">
        <f t="shared" si="683"/>
        <v>2.2741707845028852E-6</v>
      </c>
      <c r="BN4633" s="146">
        <f t="shared" si="684"/>
        <v>2.2741707845028852E-6</v>
      </c>
      <c r="BO4633" s="146" t="str">
        <f t="shared" si="680"/>
        <v/>
      </c>
    </row>
    <row r="4634" spans="62:67" ht="20.100000000000001" customHeight="1" x14ac:dyDescent="0.25">
      <c r="BJ4634" s="146">
        <v>3854</v>
      </c>
      <c r="BK4634" s="146">
        <f t="shared" si="681"/>
        <v>24.659199999998329</v>
      </c>
      <c r="BL4634" s="146">
        <f t="shared" si="682"/>
        <v>8.7188137689672999E-4</v>
      </c>
      <c r="BM4634" s="146">
        <f t="shared" si="683"/>
        <v>2.2683764168704781E-6</v>
      </c>
      <c r="BN4634" s="146">
        <f t="shared" si="684"/>
        <v>2.2683764168704781E-6</v>
      </c>
      <c r="BO4634" s="146" t="str">
        <f t="shared" si="680"/>
        <v/>
      </c>
    </row>
    <row r="4635" spans="62:67" ht="20.100000000000001" customHeight="1" x14ac:dyDescent="0.25">
      <c r="BJ4635" s="146">
        <v>3855</v>
      </c>
      <c r="BK4635" s="146">
        <f t="shared" si="681"/>
        <v>24.665599999998328</v>
      </c>
      <c r="BL4635" s="146">
        <f t="shared" si="682"/>
        <v>8.6961300047985952E-4</v>
      </c>
      <c r="BM4635" s="146">
        <f t="shared" si="683"/>
        <v>2.262596431800378E-6</v>
      </c>
      <c r="BN4635" s="146">
        <f t="shared" si="684"/>
        <v>2.262596431800378E-6</v>
      </c>
      <c r="BO4635" s="146" t="str">
        <f t="shared" si="680"/>
        <v/>
      </c>
    </row>
    <row r="4636" spans="62:67" ht="20.100000000000001" customHeight="1" x14ac:dyDescent="0.25">
      <c r="BJ4636" s="146">
        <v>3856</v>
      </c>
      <c r="BK4636" s="146">
        <f t="shared" si="681"/>
        <v>24.671999999998327</v>
      </c>
      <c r="BL4636" s="146">
        <f t="shared" si="682"/>
        <v>8.6735040404805914E-4</v>
      </c>
      <c r="BM4636" s="146">
        <f t="shared" si="683"/>
        <v>2.2568307947914285E-6</v>
      </c>
      <c r="BN4636" s="146">
        <f t="shared" si="684"/>
        <v>2.2568307947914285E-6</v>
      </c>
      <c r="BO4636" s="146" t="str">
        <f t="shared" si="680"/>
        <v/>
      </c>
    </row>
    <row r="4637" spans="62:67" ht="20.100000000000001" customHeight="1" x14ac:dyDescent="0.25">
      <c r="BJ4637" s="146">
        <v>3857</v>
      </c>
      <c r="BK4637" s="146">
        <f t="shared" si="681"/>
        <v>24.678399999998327</v>
      </c>
      <c r="BL4637" s="146">
        <f t="shared" si="682"/>
        <v>8.6509357325326771E-4</v>
      </c>
      <c r="BM4637" s="146">
        <f t="shared" si="683"/>
        <v>2.2510794714151149E-6</v>
      </c>
      <c r="BN4637" s="146">
        <f t="shared" si="684"/>
        <v>2.2510794714151149E-6</v>
      </c>
      <c r="BO4637" s="146" t="str">
        <f t="shared" si="680"/>
        <v/>
      </c>
    </row>
    <row r="4638" spans="62:67" ht="20.100000000000001" customHeight="1" x14ac:dyDescent="0.25">
      <c r="BJ4638" s="146">
        <v>3858</v>
      </c>
      <c r="BK4638" s="146">
        <f t="shared" si="681"/>
        <v>24.684799999998326</v>
      </c>
      <c r="BL4638" s="146">
        <f t="shared" si="682"/>
        <v>8.628424937818526E-4</v>
      </c>
      <c r="BM4638" s="146">
        <f t="shared" si="683"/>
        <v>2.2453424273234787E-6</v>
      </c>
      <c r="BN4638" s="146">
        <f t="shared" si="684"/>
        <v>2.2453424273234787E-6</v>
      </c>
      <c r="BO4638" s="146" t="str">
        <f t="shared" si="680"/>
        <v/>
      </c>
    </row>
    <row r="4639" spans="62:67" ht="20.100000000000001" customHeight="1" x14ac:dyDescent="0.25">
      <c r="BJ4639" s="146">
        <v>3859</v>
      </c>
      <c r="BK4639" s="146">
        <f t="shared" si="681"/>
        <v>24.691199999998325</v>
      </c>
      <c r="BL4639" s="146">
        <f t="shared" si="682"/>
        <v>8.6059715135452912E-4</v>
      </c>
      <c r="BM4639" s="146">
        <f t="shared" si="683"/>
        <v>2.2396196282409861E-6</v>
      </c>
      <c r="BN4639" s="146">
        <f t="shared" si="684"/>
        <v>2.2396196282409861E-6</v>
      </c>
      <c r="BO4639" s="146" t="str">
        <f t="shared" si="680"/>
        <v/>
      </c>
    </row>
    <row r="4640" spans="62:67" ht="20.100000000000001" customHeight="1" x14ac:dyDescent="0.25">
      <c r="BJ4640" s="146">
        <v>3860</v>
      </c>
      <c r="BK4640" s="146">
        <f t="shared" si="681"/>
        <v>24.697599999998324</v>
      </c>
      <c r="BL4640" s="146">
        <f t="shared" si="682"/>
        <v>8.5835753172628813E-4</v>
      </c>
      <c r="BM4640" s="146">
        <f t="shared" si="683"/>
        <v>2.2339110399826343E-6</v>
      </c>
      <c r="BN4640" s="146">
        <f t="shared" si="684"/>
        <v>2.2339110399826343E-6</v>
      </c>
      <c r="BO4640" s="146" t="str">
        <f t="shared" si="680"/>
        <v/>
      </c>
    </row>
    <row r="4641" spans="62:67" ht="20.100000000000001" customHeight="1" x14ac:dyDescent="0.25">
      <c r="BJ4641" s="146">
        <v>3861</v>
      </c>
      <c r="BK4641" s="146">
        <f t="shared" si="681"/>
        <v>24.703999999998324</v>
      </c>
      <c r="BL4641" s="146">
        <f t="shared" si="682"/>
        <v>8.561236206863055E-4</v>
      </c>
      <c r="BM4641" s="146">
        <f t="shared" si="683"/>
        <v>2.2282166284298818E-6</v>
      </c>
      <c r="BN4641" s="146">
        <f t="shared" si="684"/>
        <v>2.2282166284298818E-6</v>
      </c>
      <c r="BO4641" s="146" t="str">
        <f t="shared" si="680"/>
        <v/>
      </c>
    </row>
    <row r="4642" spans="62:67" ht="20.100000000000001" customHeight="1" x14ac:dyDescent="0.25">
      <c r="BJ4642" s="146">
        <v>3862</v>
      </c>
      <c r="BK4642" s="146">
        <f t="shared" si="681"/>
        <v>24.710399999998323</v>
      </c>
      <c r="BL4642" s="146">
        <f t="shared" si="682"/>
        <v>8.5389540405787561E-4</v>
      </c>
      <c r="BM4642" s="146">
        <f t="shared" si="683"/>
        <v>2.2225363595500562E-6</v>
      </c>
      <c r="BN4642" s="146">
        <f t="shared" si="684"/>
        <v>2.2225363595500562E-6</v>
      </c>
      <c r="BO4642" s="146" t="str">
        <f t="shared" si="680"/>
        <v/>
      </c>
    </row>
    <row r="4643" spans="62:67" ht="20.100000000000001" customHeight="1" x14ac:dyDescent="0.25">
      <c r="BJ4643" s="146">
        <v>3863</v>
      </c>
      <c r="BK4643" s="146">
        <f t="shared" si="681"/>
        <v>24.716799999998322</v>
      </c>
      <c r="BL4643" s="146">
        <f t="shared" si="682"/>
        <v>8.5167286769832556E-4</v>
      </c>
      <c r="BM4643" s="146">
        <f t="shared" si="683"/>
        <v>2.2168701993831265E-6</v>
      </c>
      <c r="BN4643" s="146">
        <f t="shared" si="684"/>
        <v>2.2168701993831265E-6</v>
      </c>
      <c r="BO4643" s="146" t="str">
        <f t="shared" si="680"/>
        <v/>
      </c>
    </row>
    <row r="4644" spans="62:67" ht="20.100000000000001" customHeight="1" x14ac:dyDescent="0.25">
      <c r="BJ4644" s="146">
        <v>3864</v>
      </c>
      <c r="BK4644" s="146">
        <f t="shared" si="681"/>
        <v>24.723199999998322</v>
      </c>
      <c r="BL4644" s="146">
        <f t="shared" si="682"/>
        <v>8.4945599749894243E-4</v>
      </c>
      <c r="BM4644" s="146">
        <f t="shared" si="683"/>
        <v>2.2112181140529789E-6</v>
      </c>
      <c r="BN4644" s="146">
        <f t="shared" si="684"/>
        <v>2.2112181140529789E-6</v>
      </c>
      <c r="BO4644" s="146" t="str">
        <f t="shared" si="680"/>
        <v/>
      </c>
    </row>
    <row r="4645" spans="62:67" ht="20.100000000000001" customHeight="1" x14ac:dyDescent="0.25">
      <c r="BJ4645" s="146">
        <v>3865</v>
      </c>
      <c r="BK4645" s="146">
        <f t="shared" si="681"/>
        <v>24.729599999998321</v>
      </c>
      <c r="BL4645" s="146">
        <f t="shared" si="682"/>
        <v>8.4724477938488945E-4</v>
      </c>
      <c r="BM4645" s="146">
        <f t="shared" si="683"/>
        <v>2.2055800697564666E-6</v>
      </c>
      <c r="BN4645" s="146">
        <f t="shared" si="684"/>
        <v>2.2055800697564666E-6</v>
      </c>
      <c r="BO4645" s="146" t="str">
        <f t="shared" si="680"/>
        <v/>
      </c>
    </row>
    <row r="4646" spans="62:67" ht="20.100000000000001" customHeight="1" x14ac:dyDescent="0.25">
      <c r="BJ4646" s="146">
        <v>3866</v>
      </c>
      <c r="BK4646" s="146">
        <f t="shared" si="681"/>
        <v>24.73599999999832</v>
      </c>
      <c r="BL4646" s="146">
        <f t="shared" si="682"/>
        <v>8.4503919931513299E-4</v>
      </c>
      <c r="BM4646" s="146">
        <f t="shared" si="683"/>
        <v>2.199956032767421E-6</v>
      </c>
      <c r="BN4646" s="146">
        <f t="shared" si="684"/>
        <v>2.199956032767421E-6</v>
      </c>
      <c r="BO4646" s="146" t="str">
        <f t="shared" si="680"/>
        <v/>
      </c>
    </row>
    <row r="4647" spans="62:67" ht="20.100000000000001" customHeight="1" x14ac:dyDescent="0.25">
      <c r="BJ4647" s="146">
        <v>3867</v>
      </c>
      <c r="BK4647" s="146">
        <f t="shared" si="681"/>
        <v>24.74239999999832</v>
      </c>
      <c r="BL4647" s="146">
        <f t="shared" si="682"/>
        <v>8.4283924328236557E-4</v>
      </c>
      <c r="BM4647" s="146">
        <f t="shared" si="683"/>
        <v>2.1943459694448919E-6</v>
      </c>
      <c r="BN4647" s="146">
        <f t="shared" si="684"/>
        <v>2.1943459694448919E-6</v>
      </c>
      <c r="BO4647" s="146" t="str">
        <f t="shared" si="680"/>
        <v/>
      </c>
    </row>
    <row r="4648" spans="62:67" ht="20.100000000000001" customHeight="1" x14ac:dyDescent="0.25">
      <c r="BJ4648" s="146">
        <v>3868</v>
      </c>
      <c r="BK4648" s="146">
        <f t="shared" si="681"/>
        <v>24.748799999998319</v>
      </c>
      <c r="BL4648" s="146">
        <f t="shared" si="682"/>
        <v>8.4064489731292067E-4</v>
      </c>
      <c r="BM4648" s="146">
        <f t="shared" si="683"/>
        <v>2.1887498462098368E-6</v>
      </c>
      <c r="BN4648" s="146">
        <f t="shared" si="684"/>
        <v>2.1887498462098368E-6</v>
      </c>
      <c r="BO4648" s="146" t="str">
        <f t="shared" si="680"/>
        <v/>
      </c>
    </row>
    <row r="4649" spans="62:67" ht="20.100000000000001" customHeight="1" x14ac:dyDescent="0.25">
      <c r="BJ4649" s="146">
        <v>3869</v>
      </c>
      <c r="BK4649" s="146">
        <f t="shared" si="681"/>
        <v>24.755199999998318</v>
      </c>
      <c r="BL4649" s="146">
        <f t="shared" si="682"/>
        <v>8.3845614746671084E-4</v>
      </c>
      <c r="BM4649" s="146">
        <f t="shared" si="683"/>
        <v>2.1831676295781897E-6</v>
      </c>
      <c r="BN4649" s="146">
        <f t="shared" si="684"/>
        <v>2.1831676295781897E-6</v>
      </c>
      <c r="BO4649" s="146" t="str">
        <f t="shared" si="680"/>
        <v/>
      </c>
    </row>
    <row r="4650" spans="62:67" ht="20.100000000000001" customHeight="1" x14ac:dyDescent="0.25">
      <c r="BJ4650" s="146">
        <v>3870</v>
      </c>
      <c r="BK4650" s="146">
        <f t="shared" si="681"/>
        <v>24.761599999998317</v>
      </c>
      <c r="BL4650" s="146">
        <f t="shared" si="682"/>
        <v>8.3627297983713265E-4</v>
      </c>
      <c r="BM4650" s="146">
        <f t="shared" si="683"/>
        <v>2.1775992861314784E-6</v>
      </c>
      <c r="BN4650" s="146">
        <f t="shared" si="684"/>
        <v>2.1775992861314784E-6</v>
      </c>
      <c r="BO4650" s="146" t="str">
        <f t="shared" si="680"/>
        <v/>
      </c>
    </row>
    <row r="4651" spans="62:67" ht="20.100000000000001" customHeight="1" x14ac:dyDescent="0.25">
      <c r="BJ4651" s="146">
        <v>3871</v>
      </c>
      <c r="BK4651" s="146">
        <f t="shared" si="681"/>
        <v>24.767999999998317</v>
      </c>
      <c r="BL4651" s="146">
        <f t="shared" si="682"/>
        <v>8.3409538055100117E-4</v>
      </c>
      <c r="BM4651" s="146">
        <f t="shared" si="683"/>
        <v>2.1720447825266916E-6</v>
      </c>
      <c r="BN4651" s="146">
        <f t="shared" si="684"/>
        <v>2.1720447825266916E-6</v>
      </c>
      <c r="BO4651" s="146" t="str">
        <f t="shared" si="680"/>
        <v/>
      </c>
    </row>
    <row r="4652" spans="62:67" ht="20.100000000000001" customHeight="1" x14ac:dyDescent="0.25">
      <c r="BJ4652" s="146">
        <v>3872</v>
      </c>
      <c r="BK4652" s="146">
        <f t="shared" si="681"/>
        <v>24.774399999998316</v>
      </c>
      <c r="BL4652" s="146">
        <f t="shared" si="682"/>
        <v>8.3192333576847448E-4</v>
      </c>
      <c r="BM4652" s="146">
        <f t="shared" si="683"/>
        <v>2.1665040855077707E-6</v>
      </c>
      <c r="BN4652" s="146">
        <f t="shared" si="684"/>
        <v>2.1665040855077707E-6</v>
      </c>
      <c r="BO4652" s="146" t="str">
        <f t="shared" si="680"/>
        <v/>
      </c>
    </row>
    <row r="4653" spans="62:67" ht="20.100000000000001" customHeight="1" x14ac:dyDescent="0.25">
      <c r="BJ4653" s="146">
        <v>3873</v>
      </c>
      <c r="BK4653" s="146">
        <f t="shared" si="681"/>
        <v>24.780799999998315</v>
      </c>
      <c r="BL4653" s="146">
        <f t="shared" si="682"/>
        <v>8.2975683168296671E-4</v>
      </c>
      <c r="BM4653" s="146">
        <f t="shared" si="683"/>
        <v>2.1609771618832756E-6</v>
      </c>
      <c r="BN4653" s="146">
        <f t="shared" si="684"/>
        <v>2.1609771618832756E-6</v>
      </c>
      <c r="BO4653" s="146" t="str">
        <f t="shared" si="680"/>
        <v/>
      </c>
    </row>
    <row r="4654" spans="62:67" ht="20.100000000000001" customHeight="1" x14ac:dyDescent="0.25">
      <c r="BJ4654" s="146">
        <v>3874</v>
      </c>
      <c r="BK4654" s="146">
        <f t="shared" si="681"/>
        <v>24.787199999998315</v>
      </c>
      <c r="BL4654" s="146">
        <f t="shared" si="682"/>
        <v>8.2759585452108343E-4</v>
      </c>
      <c r="BM4654" s="146">
        <f t="shared" si="683"/>
        <v>2.1554639785455751E-6</v>
      </c>
      <c r="BN4654" s="146">
        <f t="shared" si="684"/>
        <v>2.1554639785455751E-6</v>
      </c>
      <c r="BO4654" s="146" t="str">
        <f t="shared" si="680"/>
        <v/>
      </c>
    </row>
    <row r="4655" spans="62:67" ht="20.100000000000001" customHeight="1" x14ac:dyDescent="0.25">
      <c r="BJ4655" s="146">
        <v>3875</v>
      </c>
      <c r="BK4655" s="146">
        <f t="shared" si="681"/>
        <v>24.793599999998314</v>
      </c>
      <c r="BL4655" s="146">
        <f t="shared" si="682"/>
        <v>8.2544039054253786E-4</v>
      </c>
      <c r="BM4655" s="146">
        <f t="shared" si="683"/>
        <v>2.1499645024613059E-6</v>
      </c>
      <c r="BN4655" s="146">
        <f t="shared" si="684"/>
        <v>2.1499645024613059E-6</v>
      </c>
      <c r="BO4655" s="146" t="str">
        <f t="shared" si="680"/>
        <v/>
      </c>
    </row>
    <row r="4656" spans="62:67" ht="20.100000000000001" customHeight="1" x14ac:dyDescent="0.25">
      <c r="BJ4656" s="146">
        <v>3876</v>
      </c>
      <c r="BK4656" s="146">
        <f t="shared" si="681"/>
        <v>24.799999999998313</v>
      </c>
      <c r="BL4656" s="146">
        <f t="shared" si="682"/>
        <v>8.2329042604007655E-4</v>
      </c>
      <c r="BM4656" s="146">
        <f t="shared" si="683"/>
        <v>2.1444787006714809E-6</v>
      </c>
      <c r="BN4656" s="146">
        <f t="shared" si="684"/>
        <v>2.1444787006714809E-6</v>
      </c>
      <c r="BO4656" s="146" t="str">
        <f t="shared" si="680"/>
        <v/>
      </c>
    </row>
    <row r="4657" spans="62:67" ht="20.100000000000001" customHeight="1" x14ac:dyDescent="0.25">
      <c r="BJ4657" s="146">
        <v>3877</v>
      </c>
      <c r="BK4657" s="146">
        <f t="shared" si="681"/>
        <v>24.806399999998312</v>
      </c>
      <c r="BL4657" s="146">
        <f t="shared" si="682"/>
        <v>8.2114594733940507E-4</v>
      </c>
      <c r="BM4657" s="146">
        <f t="shared" si="683"/>
        <v>2.1390065402917061E-6</v>
      </c>
      <c r="BN4657" s="146">
        <f t="shared" si="684"/>
        <v>2.1390065402917061E-6</v>
      </c>
      <c r="BO4657" s="146" t="str">
        <f t="shared" si="680"/>
        <v/>
      </c>
    </row>
    <row r="4658" spans="62:67" ht="20.100000000000001" customHeight="1" x14ac:dyDescent="0.25">
      <c r="BJ4658" s="146">
        <v>3878</v>
      </c>
      <c r="BK4658" s="146">
        <f t="shared" si="681"/>
        <v>24.812799999998312</v>
      </c>
      <c r="BL4658" s="146">
        <f t="shared" si="682"/>
        <v>8.1900694079911336E-4</v>
      </c>
      <c r="BM4658" s="146">
        <f t="shared" si="683"/>
        <v>2.1335479885189025E-6</v>
      </c>
      <c r="BN4658" s="146">
        <f t="shared" si="684"/>
        <v>2.1335479885189025E-6</v>
      </c>
      <c r="BO4658" s="146" t="str">
        <f t="shared" si="680"/>
        <v/>
      </c>
    </row>
    <row r="4659" spans="62:67" ht="20.100000000000001" customHeight="1" x14ac:dyDescent="0.25">
      <c r="BJ4659" s="146">
        <v>3879</v>
      </c>
      <c r="BK4659" s="146">
        <f t="shared" si="681"/>
        <v>24.819199999998311</v>
      </c>
      <c r="BL4659" s="146">
        <f t="shared" si="682"/>
        <v>8.1687339281059446E-4</v>
      </c>
      <c r="BM4659" s="146">
        <f t="shared" si="683"/>
        <v>2.1281030126189468E-6</v>
      </c>
      <c r="BN4659" s="146">
        <f t="shared" si="684"/>
        <v>2.1281030126189468E-6</v>
      </c>
      <c r="BO4659" s="146" t="str">
        <f t="shared" si="680"/>
        <v/>
      </c>
    </row>
    <row r="4660" spans="62:67" ht="20.100000000000001" customHeight="1" x14ac:dyDescent="0.25">
      <c r="BJ4660" s="146">
        <v>3880</v>
      </c>
      <c r="BK4660" s="146">
        <f t="shared" si="681"/>
        <v>24.82559999999831</v>
      </c>
      <c r="BL4660" s="146">
        <f t="shared" si="682"/>
        <v>8.1474528979797551E-4</v>
      </c>
      <c r="BM4660" s="146">
        <f t="shared" si="683"/>
        <v>2.1226715799369704E-6</v>
      </c>
      <c r="BN4660" s="146">
        <f t="shared" si="684"/>
        <v>2.1226715799369704E-6</v>
      </c>
      <c r="BO4660" s="146" t="str">
        <f t="shared" si="680"/>
        <v/>
      </c>
    </row>
    <row r="4661" spans="62:67" ht="20.100000000000001" customHeight="1" x14ac:dyDescent="0.25">
      <c r="BJ4661" s="146">
        <v>3881</v>
      </c>
      <c r="BK4661" s="146">
        <f t="shared" si="681"/>
        <v>24.83199999999831</v>
      </c>
      <c r="BL4661" s="146">
        <f t="shared" si="682"/>
        <v>8.1262261821803854E-4</v>
      </c>
      <c r="BM4661" s="146">
        <f t="shared" si="683"/>
        <v>2.1172536578906382E-6</v>
      </c>
      <c r="BN4661" s="146">
        <f t="shared" si="684"/>
        <v>2.1172536578906382E-6</v>
      </c>
      <c r="BO4661" s="146" t="str">
        <f t="shared" si="680"/>
        <v/>
      </c>
    </row>
    <row r="4662" spans="62:67" ht="20.100000000000001" customHeight="1" x14ac:dyDescent="0.25">
      <c r="BJ4662" s="146">
        <v>3882</v>
      </c>
      <c r="BK4662" s="146">
        <f t="shared" si="681"/>
        <v>24.838399999998309</v>
      </c>
      <c r="BL4662" s="146">
        <f t="shared" si="682"/>
        <v>8.105053645601479E-4</v>
      </c>
      <c r="BM4662" s="146">
        <f t="shared" si="683"/>
        <v>2.1118492139757857E-6</v>
      </c>
      <c r="BN4662" s="146">
        <f t="shared" si="684"/>
        <v>2.1118492139757857E-6</v>
      </c>
      <c r="BO4662" s="146" t="str">
        <f t="shared" si="680"/>
        <v/>
      </c>
    </row>
    <row r="4663" spans="62:67" ht="20.100000000000001" customHeight="1" x14ac:dyDescent="0.25">
      <c r="BJ4663" s="146">
        <v>3883</v>
      </c>
      <c r="BK4663" s="146">
        <f t="shared" si="681"/>
        <v>24.844799999998308</v>
      </c>
      <c r="BL4663" s="146">
        <f t="shared" si="682"/>
        <v>8.0839351534617212E-4</v>
      </c>
      <c r="BM4663" s="146">
        <f t="shared" si="683"/>
        <v>2.1064582157586135E-6</v>
      </c>
      <c r="BN4663" s="146">
        <f t="shared" si="684"/>
        <v>2.1064582157586135E-6</v>
      </c>
      <c r="BO4663" s="146" t="str">
        <f t="shared" si="680"/>
        <v/>
      </c>
    </row>
    <row r="4664" spans="62:67" ht="20.100000000000001" customHeight="1" x14ac:dyDescent="0.25">
      <c r="BJ4664" s="146">
        <v>3884</v>
      </c>
      <c r="BK4664" s="146">
        <f t="shared" si="681"/>
        <v>24.851199999998308</v>
      </c>
      <c r="BL4664" s="146">
        <f t="shared" si="682"/>
        <v>8.0628705713041351E-4</v>
      </c>
      <c r="BM4664" s="146">
        <f t="shared" si="683"/>
        <v>2.101080630882734E-6</v>
      </c>
      <c r="BN4664" s="146">
        <f t="shared" si="684"/>
        <v>2.101080630882734E-6</v>
      </c>
      <c r="BO4664" s="146" t="str">
        <f t="shared" si="680"/>
        <v/>
      </c>
    </row>
    <row r="4665" spans="62:67" ht="20.100000000000001" customHeight="1" x14ac:dyDescent="0.25">
      <c r="BJ4665" s="146">
        <v>3885</v>
      </c>
      <c r="BK4665" s="146">
        <f t="shared" si="681"/>
        <v>24.857599999998307</v>
      </c>
      <c r="BL4665" s="146">
        <f t="shared" si="682"/>
        <v>8.0418597649953077E-4</v>
      </c>
      <c r="BM4665" s="146">
        <f t="shared" si="683"/>
        <v>2.0957164270653771E-6</v>
      </c>
      <c r="BN4665" s="146">
        <f t="shared" si="684"/>
        <v>2.0957164270653771E-6</v>
      </c>
      <c r="BO4665" s="146" t="str">
        <f t="shared" si="680"/>
        <v/>
      </c>
    </row>
    <row r="4666" spans="62:67" ht="20.100000000000001" customHeight="1" x14ac:dyDescent="0.25">
      <c r="BJ4666" s="146">
        <v>3886</v>
      </c>
      <c r="BK4666" s="146">
        <f t="shared" si="681"/>
        <v>24.863999999998306</v>
      </c>
      <c r="BL4666" s="146">
        <f t="shared" si="682"/>
        <v>8.0209026007246539E-4</v>
      </c>
      <c r="BM4666" s="146">
        <f t="shared" si="683"/>
        <v>2.0903655721011844E-6</v>
      </c>
      <c r="BN4666" s="146">
        <f t="shared" si="684"/>
        <v>2.0903655721011844E-6</v>
      </c>
      <c r="BO4666" s="146" t="str">
        <f t="shared" si="680"/>
        <v/>
      </c>
    </row>
    <row r="4667" spans="62:67" ht="20.100000000000001" customHeight="1" x14ac:dyDescent="0.25">
      <c r="BJ4667" s="146">
        <v>3887</v>
      </c>
      <c r="BK4667" s="146">
        <f t="shared" si="681"/>
        <v>24.870399999998305</v>
      </c>
      <c r="BL4667" s="146">
        <f t="shared" si="682"/>
        <v>7.9999989450036421E-4</v>
      </c>
      <c r="BM4667" s="146">
        <f t="shared" si="683"/>
        <v>2.085028033852669E-6</v>
      </c>
      <c r="BN4667" s="146">
        <f t="shared" si="684"/>
        <v>2.085028033852669E-6</v>
      </c>
      <c r="BO4667" s="146" t="str">
        <f t="shared" si="680"/>
        <v/>
      </c>
    </row>
    <row r="4668" spans="62:67" ht="20.100000000000001" customHeight="1" x14ac:dyDescent="0.25">
      <c r="BJ4668" s="146">
        <v>3888</v>
      </c>
      <c r="BK4668" s="146">
        <f t="shared" si="681"/>
        <v>24.876799999998305</v>
      </c>
      <c r="BL4668" s="146">
        <f t="shared" si="682"/>
        <v>7.9791486646651154E-4</v>
      </c>
      <c r="BM4668" s="146">
        <f t="shared" si="683"/>
        <v>2.0797037802596473E-6</v>
      </c>
      <c r="BN4668" s="146">
        <f t="shared" si="684"/>
        <v>2.0797037802596473E-6</v>
      </c>
      <c r="BO4668" s="146" t="str">
        <f t="shared" si="680"/>
        <v/>
      </c>
    </row>
    <row r="4669" spans="62:67" ht="20.100000000000001" customHeight="1" x14ac:dyDescent="0.25">
      <c r="BJ4669" s="146">
        <v>3889</v>
      </c>
      <c r="BK4669" s="146">
        <f t="shared" si="681"/>
        <v>24.883199999998304</v>
      </c>
      <c r="BL4669" s="146">
        <f t="shared" si="682"/>
        <v>7.9583516268625189E-4</v>
      </c>
      <c r="BM4669" s="146">
        <f t="shared" si="683"/>
        <v>2.0743927793366373E-6</v>
      </c>
      <c r="BN4669" s="146">
        <f t="shared" si="684"/>
        <v>2.0743927793366373E-6</v>
      </c>
      <c r="BO4669" s="146" t="str">
        <f t="shared" si="680"/>
        <v/>
      </c>
    </row>
    <row r="4670" spans="62:67" ht="20.100000000000001" customHeight="1" x14ac:dyDescent="0.25">
      <c r="BJ4670" s="146">
        <v>3890</v>
      </c>
      <c r="BK4670" s="146">
        <f t="shared" si="681"/>
        <v>24.889599999998303</v>
      </c>
      <c r="BL4670" s="146">
        <f t="shared" si="682"/>
        <v>7.9376076990691526E-4</v>
      </c>
      <c r="BM4670" s="146">
        <f t="shared" si="683"/>
        <v>2.0690949991728587E-6</v>
      </c>
      <c r="BN4670" s="146">
        <f t="shared" si="684"/>
        <v>2.0690949991728587E-6</v>
      </c>
      <c r="BO4670" s="146" t="str">
        <f t="shared" si="680"/>
        <v/>
      </c>
    </row>
    <row r="4671" spans="62:67" ht="20.100000000000001" customHeight="1" x14ac:dyDescent="0.25">
      <c r="BJ4671" s="146">
        <v>3891</v>
      </c>
      <c r="BK4671" s="146">
        <f t="shared" si="681"/>
        <v>24.895999999998303</v>
      </c>
      <c r="BL4671" s="146">
        <f t="shared" si="682"/>
        <v>7.916916749077424E-4</v>
      </c>
      <c r="BM4671" s="146">
        <f t="shared" si="683"/>
        <v>2.0638104079239925E-6</v>
      </c>
      <c r="BN4671" s="146">
        <f t="shared" si="684"/>
        <v>2.0638104079239925E-6</v>
      </c>
      <c r="BO4671" s="146" t="str">
        <f t="shared" si="680"/>
        <v/>
      </c>
    </row>
    <row r="4672" spans="62:67" ht="20.100000000000001" customHeight="1" x14ac:dyDescent="0.25">
      <c r="BJ4672" s="146">
        <v>3892</v>
      </c>
      <c r="BK4672" s="146">
        <f t="shared" si="681"/>
        <v>24.902399999998302</v>
      </c>
      <c r="BL4672" s="146">
        <f t="shared" si="682"/>
        <v>7.8962786449981841E-4</v>
      </c>
      <c r="BM4672" s="146">
        <f t="shared" si="683"/>
        <v>2.0585389738297455E-6</v>
      </c>
      <c r="BN4672" s="146">
        <f t="shared" si="684"/>
        <v>2.0585389738297455E-6</v>
      </c>
      <c r="BO4672" s="146" t="str">
        <f t="shared" si="680"/>
        <v/>
      </c>
    </row>
    <row r="4673" spans="62:67" ht="20.100000000000001" customHeight="1" x14ac:dyDescent="0.25">
      <c r="BJ4673" s="146">
        <v>3893</v>
      </c>
      <c r="BK4673" s="146">
        <f t="shared" si="681"/>
        <v>24.908799999998301</v>
      </c>
      <c r="BL4673" s="146">
        <f t="shared" si="682"/>
        <v>7.8756932552598866E-4</v>
      </c>
      <c r="BM4673" s="146">
        <f t="shared" si="683"/>
        <v>2.0532806651932505E-6</v>
      </c>
      <c r="BN4673" s="146">
        <f t="shared" si="684"/>
        <v>2.0532806651932505E-6</v>
      </c>
      <c r="BO4673" s="146" t="str">
        <f t="shared" si="680"/>
        <v/>
      </c>
    </row>
    <row r="4674" spans="62:67" ht="20.100000000000001" customHeight="1" x14ac:dyDescent="0.25">
      <c r="BJ4674" s="146">
        <v>3894</v>
      </c>
      <c r="BK4674" s="146">
        <f t="shared" si="681"/>
        <v>24.9151999999983</v>
      </c>
      <c r="BL4674" s="146">
        <f t="shared" si="682"/>
        <v>7.8551604486079541E-4</v>
      </c>
      <c r="BM4674" s="146">
        <f t="shared" si="683"/>
        <v>2.0480354503960279E-6</v>
      </c>
      <c r="BN4674" s="146">
        <f t="shared" si="684"/>
        <v>2.0480354503960279E-6</v>
      </c>
      <c r="BO4674" s="146" t="str">
        <f t="shared" si="680"/>
        <v/>
      </c>
    </row>
    <row r="4675" spans="62:67" ht="20.100000000000001" customHeight="1" x14ac:dyDescent="0.25">
      <c r="BJ4675" s="146">
        <v>3895</v>
      </c>
      <c r="BK4675" s="146">
        <f t="shared" si="681"/>
        <v>24.9215999999983</v>
      </c>
      <c r="BL4675" s="146">
        <f t="shared" si="682"/>
        <v>7.8346800941039938E-4</v>
      </c>
      <c r="BM4675" s="146">
        <f t="shared" si="683"/>
        <v>2.0428032978908302E-6</v>
      </c>
      <c r="BN4675" s="146">
        <f t="shared" si="684"/>
        <v>2.0428032978908302E-6</v>
      </c>
      <c r="BO4675" s="146" t="str">
        <f t="shared" si="680"/>
        <v/>
      </c>
    </row>
    <row r="4676" spans="62:67" ht="20.100000000000001" customHeight="1" x14ac:dyDescent="0.25">
      <c r="BJ4676" s="146">
        <v>3896</v>
      </c>
      <c r="BK4676" s="146">
        <f t="shared" si="681"/>
        <v>24.927999999998299</v>
      </c>
      <c r="BL4676" s="146">
        <f t="shared" si="682"/>
        <v>7.8142520611250855E-4</v>
      </c>
      <c r="BM4676" s="146">
        <f t="shared" si="683"/>
        <v>2.0375841762022926E-6</v>
      </c>
      <c r="BN4676" s="146">
        <f t="shared" si="684"/>
        <v>2.0375841762022926E-6</v>
      </c>
      <c r="BO4676" s="146" t="str">
        <f t="shared" si="680"/>
        <v/>
      </c>
    </row>
    <row r="4677" spans="62:67" ht="20.100000000000001" customHeight="1" x14ac:dyDescent="0.25">
      <c r="BJ4677" s="146">
        <v>3897</v>
      </c>
      <c r="BK4677" s="146">
        <f t="shared" si="681"/>
        <v>24.934399999998298</v>
      </c>
      <c r="BL4677" s="146">
        <f t="shared" si="682"/>
        <v>7.7938762193630626E-4</v>
      </c>
      <c r="BM4677" s="146">
        <f t="shared" si="683"/>
        <v>2.0323780539295349E-6</v>
      </c>
      <c r="BN4677" s="146">
        <f t="shared" si="684"/>
        <v>2.0323780539295349E-6</v>
      </c>
      <c r="BO4677" s="146" t="str">
        <f t="shared" si="680"/>
        <v/>
      </c>
    </row>
    <row r="4678" spans="62:67" ht="20.100000000000001" customHeight="1" x14ac:dyDescent="0.25">
      <c r="BJ4678" s="146">
        <v>3898</v>
      </c>
      <c r="BK4678" s="146">
        <f t="shared" si="681"/>
        <v>24.940799999998298</v>
      </c>
      <c r="BL4678" s="146">
        <f t="shared" si="682"/>
        <v>7.7735524388237672E-4</v>
      </c>
      <c r="BM4678" s="146">
        <f t="shared" si="683"/>
        <v>2.0271848997441017E-6</v>
      </c>
      <c r="BN4678" s="146">
        <f t="shared" si="684"/>
        <v>2.0271848997441017E-6</v>
      </c>
      <c r="BO4678" s="146" t="str">
        <f t="shared" si="680"/>
        <v/>
      </c>
    </row>
    <row r="4679" spans="62:67" ht="20.100000000000001" customHeight="1" x14ac:dyDescent="0.25">
      <c r="BJ4679" s="146">
        <v>3899</v>
      </c>
      <c r="BK4679" s="146">
        <f t="shared" si="681"/>
        <v>24.947199999998297</v>
      </c>
      <c r="BL4679" s="146">
        <f t="shared" si="682"/>
        <v>7.7532805898263262E-4</v>
      </c>
      <c r="BM4679" s="146">
        <f t="shared" si="683"/>
        <v>2.0220046823859507E-6</v>
      </c>
      <c r="BN4679" s="146">
        <f t="shared" si="684"/>
        <v>2.0220046823859507E-6</v>
      </c>
      <c r="BO4679" s="146" t="str">
        <f t="shared" si="680"/>
        <v/>
      </c>
    </row>
    <row r="4680" spans="62:67" ht="20.100000000000001" customHeight="1" x14ac:dyDescent="0.25">
      <c r="BJ4680" s="146">
        <v>3900</v>
      </c>
      <c r="BK4680" s="146">
        <f t="shared" si="681"/>
        <v>24.953599999998296</v>
      </c>
      <c r="BL4680" s="146">
        <f t="shared" si="682"/>
        <v>7.7330605430024667E-4</v>
      </c>
      <c r="BM4680" s="146">
        <f t="shared" si="683"/>
        <v>2.0168373706729937E-6</v>
      </c>
      <c r="BN4680" s="146">
        <f t="shared" si="684"/>
        <v>2.0168373706729937E-6</v>
      </c>
      <c r="BO4680" s="146" t="str">
        <f t="shared" si="680"/>
        <v/>
      </c>
    </row>
    <row r="4681" spans="62:67" ht="20.100000000000001" customHeight="1" x14ac:dyDescent="0.25">
      <c r="BJ4681" s="146">
        <v>3901</v>
      </c>
      <c r="BK4681" s="146">
        <f t="shared" si="681"/>
        <v>24.959999999998296</v>
      </c>
      <c r="BL4681" s="146">
        <f t="shared" si="682"/>
        <v>7.7128921692957368E-4</v>
      </c>
      <c r="BM4681" s="146">
        <f t="shared" si="683"/>
        <v>2.0116829334880862E-6</v>
      </c>
      <c r="BN4681" s="146">
        <f t="shared" si="684"/>
        <v>2.0116829334880862E-6</v>
      </c>
      <c r="BO4681" s="146" t="str">
        <f t="shared" si="680"/>
        <v/>
      </c>
    </row>
    <row r="4682" spans="62:67" ht="20.100000000000001" customHeight="1" x14ac:dyDescent="0.25">
      <c r="BJ4682" s="146">
        <v>3902</v>
      </c>
      <c r="BK4682" s="146">
        <f t="shared" si="681"/>
        <v>24.966399999998295</v>
      </c>
      <c r="BL4682" s="146">
        <f t="shared" si="682"/>
        <v>7.6927753399608559E-4</v>
      </c>
      <c r="BM4682" s="146">
        <f t="shared" si="683"/>
        <v>2.0065413397922548E-6</v>
      </c>
      <c r="BN4682" s="146">
        <f t="shared" si="684"/>
        <v>2.0065413397922548E-6</v>
      </c>
      <c r="BO4682" s="146" t="str">
        <f t="shared" si="680"/>
        <v/>
      </c>
    </row>
    <row r="4683" spans="62:67" ht="20.100000000000001" customHeight="1" x14ac:dyDescent="0.25">
      <c r="BJ4683" s="146">
        <v>3903</v>
      </c>
      <c r="BK4683" s="146">
        <f t="shared" si="681"/>
        <v>24.972799999998294</v>
      </c>
      <c r="BL4683" s="146">
        <f t="shared" si="682"/>
        <v>7.6727099265629334E-4</v>
      </c>
      <c r="BM4683" s="146">
        <f t="shared" si="683"/>
        <v>2.0014125586153729E-6</v>
      </c>
      <c r="BN4683" s="146">
        <f t="shared" si="684"/>
        <v>2.0014125586153729E-6</v>
      </c>
      <c r="BO4683" s="146" t="str">
        <f t="shared" si="680"/>
        <v/>
      </c>
    </row>
    <row r="4684" spans="62:67" ht="20.100000000000001" customHeight="1" x14ac:dyDescent="0.25">
      <c r="BJ4684" s="146">
        <v>3904</v>
      </c>
      <c r="BK4684" s="146">
        <f t="shared" si="681"/>
        <v>24.979199999998293</v>
      </c>
      <c r="BL4684" s="146">
        <f t="shared" si="682"/>
        <v>7.6526958009767796E-4</v>
      </c>
      <c r="BM4684" s="146">
        <f t="shared" si="683"/>
        <v>1.9962965590585458E-6</v>
      </c>
      <c r="BN4684" s="146">
        <f t="shared" si="684"/>
        <v>1.9962965590585458E-6</v>
      </c>
      <c r="BO4684" s="146" t="str">
        <f t="shared" si="680"/>
        <v/>
      </c>
    </row>
    <row r="4685" spans="62:67" ht="20.100000000000001" customHeight="1" x14ac:dyDescent="0.25">
      <c r="BJ4685" s="146">
        <v>3905</v>
      </c>
      <c r="BK4685" s="146">
        <f t="shared" si="681"/>
        <v>24.985599999998293</v>
      </c>
      <c r="BL4685" s="146">
        <f t="shared" si="682"/>
        <v>7.6327328353861942E-4</v>
      </c>
      <c r="BM4685" s="146">
        <f t="shared" si="683"/>
        <v>1.9911933102920512E-6</v>
      </c>
      <c r="BN4685" s="146">
        <f t="shared" si="684"/>
        <v>1.9911933102920512E-6</v>
      </c>
      <c r="BO4685" s="146" t="str">
        <f t="shared" ref="BO4685:BO4748" si="685">IF($BL4685&lt;(1-$BH$793),$BM4685,"")</f>
        <v/>
      </c>
    </row>
    <row r="4686" spans="62:67" ht="20.100000000000001" customHeight="1" x14ac:dyDescent="0.25">
      <c r="BJ4686" s="146">
        <v>3906</v>
      </c>
      <c r="BK4686" s="146">
        <f t="shared" ref="BK4686:BK4749" si="686">BK4685+$BN$778</f>
        <v>24.991999999998292</v>
      </c>
      <c r="BL4686" s="146">
        <f t="shared" ref="BL4686:BL4749" si="687">_xlfn.CHISQ.DIST.RT(BK4686,7)</f>
        <v>7.6128209022832737E-4</v>
      </c>
      <c r="BM4686" s="146">
        <f t="shared" ref="BM4686:BM4749" si="688">BL4686-BL4687</f>
        <v>1.986102781564446E-6</v>
      </c>
      <c r="BN4686" s="146">
        <f t="shared" ref="BN4686:BN4749" si="689">IF(BL4686&lt;(1-$BH$785),BM4686,"")</f>
        <v>1.986102781564446E-6</v>
      </c>
      <c r="BO4686" s="146" t="str">
        <f t="shared" si="685"/>
        <v/>
      </c>
    </row>
    <row r="4687" spans="62:67" ht="20.100000000000001" customHeight="1" x14ac:dyDescent="0.25">
      <c r="BJ4687" s="146">
        <v>3907</v>
      </c>
      <c r="BK4687" s="146">
        <f t="shared" si="686"/>
        <v>24.998399999998291</v>
      </c>
      <c r="BL4687" s="146">
        <f t="shared" si="687"/>
        <v>7.5929598744676292E-4</v>
      </c>
      <c r="BM4687" s="146">
        <f t="shared" si="688"/>
        <v>1.9810249421851108E-6</v>
      </c>
      <c r="BN4687" s="146">
        <f t="shared" si="689"/>
        <v>1.9810249421851108E-6</v>
      </c>
      <c r="BO4687" s="146" t="str">
        <f t="shared" si="685"/>
        <v/>
      </c>
    </row>
    <row r="4688" spans="62:67" ht="20.100000000000001" customHeight="1" x14ac:dyDescent="0.25">
      <c r="BJ4688" s="146">
        <v>3908</v>
      </c>
      <c r="BK4688" s="146">
        <f t="shared" si="686"/>
        <v>25.004799999998291</v>
      </c>
      <c r="BL4688" s="146">
        <f t="shared" si="687"/>
        <v>7.5731496250457781E-4</v>
      </c>
      <c r="BM4688" s="146">
        <f t="shared" si="688"/>
        <v>1.9759597615450668E-6</v>
      </c>
      <c r="BN4688" s="146">
        <f t="shared" si="689"/>
        <v>1.9759597615450668E-6</v>
      </c>
      <c r="BO4688" s="146" t="str">
        <f t="shared" si="685"/>
        <v/>
      </c>
    </row>
    <row r="4689" spans="62:67" ht="20.100000000000001" customHeight="1" x14ac:dyDescent="0.25">
      <c r="BJ4689" s="146">
        <v>3909</v>
      </c>
      <c r="BK4689" s="146">
        <f t="shared" si="686"/>
        <v>25.01119999999829</v>
      </c>
      <c r="BL4689" s="146">
        <f t="shared" si="687"/>
        <v>7.5533900274303274E-4</v>
      </c>
      <c r="BM4689" s="146">
        <f t="shared" si="688"/>
        <v>1.9709072090937736E-6</v>
      </c>
      <c r="BN4689" s="146">
        <f t="shared" si="689"/>
        <v>1.9709072090937736E-6</v>
      </c>
      <c r="BO4689" s="146" t="str">
        <f t="shared" si="685"/>
        <v/>
      </c>
    </row>
    <row r="4690" spans="62:67" ht="20.100000000000001" customHeight="1" x14ac:dyDescent="0.25">
      <c r="BJ4690" s="146">
        <v>3910</v>
      </c>
      <c r="BK4690" s="146">
        <f t="shared" si="686"/>
        <v>25.017599999998289</v>
      </c>
      <c r="BL4690" s="146">
        <f t="shared" si="687"/>
        <v>7.5336809553393897E-4</v>
      </c>
      <c r="BM4690" s="146">
        <f t="shared" si="688"/>
        <v>1.9658672543653669E-6</v>
      </c>
      <c r="BN4690" s="146">
        <f t="shared" si="689"/>
        <v>1.9658672543653669E-6</v>
      </c>
      <c r="BO4690" s="146" t="str">
        <f t="shared" si="685"/>
        <v/>
      </c>
    </row>
    <row r="4691" spans="62:67" ht="20.100000000000001" customHeight="1" x14ac:dyDescent="0.25">
      <c r="BJ4691" s="146">
        <v>3911</v>
      </c>
      <c r="BK4691" s="146">
        <f t="shared" si="686"/>
        <v>25.023999999998289</v>
      </c>
      <c r="BL4691" s="146">
        <f t="shared" si="687"/>
        <v>7.514022282795736E-4</v>
      </c>
      <c r="BM4691" s="146">
        <f t="shared" si="688"/>
        <v>1.9608398669511201E-6</v>
      </c>
      <c r="BN4691" s="146">
        <f t="shared" si="689"/>
        <v>1.9608398669511201E-6</v>
      </c>
      <c r="BO4691" s="146" t="str">
        <f t="shared" si="685"/>
        <v/>
      </c>
    </row>
    <row r="4692" spans="62:67" ht="20.100000000000001" customHeight="1" x14ac:dyDescent="0.25">
      <c r="BJ4692" s="146">
        <v>3912</v>
      </c>
      <c r="BK4692" s="146">
        <f t="shared" si="686"/>
        <v>25.030399999998288</v>
      </c>
      <c r="BL4692" s="146">
        <f t="shared" si="687"/>
        <v>7.4944138841262248E-4</v>
      </c>
      <c r="BM4692" s="146">
        <f t="shared" si="688"/>
        <v>1.9558250165212362E-6</v>
      </c>
      <c r="BN4692" s="146">
        <f t="shared" si="689"/>
        <v>1.9558250165212362E-6</v>
      </c>
      <c r="BO4692" s="146" t="str">
        <f t="shared" si="685"/>
        <v/>
      </c>
    </row>
    <row r="4693" spans="62:67" ht="20.100000000000001" customHeight="1" x14ac:dyDescent="0.25">
      <c r="BJ4693" s="146">
        <v>3913</v>
      </c>
      <c r="BK4693" s="146">
        <f t="shared" si="686"/>
        <v>25.036799999998287</v>
      </c>
      <c r="BL4693" s="146">
        <f t="shared" si="687"/>
        <v>7.4748556339610125E-4</v>
      </c>
      <c r="BM4693" s="146">
        <f t="shared" si="688"/>
        <v>1.9508226728122717E-6</v>
      </c>
      <c r="BN4693" s="146">
        <f t="shared" si="689"/>
        <v>1.9508226728122717E-6</v>
      </c>
      <c r="BO4693" s="146" t="str">
        <f t="shared" si="685"/>
        <v/>
      </c>
    </row>
    <row r="4694" spans="62:67" ht="20.100000000000001" customHeight="1" x14ac:dyDescent="0.25">
      <c r="BJ4694" s="146">
        <v>3914</v>
      </c>
      <c r="BK4694" s="146">
        <f t="shared" si="686"/>
        <v>25.043199999998286</v>
      </c>
      <c r="BL4694" s="146">
        <f t="shared" si="687"/>
        <v>7.4553474072328897E-4</v>
      </c>
      <c r="BM4694" s="146">
        <f t="shared" si="688"/>
        <v>1.9458328056302801E-6</v>
      </c>
      <c r="BN4694" s="146">
        <f t="shared" si="689"/>
        <v>1.9458328056302801E-6</v>
      </c>
      <c r="BO4694" s="146" t="str">
        <f t="shared" si="685"/>
        <v/>
      </c>
    </row>
    <row r="4695" spans="62:67" ht="20.100000000000001" customHeight="1" x14ac:dyDescent="0.25">
      <c r="BJ4695" s="146">
        <v>3915</v>
      </c>
      <c r="BK4695" s="146">
        <f t="shared" si="686"/>
        <v>25.049599999998286</v>
      </c>
      <c r="BL4695" s="146">
        <f t="shared" si="687"/>
        <v>7.4358890791765869E-4</v>
      </c>
      <c r="BM4695" s="146">
        <f t="shared" si="688"/>
        <v>1.940855384854499E-6</v>
      </c>
      <c r="BN4695" s="146">
        <f t="shared" si="689"/>
        <v>1.940855384854499E-6</v>
      </c>
      <c r="BO4695" s="146" t="str">
        <f t="shared" si="685"/>
        <v/>
      </c>
    </row>
    <row r="4696" spans="62:67" ht="20.100000000000001" customHeight="1" x14ac:dyDescent="0.25">
      <c r="BJ4696" s="146">
        <v>3916</v>
      </c>
      <c r="BK4696" s="146">
        <f t="shared" si="686"/>
        <v>25.055999999998285</v>
      </c>
      <c r="BL4696" s="146">
        <f t="shared" si="687"/>
        <v>7.416480525328042E-4</v>
      </c>
      <c r="BM4696" s="146">
        <f t="shared" si="688"/>
        <v>1.9358903804297597E-6</v>
      </c>
      <c r="BN4696" s="146">
        <f t="shared" si="689"/>
        <v>1.9358903804297597E-6</v>
      </c>
      <c r="BO4696" s="146" t="str">
        <f t="shared" si="685"/>
        <v/>
      </c>
    </row>
    <row r="4697" spans="62:67" ht="20.100000000000001" customHeight="1" x14ac:dyDescent="0.25">
      <c r="BJ4697" s="146">
        <v>3917</v>
      </c>
      <c r="BK4697" s="146">
        <f t="shared" si="686"/>
        <v>25.062399999998284</v>
      </c>
      <c r="BL4697" s="146">
        <f t="shared" si="687"/>
        <v>7.3971216215237444E-4</v>
      </c>
      <c r="BM4697" s="146">
        <f t="shared" si="688"/>
        <v>1.9309377623729935E-6</v>
      </c>
      <c r="BN4697" s="146">
        <f t="shared" si="689"/>
        <v>1.9309377623729935E-6</v>
      </c>
      <c r="BO4697" s="146" t="str">
        <f t="shared" si="685"/>
        <v/>
      </c>
    </row>
    <row r="4698" spans="62:67" ht="20.100000000000001" customHeight="1" x14ac:dyDescent="0.25">
      <c r="BJ4698" s="146">
        <v>3918</v>
      </c>
      <c r="BK4698" s="146">
        <f t="shared" si="686"/>
        <v>25.068799999998284</v>
      </c>
      <c r="BL4698" s="146">
        <f t="shared" si="687"/>
        <v>7.3778122439000144E-4</v>
      </c>
      <c r="BM4698" s="146">
        <f t="shared" si="688"/>
        <v>1.9259975007690023E-6</v>
      </c>
      <c r="BN4698" s="146">
        <f t="shared" si="689"/>
        <v>1.9259975007690023E-6</v>
      </c>
      <c r="BO4698" s="146" t="str">
        <f t="shared" si="685"/>
        <v/>
      </c>
    </row>
    <row r="4699" spans="62:67" ht="20.100000000000001" customHeight="1" x14ac:dyDescent="0.25">
      <c r="BJ4699" s="146">
        <v>3919</v>
      </c>
      <c r="BK4699" s="146">
        <f t="shared" si="686"/>
        <v>25.075199999998283</v>
      </c>
      <c r="BL4699" s="146">
        <f t="shared" si="687"/>
        <v>7.3585522688923244E-4</v>
      </c>
      <c r="BM4699" s="146">
        <f t="shared" si="688"/>
        <v>1.9210695657703508E-6</v>
      </c>
      <c r="BN4699" s="146">
        <f t="shared" si="689"/>
        <v>1.9210695657703508E-6</v>
      </c>
      <c r="BO4699" s="146" t="str">
        <f t="shared" si="685"/>
        <v/>
      </c>
    </row>
    <row r="4700" spans="62:67" ht="20.100000000000001" customHeight="1" x14ac:dyDescent="0.25">
      <c r="BJ4700" s="146">
        <v>3920</v>
      </c>
      <c r="BK4700" s="146">
        <f t="shared" si="686"/>
        <v>25.081599999998282</v>
      </c>
      <c r="BL4700" s="146">
        <f t="shared" si="687"/>
        <v>7.3393415732346209E-4</v>
      </c>
      <c r="BM4700" s="146">
        <f t="shared" si="688"/>
        <v>1.9161539276043053E-6</v>
      </c>
      <c r="BN4700" s="146">
        <f t="shared" si="689"/>
        <v>1.9161539276043053E-6</v>
      </c>
      <c r="BO4700" s="146" t="str">
        <f t="shared" si="685"/>
        <v/>
      </c>
    </row>
    <row r="4701" spans="62:67" ht="20.100000000000001" customHeight="1" x14ac:dyDescent="0.25">
      <c r="BJ4701" s="146">
        <v>3921</v>
      </c>
      <c r="BK4701" s="146">
        <f t="shared" si="686"/>
        <v>25.087999999998281</v>
      </c>
      <c r="BL4701" s="146">
        <f t="shared" si="687"/>
        <v>7.3201800339585778E-4</v>
      </c>
      <c r="BM4701" s="146">
        <f t="shared" si="688"/>
        <v>1.9112505565616663E-6</v>
      </c>
      <c r="BN4701" s="146">
        <f t="shared" si="689"/>
        <v>1.9112505565616663E-6</v>
      </c>
      <c r="BO4701" s="146" t="str">
        <f t="shared" si="685"/>
        <v/>
      </c>
    </row>
    <row r="4702" spans="62:67" ht="20.100000000000001" customHeight="1" x14ac:dyDescent="0.25">
      <c r="BJ4702" s="146">
        <v>3922</v>
      </c>
      <c r="BK4702" s="146">
        <f t="shared" si="686"/>
        <v>25.094399999998281</v>
      </c>
      <c r="BL4702" s="146">
        <f t="shared" si="687"/>
        <v>7.3010675283929612E-4</v>
      </c>
      <c r="BM4702" s="146">
        <f t="shared" si="688"/>
        <v>1.9063594230006716E-6</v>
      </c>
      <c r="BN4702" s="146">
        <f t="shared" si="689"/>
        <v>1.9063594230006716E-6</v>
      </c>
      <c r="BO4702" s="146" t="str">
        <f t="shared" si="685"/>
        <v/>
      </c>
    </row>
    <row r="4703" spans="62:67" ht="20.100000000000001" customHeight="1" x14ac:dyDescent="0.25">
      <c r="BJ4703" s="146">
        <v>3923</v>
      </c>
      <c r="BK4703" s="146">
        <f t="shared" si="686"/>
        <v>25.10079999999828</v>
      </c>
      <c r="BL4703" s="146">
        <f t="shared" si="687"/>
        <v>7.2820039341629545E-4</v>
      </c>
      <c r="BM4703" s="146">
        <f t="shared" si="688"/>
        <v>1.9014804973542607E-6</v>
      </c>
      <c r="BN4703" s="146">
        <f t="shared" si="689"/>
        <v>1.9014804973542607E-6</v>
      </c>
      <c r="BO4703" s="146" t="str">
        <f t="shared" si="685"/>
        <v/>
      </c>
    </row>
    <row r="4704" spans="62:67" ht="20.100000000000001" customHeight="1" x14ac:dyDescent="0.25">
      <c r="BJ4704" s="146">
        <v>3924</v>
      </c>
      <c r="BK4704" s="146">
        <f t="shared" si="686"/>
        <v>25.107199999998279</v>
      </c>
      <c r="BL4704" s="146">
        <f t="shared" si="687"/>
        <v>7.2629891291894118E-4</v>
      </c>
      <c r="BM4704" s="146">
        <f t="shared" si="688"/>
        <v>1.8966137501187988E-6</v>
      </c>
      <c r="BN4704" s="146">
        <f t="shared" si="689"/>
        <v>1.8966137501187988E-6</v>
      </c>
      <c r="BO4704" s="146" t="str">
        <f t="shared" si="685"/>
        <v/>
      </c>
    </row>
    <row r="4705" spans="62:67" ht="20.100000000000001" customHeight="1" x14ac:dyDescent="0.25">
      <c r="BJ4705" s="146">
        <v>3925</v>
      </c>
      <c r="BK4705" s="146">
        <f t="shared" si="686"/>
        <v>25.113599999998279</v>
      </c>
      <c r="BL4705" s="146">
        <f t="shared" si="687"/>
        <v>7.2440229916882239E-4</v>
      </c>
      <c r="BM4705" s="146">
        <f t="shared" si="688"/>
        <v>1.8917591518617747E-6</v>
      </c>
      <c r="BN4705" s="146">
        <f t="shared" si="689"/>
        <v>1.8917591518617747E-6</v>
      </c>
      <c r="BO4705" s="146" t="str">
        <f t="shared" si="685"/>
        <v/>
      </c>
    </row>
    <row r="4706" spans="62:67" ht="20.100000000000001" customHeight="1" x14ac:dyDescent="0.25">
      <c r="BJ4706" s="146">
        <v>3926</v>
      </c>
      <c r="BK4706" s="146">
        <f t="shared" si="686"/>
        <v>25.119999999998278</v>
      </c>
      <c r="BL4706" s="146">
        <f t="shared" si="687"/>
        <v>7.2251054001696061E-4</v>
      </c>
      <c r="BM4706" s="146">
        <f t="shared" si="688"/>
        <v>1.8869166732150789E-6</v>
      </c>
      <c r="BN4706" s="146">
        <f t="shared" si="689"/>
        <v>1.8869166732150789E-6</v>
      </c>
      <c r="BO4706" s="146" t="str">
        <f t="shared" si="685"/>
        <v/>
      </c>
    </row>
    <row r="4707" spans="62:67" ht="20.100000000000001" customHeight="1" x14ac:dyDescent="0.25">
      <c r="BJ4707" s="146">
        <v>3927</v>
      </c>
      <c r="BK4707" s="146">
        <f t="shared" si="686"/>
        <v>25.126399999998277</v>
      </c>
      <c r="BL4707" s="146">
        <f t="shared" si="687"/>
        <v>7.2062362334374553E-4</v>
      </c>
      <c r="BM4707" s="146">
        <f t="shared" si="688"/>
        <v>1.8820862848816173E-6</v>
      </c>
      <c r="BN4707" s="146">
        <f t="shared" si="689"/>
        <v>1.8820862848816173E-6</v>
      </c>
      <c r="BO4707" s="146" t="str">
        <f t="shared" si="685"/>
        <v/>
      </c>
    </row>
    <row r="4708" spans="62:67" ht="20.100000000000001" customHeight="1" x14ac:dyDescent="0.25">
      <c r="BJ4708" s="146">
        <v>3928</v>
      </c>
      <c r="BK4708" s="146">
        <f t="shared" si="686"/>
        <v>25.132799999998277</v>
      </c>
      <c r="BL4708" s="146">
        <f t="shared" si="687"/>
        <v>7.1874153705886392E-4</v>
      </c>
      <c r="BM4708" s="146">
        <f t="shared" si="688"/>
        <v>1.8772679576343348E-6</v>
      </c>
      <c r="BN4708" s="146">
        <f t="shared" si="689"/>
        <v>1.8772679576343348E-6</v>
      </c>
      <c r="BO4708" s="146" t="str">
        <f t="shared" si="685"/>
        <v/>
      </c>
    </row>
    <row r="4709" spans="62:67" ht="20.100000000000001" customHeight="1" x14ac:dyDescent="0.25">
      <c r="BJ4709" s="146">
        <v>3929</v>
      </c>
      <c r="BK4709" s="146">
        <f t="shared" si="686"/>
        <v>25.139199999998276</v>
      </c>
      <c r="BL4709" s="146">
        <f t="shared" si="687"/>
        <v>7.1686426910122958E-4</v>
      </c>
      <c r="BM4709" s="146">
        <f t="shared" si="688"/>
        <v>1.8724616623051575E-6</v>
      </c>
      <c r="BN4709" s="146">
        <f t="shared" si="689"/>
        <v>1.8724616623051575E-6</v>
      </c>
      <c r="BO4709" s="146" t="str">
        <f t="shared" si="685"/>
        <v/>
      </c>
    </row>
    <row r="4710" spans="62:67" ht="20.100000000000001" customHeight="1" x14ac:dyDescent="0.25">
      <c r="BJ4710" s="146">
        <v>3930</v>
      </c>
      <c r="BK4710" s="146">
        <f t="shared" si="686"/>
        <v>25.145599999998275</v>
      </c>
      <c r="BL4710" s="146">
        <f t="shared" si="687"/>
        <v>7.1499180743892442E-4</v>
      </c>
      <c r="BM4710" s="146">
        <f t="shared" si="688"/>
        <v>1.8676673698052662E-6</v>
      </c>
      <c r="BN4710" s="146">
        <f t="shared" si="689"/>
        <v>1.8676673698052662E-6</v>
      </c>
      <c r="BO4710" s="146" t="str">
        <f t="shared" si="685"/>
        <v/>
      </c>
    </row>
    <row r="4711" spans="62:67" ht="20.100000000000001" customHeight="1" x14ac:dyDescent="0.25">
      <c r="BJ4711" s="146">
        <v>3931</v>
      </c>
      <c r="BK4711" s="146">
        <f t="shared" si="686"/>
        <v>25.151999999998274</v>
      </c>
      <c r="BL4711" s="146">
        <f t="shared" si="687"/>
        <v>7.1312414006911916E-4</v>
      </c>
      <c r="BM4711" s="146">
        <f t="shared" si="688"/>
        <v>1.8628850511042804E-6</v>
      </c>
      <c r="BN4711" s="146">
        <f t="shared" si="689"/>
        <v>1.8628850511042804E-6</v>
      </c>
      <c r="BO4711" s="146" t="str">
        <f t="shared" si="685"/>
        <v/>
      </c>
    </row>
    <row r="4712" spans="62:67" ht="20.100000000000001" customHeight="1" x14ac:dyDescent="0.25">
      <c r="BJ4712" s="146">
        <v>3932</v>
      </c>
      <c r="BK4712" s="146">
        <f t="shared" si="686"/>
        <v>25.158399999998274</v>
      </c>
      <c r="BL4712" s="146">
        <f t="shared" si="687"/>
        <v>7.1126125501801488E-4</v>
      </c>
      <c r="BM4712" s="146">
        <f t="shared" si="688"/>
        <v>1.8581146772409917E-6</v>
      </c>
      <c r="BN4712" s="146">
        <f t="shared" si="689"/>
        <v>1.8581146772409917E-6</v>
      </c>
      <c r="BO4712" s="146" t="str">
        <f t="shared" si="685"/>
        <v/>
      </c>
    </row>
    <row r="4713" spans="62:67" ht="20.100000000000001" customHeight="1" x14ac:dyDescent="0.25">
      <c r="BJ4713" s="146">
        <v>3933</v>
      </c>
      <c r="BK4713" s="146">
        <f t="shared" si="686"/>
        <v>25.164799999998273</v>
      </c>
      <c r="BL4713" s="146">
        <f t="shared" si="687"/>
        <v>7.0940314034077388E-4</v>
      </c>
      <c r="BM4713" s="146">
        <f t="shared" si="688"/>
        <v>1.8533562193234722E-6</v>
      </c>
      <c r="BN4713" s="146">
        <f t="shared" si="689"/>
        <v>1.8533562193234722E-6</v>
      </c>
      <c r="BO4713" s="146" t="str">
        <f t="shared" si="685"/>
        <v/>
      </c>
    </row>
    <row r="4714" spans="62:67" ht="20.100000000000001" customHeight="1" x14ac:dyDescent="0.25">
      <c r="BJ4714" s="146">
        <v>3934</v>
      </c>
      <c r="BK4714" s="146">
        <f t="shared" si="686"/>
        <v>25.171199999998272</v>
      </c>
      <c r="BL4714" s="146">
        <f t="shared" si="687"/>
        <v>7.0754978412145041E-4</v>
      </c>
      <c r="BM4714" s="146">
        <f t="shared" si="688"/>
        <v>1.8486096485267976E-6</v>
      </c>
      <c r="BN4714" s="146">
        <f t="shared" si="689"/>
        <v>1.8486096485267976E-6</v>
      </c>
      <c r="BO4714" s="146" t="str">
        <f t="shared" si="685"/>
        <v/>
      </c>
    </row>
    <row r="4715" spans="62:67" ht="20.100000000000001" customHeight="1" x14ac:dyDescent="0.25">
      <c r="BJ4715" s="146">
        <v>3935</v>
      </c>
      <c r="BK4715" s="146">
        <f t="shared" si="686"/>
        <v>25.177599999998272</v>
      </c>
      <c r="BL4715" s="146">
        <f t="shared" si="687"/>
        <v>7.0570117447292361E-4</v>
      </c>
      <c r="BM4715" s="146">
        <f t="shared" si="688"/>
        <v>1.8438749360891443E-6</v>
      </c>
      <c r="BN4715" s="146">
        <f t="shared" si="689"/>
        <v>1.8438749360891443E-6</v>
      </c>
      <c r="BO4715" s="146" t="str">
        <f t="shared" si="685"/>
        <v/>
      </c>
    </row>
    <row r="4716" spans="62:67" ht="20.100000000000001" customHeight="1" x14ac:dyDescent="0.25">
      <c r="BJ4716" s="146">
        <v>3936</v>
      </c>
      <c r="BK4716" s="146">
        <f t="shared" si="686"/>
        <v>25.183999999998271</v>
      </c>
      <c r="BL4716" s="146">
        <f t="shared" si="687"/>
        <v>7.0385729953683447E-4</v>
      </c>
      <c r="BM4716" s="146">
        <f t="shared" si="688"/>
        <v>1.839152053317427E-6</v>
      </c>
      <c r="BN4716" s="146">
        <f t="shared" si="689"/>
        <v>1.839152053317427E-6</v>
      </c>
      <c r="BO4716" s="146" t="str">
        <f t="shared" si="685"/>
        <v/>
      </c>
    </row>
    <row r="4717" spans="62:67" ht="20.100000000000001" customHeight="1" x14ac:dyDescent="0.25">
      <c r="BJ4717" s="146">
        <v>3937</v>
      </c>
      <c r="BK4717" s="146">
        <f t="shared" si="686"/>
        <v>25.19039999999827</v>
      </c>
      <c r="BL4717" s="146">
        <f t="shared" si="687"/>
        <v>7.0201814748351704E-4</v>
      </c>
      <c r="BM4717" s="146">
        <f t="shared" si="688"/>
        <v>1.834440971588058E-6</v>
      </c>
      <c r="BN4717" s="146">
        <f t="shared" si="689"/>
        <v>1.834440971588058E-6</v>
      </c>
      <c r="BO4717" s="146" t="str">
        <f t="shared" si="685"/>
        <v/>
      </c>
    </row>
    <row r="4718" spans="62:67" ht="20.100000000000001" customHeight="1" x14ac:dyDescent="0.25">
      <c r="BJ4718" s="146">
        <v>3938</v>
      </c>
      <c r="BK4718" s="146">
        <f t="shared" si="686"/>
        <v>25.196799999998269</v>
      </c>
      <c r="BL4718" s="146">
        <f t="shared" si="687"/>
        <v>7.0018370651192899E-4</v>
      </c>
      <c r="BM4718" s="146">
        <f t="shared" si="688"/>
        <v>1.8297416623389235E-6</v>
      </c>
      <c r="BN4718" s="146">
        <f t="shared" si="689"/>
        <v>1.8297416623389235E-6</v>
      </c>
      <c r="BO4718" s="146" t="str">
        <f t="shared" si="685"/>
        <v/>
      </c>
    </row>
    <row r="4719" spans="62:67" ht="20.100000000000001" customHeight="1" x14ac:dyDescent="0.25">
      <c r="BJ4719" s="146">
        <v>3939</v>
      </c>
      <c r="BK4719" s="146">
        <f t="shared" si="686"/>
        <v>25.203199999998269</v>
      </c>
      <c r="BL4719" s="146">
        <f t="shared" si="687"/>
        <v>6.9835396484959006E-4</v>
      </c>
      <c r="BM4719" s="146">
        <f t="shared" si="688"/>
        <v>1.825054097077082E-6</v>
      </c>
      <c r="BN4719" s="146">
        <f t="shared" si="689"/>
        <v>1.825054097077082E-6</v>
      </c>
      <c r="BO4719" s="146" t="str">
        <f t="shared" si="685"/>
        <v/>
      </c>
    </row>
    <row r="4720" spans="62:67" ht="20.100000000000001" customHeight="1" x14ac:dyDescent="0.25">
      <c r="BJ4720" s="146">
        <v>3940</v>
      </c>
      <c r="BK4720" s="146">
        <f t="shared" si="686"/>
        <v>25.209599999998268</v>
      </c>
      <c r="BL4720" s="146">
        <f t="shared" si="687"/>
        <v>6.9652891075251298E-4</v>
      </c>
      <c r="BM4720" s="146">
        <f t="shared" si="688"/>
        <v>1.8203782473746443E-6</v>
      </c>
      <c r="BN4720" s="146">
        <f t="shared" si="689"/>
        <v>1.8203782473746443E-6</v>
      </c>
      <c r="BO4720" s="146" t="str">
        <f t="shared" si="685"/>
        <v/>
      </c>
    </row>
    <row r="4721" spans="62:67" ht="20.100000000000001" customHeight="1" x14ac:dyDescent="0.25">
      <c r="BJ4721" s="146">
        <v>3941</v>
      </c>
      <c r="BK4721" s="146">
        <f t="shared" si="686"/>
        <v>25.215999999998267</v>
      </c>
      <c r="BL4721" s="146">
        <f t="shared" si="687"/>
        <v>6.9470853250513834E-4</v>
      </c>
      <c r="BM4721" s="146">
        <f t="shared" si="688"/>
        <v>1.8157140848675804E-6</v>
      </c>
      <c r="BN4721" s="146">
        <f t="shared" si="689"/>
        <v>1.8157140848675804E-6</v>
      </c>
      <c r="BO4721" s="146" t="str">
        <f t="shared" si="685"/>
        <v/>
      </c>
    </row>
    <row r="4722" spans="62:67" ht="20.100000000000001" customHeight="1" x14ac:dyDescent="0.25">
      <c r="BJ4722" s="146">
        <v>3942</v>
      </c>
      <c r="BK4722" s="146">
        <f t="shared" si="686"/>
        <v>25.222399999998267</v>
      </c>
      <c r="BL4722" s="146">
        <f t="shared" si="687"/>
        <v>6.9289281842027076E-4</v>
      </c>
      <c r="BM4722" s="146">
        <f t="shared" si="688"/>
        <v>1.8110615812635261E-6</v>
      </c>
      <c r="BN4722" s="146">
        <f t="shared" si="689"/>
        <v>1.8110615812635261E-6</v>
      </c>
      <c r="BO4722" s="146" t="str">
        <f t="shared" si="685"/>
        <v/>
      </c>
    </row>
    <row r="4723" spans="62:67" ht="20.100000000000001" customHeight="1" x14ac:dyDescent="0.25">
      <c r="BJ4723" s="146">
        <v>3943</v>
      </c>
      <c r="BK4723" s="146">
        <f t="shared" si="686"/>
        <v>25.228799999998266</v>
      </c>
      <c r="BL4723" s="146">
        <f t="shared" si="687"/>
        <v>6.9108175683900723E-4</v>
      </c>
      <c r="BM4723" s="146">
        <f t="shared" si="688"/>
        <v>1.8064207083310496E-6</v>
      </c>
      <c r="BN4723" s="146">
        <f t="shared" si="689"/>
        <v>1.8064207083310496E-6</v>
      </c>
      <c r="BO4723" s="146" t="str">
        <f t="shared" si="685"/>
        <v/>
      </c>
    </row>
    <row r="4724" spans="62:67" ht="20.100000000000001" customHeight="1" x14ac:dyDescent="0.25">
      <c r="BJ4724" s="146">
        <v>3944</v>
      </c>
      <c r="BK4724" s="146">
        <f t="shared" si="686"/>
        <v>25.235199999998265</v>
      </c>
      <c r="BL4724" s="146">
        <f t="shared" si="687"/>
        <v>6.8927533613067618E-4</v>
      </c>
      <c r="BM4724" s="146">
        <f t="shared" si="688"/>
        <v>1.8017914379019279E-6</v>
      </c>
      <c r="BN4724" s="146">
        <f t="shared" si="689"/>
        <v>1.8017914379019279E-6</v>
      </c>
      <c r="BO4724" s="146" t="str">
        <f t="shared" si="685"/>
        <v/>
      </c>
    </row>
    <row r="4725" spans="62:67" ht="20.100000000000001" customHeight="1" x14ac:dyDescent="0.25">
      <c r="BJ4725" s="146">
        <v>3945</v>
      </c>
      <c r="BK4725" s="146">
        <f t="shared" si="686"/>
        <v>25.241599999998265</v>
      </c>
      <c r="BL4725" s="146">
        <f t="shared" si="687"/>
        <v>6.8747354469277425E-4</v>
      </c>
      <c r="BM4725" s="146">
        <f t="shared" si="688"/>
        <v>1.7971737418797122E-6</v>
      </c>
      <c r="BN4725" s="146">
        <f t="shared" si="689"/>
        <v>1.7971737418797122E-6</v>
      </c>
      <c r="BO4725" s="146" t="str">
        <f t="shared" si="685"/>
        <v/>
      </c>
    </row>
    <row r="4726" spans="62:67" ht="20.100000000000001" customHeight="1" x14ac:dyDescent="0.25">
      <c r="BJ4726" s="146">
        <v>3946</v>
      </c>
      <c r="BK4726" s="146">
        <f t="shared" si="686"/>
        <v>25.247999999998264</v>
      </c>
      <c r="BL4726" s="146">
        <f t="shared" si="687"/>
        <v>6.8567637095089454E-4</v>
      </c>
      <c r="BM4726" s="146">
        <f t="shared" si="688"/>
        <v>1.7925675922308374E-6</v>
      </c>
      <c r="BN4726" s="146">
        <f t="shared" si="689"/>
        <v>1.7925675922308374E-6</v>
      </c>
      <c r="BO4726" s="146" t="str">
        <f t="shared" si="685"/>
        <v/>
      </c>
    </row>
    <row r="4727" spans="62:67" ht="20.100000000000001" customHeight="1" x14ac:dyDescent="0.25">
      <c r="BJ4727" s="146">
        <v>3947</v>
      </c>
      <c r="BK4727" s="146">
        <f t="shared" si="686"/>
        <v>25.254399999998263</v>
      </c>
      <c r="BL4727" s="146">
        <f t="shared" si="687"/>
        <v>6.838838033586637E-4</v>
      </c>
      <c r="BM4727" s="146">
        <f t="shared" si="688"/>
        <v>1.7879729609821286E-6</v>
      </c>
      <c r="BN4727" s="146">
        <f t="shared" si="689"/>
        <v>1.7879729609821286E-6</v>
      </c>
      <c r="BO4727" s="146" t="str">
        <f t="shared" si="685"/>
        <v/>
      </c>
    </row>
    <row r="4728" spans="62:67" ht="20.100000000000001" customHeight="1" x14ac:dyDescent="0.25">
      <c r="BJ4728" s="146">
        <v>3948</v>
      </c>
      <c r="BK4728" s="146">
        <f t="shared" si="686"/>
        <v>25.260799999998262</v>
      </c>
      <c r="BL4728" s="146">
        <f t="shared" si="687"/>
        <v>6.8209583039768157E-4</v>
      </c>
      <c r="BM4728" s="146">
        <f t="shared" si="688"/>
        <v>1.783389820233486E-6</v>
      </c>
      <c r="BN4728" s="146">
        <f t="shared" si="689"/>
        <v>1.783389820233486E-6</v>
      </c>
      <c r="BO4728" s="146" t="str">
        <f t="shared" si="685"/>
        <v/>
      </c>
    </row>
    <row r="4729" spans="62:67" ht="20.100000000000001" customHeight="1" x14ac:dyDescent="0.25">
      <c r="BJ4729" s="146">
        <v>3949</v>
      </c>
      <c r="BK4729" s="146">
        <f t="shared" si="686"/>
        <v>25.267199999998262</v>
      </c>
      <c r="BL4729" s="146">
        <f t="shared" si="687"/>
        <v>6.8031244057744809E-4</v>
      </c>
      <c r="BM4729" s="146">
        <f t="shared" si="688"/>
        <v>1.7788181421414051E-6</v>
      </c>
      <c r="BN4729" s="146">
        <f t="shared" si="689"/>
        <v>1.7788181421414051E-6</v>
      </c>
      <c r="BO4729" s="146" t="str">
        <f t="shared" si="685"/>
        <v/>
      </c>
    </row>
    <row r="4730" spans="62:67" ht="20.100000000000001" customHeight="1" x14ac:dyDescent="0.25">
      <c r="BJ4730" s="146">
        <v>3950</v>
      </c>
      <c r="BK4730" s="146">
        <f t="shared" si="686"/>
        <v>25.273599999998261</v>
      </c>
      <c r="BL4730" s="146">
        <f t="shared" si="687"/>
        <v>6.7853362243530668E-4</v>
      </c>
      <c r="BM4730" s="146">
        <f t="shared" si="688"/>
        <v>1.7742578989331801E-6</v>
      </c>
      <c r="BN4730" s="146">
        <f t="shared" si="689"/>
        <v>1.7742578989331801E-6</v>
      </c>
      <c r="BO4730" s="146" t="str">
        <f t="shared" si="685"/>
        <v/>
      </c>
    </row>
    <row r="4731" spans="62:67" ht="20.100000000000001" customHeight="1" x14ac:dyDescent="0.25">
      <c r="BJ4731" s="146">
        <v>3951</v>
      </c>
      <c r="BK4731" s="146">
        <f t="shared" si="686"/>
        <v>25.27999999999826</v>
      </c>
      <c r="BL4731" s="146">
        <f t="shared" si="687"/>
        <v>6.767593645363735E-4</v>
      </c>
      <c r="BM4731" s="146">
        <f t="shared" si="688"/>
        <v>1.7697090628963864E-6</v>
      </c>
      <c r="BN4731" s="146">
        <f t="shared" si="689"/>
        <v>1.7697090628963864E-6</v>
      </c>
      <c r="BO4731" s="146" t="str">
        <f t="shared" si="685"/>
        <v/>
      </c>
    </row>
    <row r="4732" spans="62:67" ht="20.100000000000001" customHeight="1" x14ac:dyDescent="0.25">
      <c r="BJ4732" s="146">
        <v>3952</v>
      </c>
      <c r="BK4732" s="146">
        <f t="shared" si="686"/>
        <v>25.28639999999826</v>
      </c>
      <c r="BL4732" s="146">
        <f t="shared" si="687"/>
        <v>6.7498965547347712E-4</v>
      </c>
      <c r="BM4732" s="146">
        <f t="shared" si="688"/>
        <v>1.7651716063880971E-6</v>
      </c>
      <c r="BN4732" s="146">
        <f t="shared" si="689"/>
        <v>1.7651716063880971E-6</v>
      </c>
      <c r="BO4732" s="146" t="str">
        <f t="shared" si="685"/>
        <v/>
      </c>
    </row>
    <row r="4733" spans="62:67" ht="20.100000000000001" customHeight="1" x14ac:dyDescent="0.25">
      <c r="BJ4733" s="146">
        <v>3953</v>
      </c>
      <c r="BK4733" s="146">
        <f t="shared" si="686"/>
        <v>25.292799999998259</v>
      </c>
      <c r="BL4733" s="146">
        <f t="shared" si="687"/>
        <v>6.7322448386708902E-4</v>
      </c>
      <c r="BM4733" s="146">
        <f t="shared" si="688"/>
        <v>1.760645501822089E-6</v>
      </c>
      <c r="BN4733" s="146">
        <f t="shared" si="689"/>
        <v>1.760645501822089E-6</v>
      </c>
      <c r="BO4733" s="146" t="str">
        <f t="shared" si="685"/>
        <v/>
      </c>
    </row>
    <row r="4734" spans="62:67" ht="20.100000000000001" customHeight="1" x14ac:dyDescent="0.25">
      <c r="BJ4734" s="146">
        <v>3954</v>
      </c>
      <c r="BK4734" s="146">
        <f t="shared" si="686"/>
        <v>25.299199999998258</v>
      </c>
      <c r="BL4734" s="146">
        <f t="shared" si="687"/>
        <v>6.7146383836526693E-4</v>
      </c>
      <c r="BM4734" s="146">
        <f t="shared" si="688"/>
        <v>1.7561307216822867E-6</v>
      </c>
      <c r="BN4734" s="146">
        <f t="shared" si="689"/>
        <v>1.7561307216822867E-6</v>
      </c>
      <c r="BO4734" s="146" t="str">
        <f t="shared" si="685"/>
        <v/>
      </c>
    </row>
    <row r="4735" spans="62:67" ht="20.100000000000001" customHeight="1" x14ac:dyDescent="0.25">
      <c r="BJ4735" s="146">
        <v>3955</v>
      </c>
      <c r="BK4735" s="146">
        <f t="shared" si="686"/>
        <v>25.305599999998257</v>
      </c>
      <c r="BL4735" s="146">
        <f t="shared" si="687"/>
        <v>6.6970770764358464E-4</v>
      </c>
      <c r="BM4735" s="146">
        <f t="shared" si="688"/>
        <v>1.7516272385170164E-6</v>
      </c>
      <c r="BN4735" s="146">
        <f t="shared" si="689"/>
        <v>1.7516272385170164E-6</v>
      </c>
      <c r="BO4735" s="146" t="str">
        <f t="shared" si="685"/>
        <v/>
      </c>
    </row>
    <row r="4736" spans="62:67" ht="20.100000000000001" customHeight="1" x14ac:dyDescent="0.25">
      <c r="BJ4736" s="146">
        <v>3956</v>
      </c>
      <c r="BK4736" s="146">
        <f t="shared" si="686"/>
        <v>25.311999999998257</v>
      </c>
      <c r="BL4736" s="146">
        <f t="shared" si="687"/>
        <v>6.6795608040506763E-4</v>
      </c>
      <c r="BM4736" s="146">
        <f t="shared" si="688"/>
        <v>1.7471350249307661E-6</v>
      </c>
      <c r="BN4736" s="146">
        <f t="shared" si="689"/>
        <v>1.7471350249307661E-6</v>
      </c>
      <c r="BO4736" s="146" t="str">
        <f t="shared" si="685"/>
        <v/>
      </c>
    </row>
    <row r="4737" spans="62:67" ht="20.100000000000001" customHeight="1" x14ac:dyDescent="0.25">
      <c r="BJ4737" s="146">
        <v>3957</v>
      </c>
      <c r="BK4737" s="146">
        <f t="shared" si="686"/>
        <v>25.318399999998256</v>
      </c>
      <c r="BL4737" s="146">
        <f t="shared" si="687"/>
        <v>6.6620894538013686E-4</v>
      </c>
      <c r="BM4737" s="146">
        <f t="shared" si="688"/>
        <v>1.7426540536020748E-6</v>
      </c>
      <c r="BN4737" s="146">
        <f t="shared" si="689"/>
        <v>1.7426540536020748E-6</v>
      </c>
      <c r="BO4737" s="146" t="str">
        <f t="shared" si="685"/>
        <v/>
      </c>
    </row>
    <row r="4738" spans="62:67" ht="20.100000000000001" customHeight="1" x14ac:dyDescent="0.25">
      <c r="BJ4738" s="146">
        <v>3958</v>
      </c>
      <c r="BK4738" s="146">
        <f t="shared" si="686"/>
        <v>25.324799999998255</v>
      </c>
      <c r="BL4738" s="146">
        <f t="shared" si="687"/>
        <v>6.6446629132653479E-4</v>
      </c>
      <c r="BM4738" s="146">
        <f t="shared" si="688"/>
        <v>1.7381842972658598E-6</v>
      </c>
      <c r="BN4738" s="146">
        <f t="shared" si="689"/>
        <v>1.7381842972658598E-6</v>
      </c>
      <c r="BO4738" s="146" t="str">
        <f t="shared" si="685"/>
        <v/>
      </c>
    </row>
    <row r="4739" spans="62:67" ht="20.100000000000001" customHeight="1" x14ac:dyDescent="0.25">
      <c r="BJ4739" s="146">
        <v>3959</v>
      </c>
      <c r="BK4739" s="146">
        <f t="shared" si="686"/>
        <v>25.331199999998255</v>
      </c>
      <c r="BL4739" s="146">
        <f t="shared" si="687"/>
        <v>6.6272810702926893E-4</v>
      </c>
      <c r="BM4739" s="146">
        <f t="shared" si="688"/>
        <v>1.7337257287206812E-6</v>
      </c>
      <c r="BN4739" s="146">
        <f t="shared" si="689"/>
        <v>1.7337257287206812E-6</v>
      </c>
      <c r="BO4739" s="146" t="str">
        <f t="shared" si="685"/>
        <v/>
      </c>
    </row>
    <row r="4740" spans="62:67" ht="20.100000000000001" customHeight="1" x14ac:dyDescent="0.25">
      <c r="BJ4740" s="146">
        <v>3960</v>
      </c>
      <c r="BK4740" s="146">
        <f t="shared" si="686"/>
        <v>25.337599999998254</v>
      </c>
      <c r="BL4740" s="146">
        <f t="shared" si="687"/>
        <v>6.6099438130054824E-4</v>
      </c>
      <c r="BM4740" s="146">
        <f t="shared" si="688"/>
        <v>1.7292783208329703E-6</v>
      </c>
      <c r="BN4740" s="146">
        <f t="shared" si="689"/>
        <v>1.7292783208329703E-6</v>
      </c>
      <c r="BO4740" s="146" t="str">
        <f t="shared" si="685"/>
        <v/>
      </c>
    </row>
    <row r="4741" spans="62:67" ht="20.100000000000001" customHeight="1" x14ac:dyDescent="0.25">
      <c r="BJ4741" s="146">
        <v>3961</v>
      </c>
      <c r="BK4741" s="146">
        <f t="shared" si="686"/>
        <v>25.343999999998253</v>
      </c>
      <c r="BL4741" s="146">
        <f t="shared" si="687"/>
        <v>6.5926510297971527E-4</v>
      </c>
      <c r="BM4741" s="146">
        <f t="shared" si="688"/>
        <v>1.7248420465264041E-6</v>
      </c>
      <c r="BN4741" s="146">
        <f t="shared" si="689"/>
        <v>1.7248420465264041E-6</v>
      </c>
      <c r="BO4741" s="146" t="str">
        <f t="shared" si="685"/>
        <v/>
      </c>
    </row>
    <row r="4742" spans="62:67" ht="20.100000000000001" customHeight="1" x14ac:dyDescent="0.25">
      <c r="BJ4742" s="146">
        <v>3962</v>
      </c>
      <c r="BK4742" s="146">
        <f t="shared" si="686"/>
        <v>25.350399999998253</v>
      </c>
      <c r="BL4742" s="146">
        <f t="shared" si="687"/>
        <v>6.5754026093318887E-4</v>
      </c>
      <c r="BM4742" s="146">
        <f t="shared" si="688"/>
        <v>1.7204168787945907E-6</v>
      </c>
      <c r="BN4742" s="146">
        <f t="shared" si="689"/>
        <v>1.7204168787945907E-6</v>
      </c>
      <c r="BO4742" s="146" t="str">
        <f t="shared" si="685"/>
        <v/>
      </c>
    </row>
    <row r="4743" spans="62:67" ht="20.100000000000001" customHeight="1" x14ac:dyDescent="0.25">
      <c r="BJ4743" s="146">
        <v>3963</v>
      </c>
      <c r="BK4743" s="146">
        <f t="shared" si="686"/>
        <v>25.356799999998252</v>
      </c>
      <c r="BL4743" s="146">
        <f t="shared" si="687"/>
        <v>6.5581984405439428E-4</v>
      </c>
      <c r="BM4743" s="146">
        <f t="shared" si="688"/>
        <v>1.7160027906855651E-6</v>
      </c>
      <c r="BN4743" s="146">
        <f t="shared" si="689"/>
        <v>1.7160027906855651E-6</v>
      </c>
      <c r="BO4743" s="146" t="str">
        <f t="shared" si="685"/>
        <v/>
      </c>
    </row>
    <row r="4744" spans="62:67" ht="20.100000000000001" customHeight="1" x14ac:dyDescent="0.25">
      <c r="BJ4744" s="146">
        <v>3964</v>
      </c>
      <c r="BK4744" s="146">
        <f t="shared" si="686"/>
        <v>25.363199999998251</v>
      </c>
      <c r="BL4744" s="146">
        <f t="shared" si="687"/>
        <v>6.5410384126370871E-4</v>
      </c>
      <c r="BM4744" s="146">
        <f t="shared" si="688"/>
        <v>1.7115997553169681E-6</v>
      </c>
      <c r="BN4744" s="146">
        <f t="shared" si="689"/>
        <v>1.7115997553169681E-6</v>
      </c>
      <c r="BO4744" s="146" t="str">
        <f t="shared" si="685"/>
        <v/>
      </c>
    </row>
    <row r="4745" spans="62:67" ht="20.100000000000001" customHeight="1" x14ac:dyDescent="0.25">
      <c r="BJ4745" s="146">
        <v>3965</v>
      </c>
      <c r="BK4745" s="146">
        <f t="shared" si="686"/>
        <v>25.36959999999825</v>
      </c>
      <c r="BL4745" s="146">
        <f t="shared" si="687"/>
        <v>6.5239224150839175E-4</v>
      </c>
      <c r="BM4745" s="146">
        <f t="shared" si="688"/>
        <v>1.7072077458652043E-6</v>
      </c>
      <c r="BN4745" s="146">
        <f t="shared" si="689"/>
        <v>1.7072077458652043E-6</v>
      </c>
      <c r="BO4745" s="146" t="str">
        <f t="shared" si="685"/>
        <v/>
      </c>
    </row>
    <row r="4746" spans="62:67" ht="20.100000000000001" customHeight="1" x14ac:dyDescent="0.25">
      <c r="BJ4746" s="146">
        <v>3966</v>
      </c>
      <c r="BK4746" s="146">
        <f t="shared" si="686"/>
        <v>25.37599999999825</v>
      </c>
      <c r="BL4746" s="146">
        <f t="shared" si="687"/>
        <v>6.5068503376252654E-4</v>
      </c>
      <c r="BM4746" s="146">
        <f t="shared" si="688"/>
        <v>1.7028267355714052E-6</v>
      </c>
      <c r="BN4746" s="146">
        <f t="shared" si="689"/>
        <v>1.7028267355714052E-6</v>
      </c>
      <c r="BO4746" s="146" t="str">
        <f t="shared" si="685"/>
        <v/>
      </c>
    </row>
    <row r="4747" spans="62:67" ht="20.100000000000001" customHeight="1" x14ac:dyDescent="0.25">
      <c r="BJ4747" s="146">
        <v>3967</v>
      </c>
      <c r="BK4747" s="146">
        <f t="shared" si="686"/>
        <v>25.382399999998249</v>
      </c>
      <c r="BL4747" s="146">
        <f t="shared" si="687"/>
        <v>6.4898220702695514E-4</v>
      </c>
      <c r="BM4747" s="146">
        <f t="shared" si="688"/>
        <v>1.6984566977362248E-6</v>
      </c>
      <c r="BN4747" s="146">
        <f t="shared" si="689"/>
        <v>1.6984566977362248E-6</v>
      </c>
      <c r="BO4747" s="146" t="str">
        <f t="shared" si="685"/>
        <v/>
      </c>
    </row>
    <row r="4748" spans="62:67" ht="20.100000000000001" customHeight="1" x14ac:dyDescent="0.25">
      <c r="BJ4748" s="146">
        <v>3968</v>
      </c>
      <c r="BK4748" s="146">
        <f t="shared" si="686"/>
        <v>25.388799999998248</v>
      </c>
      <c r="BL4748" s="146">
        <f t="shared" si="687"/>
        <v>6.4728375032921891E-4</v>
      </c>
      <c r="BM4748" s="146">
        <f t="shared" si="688"/>
        <v>1.6940976057269958E-6</v>
      </c>
      <c r="BN4748" s="146">
        <f t="shared" si="689"/>
        <v>1.6940976057269958E-6</v>
      </c>
      <c r="BO4748" s="146" t="str">
        <f t="shared" si="685"/>
        <v/>
      </c>
    </row>
    <row r="4749" spans="62:67" ht="20.100000000000001" customHeight="1" x14ac:dyDescent="0.25">
      <c r="BJ4749" s="146">
        <v>3969</v>
      </c>
      <c r="BK4749" s="146">
        <f t="shared" si="686"/>
        <v>25.395199999998248</v>
      </c>
      <c r="BL4749" s="146">
        <f t="shared" si="687"/>
        <v>6.4558965272349192E-4</v>
      </c>
      <c r="BM4749" s="146">
        <f t="shared" si="688"/>
        <v>1.6897494329665618E-6</v>
      </c>
      <c r="BN4749" s="146">
        <f t="shared" si="689"/>
        <v>1.6897494329665618E-6</v>
      </c>
      <c r="BO4749" s="146" t="str">
        <f t="shared" ref="BO4749:BO4812" si="690">IF($BL4749&lt;(1-$BH$793),$BM4749,"")</f>
        <v/>
      </c>
    </row>
    <row r="4750" spans="62:67" ht="20.100000000000001" customHeight="1" x14ac:dyDescent="0.25">
      <c r="BJ4750" s="146">
        <v>3970</v>
      </c>
      <c r="BK4750" s="146">
        <f t="shared" ref="BK4750:BK4813" si="691">BK4749+$BN$778</f>
        <v>25.401599999998247</v>
      </c>
      <c r="BL4750" s="146">
        <f t="shared" ref="BL4750:BL4813" si="692">_xlfn.CHISQ.DIST.RT(BK4750,7)</f>
        <v>6.4389990329052535E-4</v>
      </c>
      <c r="BM4750" s="146">
        <f t="shared" ref="BM4750:BM4813" si="693">BL4750-BL4751</f>
        <v>1.6854121529445536E-6</v>
      </c>
      <c r="BN4750" s="146">
        <f t="shared" ref="BN4750:BN4813" si="694">IF(BL4750&lt;(1-$BH$785),BM4750,"")</f>
        <v>1.6854121529445536E-6</v>
      </c>
      <c r="BO4750" s="146" t="str">
        <f t="shared" si="690"/>
        <v/>
      </c>
    </row>
    <row r="4751" spans="62:67" ht="20.100000000000001" customHeight="1" x14ac:dyDescent="0.25">
      <c r="BJ4751" s="146">
        <v>3971</v>
      </c>
      <c r="BK4751" s="146">
        <f t="shared" si="691"/>
        <v>25.407999999998246</v>
      </c>
      <c r="BL4751" s="146">
        <f t="shared" si="692"/>
        <v>6.422144911375808E-4</v>
      </c>
      <c r="BM4751" s="146">
        <f t="shared" si="693"/>
        <v>1.68108573921316E-6</v>
      </c>
      <c r="BN4751" s="146">
        <f t="shared" si="694"/>
        <v>1.68108573921316E-6</v>
      </c>
      <c r="BO4751" s="146" t="str">
        <f t="shared" si="690"/>
        <v/>
      </c>
    </row>
    <row r="4752" spans="62:67" ht="20.100000000000001" customHeight="1" x14ac:dyDescent="0.25">
      <c r="BJ4752" s="146">
        <v>3972</v>
      </c>
      <c r="BK4752" s="146">
        <f t="shared" si="691"/>
        <v>25.414399999998246</v>
      </c>
      <c r="BL4752" s="146">
        <f t="shared" si="692"/>
        <v>6.4053340539836764E-4</v>
      </c>
      <c r="BM4752" s="146">
        <f t="shared" si="693"/>
        <v>1.6767701653802982E-6</v>
      </c>
      <c r="BN4752" s="146">
        <f t="shared" si="694"/>
        <v>1.6767701653802982E-6</v>
      </c>
      <c r="BO4752" s="146" t="str">
        <f t="shared" si="690"/>
        <v/>
      </c>
    </row>
    <row r="4753" spans="62:67" ht="20.100000000000001" customHeight="1" x14ac:dyDescent="0.25">
      <c r="BJ4753" s="146">
        <v>3973</v>
      </c>
      <c r="BK4753" s="146">
        <f t="shared" si="691"/>
        <v>25.420799999998245</v>
      </c>
      <c r="BL4753" s="146">
        <f t="shared" si="692"/>
        <v>6.3885663523298734E-4</v>
      </c>
      <c r="BM4753" s="146">
        <f t="shared" si="693"/>
        <v>1.6724654051207804E-6</v>
      </c>
      <c r="BN4753" s="146">
        <f t="shared" si="694"/>
        <v>1.6724654051207804E-6</v>
      </c>
      <c r="BO4753" s="146" t="str">
        <f t="shared" si="690"/>
        <v/>
      </c>
    </row>
    <row r="4754" spans="62:67" ht="20.100000000000001" customHeight="1" x14ac:dyDescent="0.25">
      <c r="BJ4754" s="146">
        <v>3974</v>
      </c>
      <c r="BK4754" s="146">
        <f t="shared" si="691"/>
        <v>25.427199999998244</v>
      </c>
      <c r="BL4754" s="146">
        <f t="shared" si="692"/>
        <v>6.3718416982786656E-4</v>
      </c>
      <c r="BM4754" s="146">
        <f t="shared" si="693"/>
        <v>1.6681714321699175E-6</v>
      </c>
      <c r="BN4754" s="146">
        <f t="shared" si="694"/>
        <v>1.6681714321699175E-6</v>
      </c>
      <c r="BO4754" s="146" t="str">
        <f t="shared" si="690"/>
        <v/>
      </c>
    </row>
    <row r="4755" spans="62:67" ht="20.100000000000001" customHeight="1" x14ac:dyDescent="0.25">
      <c r="BJ4755" s="146">
        <v>3975</v>
      </c>
      <c r="BK4755" s="146">
        <f t="shared" si="691"/>
        <v>25.433599999998243</v>
      </c>
      <c r="BL4755" s="146">
        <f t="shared" si="692"/>
        <v>6.3551599839569665E-4</v>
      </c>
      <c r="BM4755" s="146">
        <f t="shared" si="693"/>
        <v>1.6638882203221092E-6</v>
      </c>
      <c r="BN4755" s="146">
        <f t="shared" si="694"/>
        <v>1.6638882203221092E-6</v>
      </c>
      <c r="BO4755" s="146" t="str">
        <f t="shared" si="690"/>
        <v/>
      </c>
    </row>
    <row r="4756" spans="62:67" ht="20.100000000000001" customHeight="1" x14ac:dyDescent="0.25">
      <c r="BJ4756" s="146">
        <v>3976</v>
      </c>
      <c r="BK4756" s="146">
        <f t="shared" si="691"/>
        <v>25.439999999998243</v>
      </c>
      <c r="BL4756" s="146">
        <f t="shared" si="692"/>
        <v>6.3385211017537454E-4</v>
      </c>
      <c r="BM4756" s="146">
        <f t="shared" si="693"/>
        <v>1.6596157434322538E-6</v>
      </c>
      <c r="BN4756" s="146">
        <f t="shared" si="694"/>
        <v>1.6596157434322538E-6</v>
      </c>
      <c r="BO4756" s="146" t="str">
        <f t="shared" si="690"/>
        <v/>
      </c>
    </row>
    <row r="4757" spans="62:67" ht="20.100000000000001" customHeight="1" x14ac:dyDescent="0.25">
      <c r="BJ4757" s="146">
        <v>3977</v>
      </c>
      <c r="BK4757" s="146">
        <f t="shared" si="691"/>
        <v>25.446399999998242</v>
      </c>
      <c r="BL4757" s="146">
        <f t="shared" si="692"/>
        <v>6.3219249443194228E-4</v>
      </c>
      <c r="BM4757" s="146">
        <f t="shared" si="693"/>
        <v>1.655353975422145E-6</v>
      </c>
      <c r="BN4757" s="146">
        <f t="shared" si="694"/>
        <v>1.655353975422145E-6</v>
      </c>
      <c r="BO4757" s="146" t="str">
        <f t="shared" si="690"/>
        <v/>
      </c>
    </row>
    <row r="4758" spans="62:67" ht="20.100000000000001" customHeight="1" x14ac:dyDescent="0.25">
      <c r="BJ4758" s="146">
        <v>3978</v>
      </c>
      <c r="BK4758" s="146">
        <f t="shared" si="691"/>
        <v>25.452799999998241</v>
      </c>
      <c r="BL4758" s="146">
        <f t="shared" si="692"/>
        <v>6.3053714045652014E-4</v>
      </c>
      <c r="BM4758" s="146">
        <f t="shared" si="693"/>
        <v>1.6511028902660516E-6</v>
      </c>
      <c r="BN4758" s="146">
        <f t="shared" si="694"/>
        <v>1.6511028902660516E-6</v>
      </c>
      <c r="BO4758" s="146" t="str">
        <f t="shared" si="690"/>
        <v/>
      </c>
    </row>
    <row r="4759" spans="62:67" ht="20.100000000000001" customHeight="1" x14ac:dyDescent="0.25">
      <c r="BJ4759" s="146">
        <v>3979</v>
      </c>
      <c r="BK4759" s="146">
        <f t="shared" si="691"/>
        <v>25.459199999998241</v>
      </c>
      <c r="BL4759" s="146">
        <f t="shared" si="692"/>
        <v>6.2888603756625409E-4</v>
      </c>
      <c r="BM4759" s="146">
        <f t="shared" si="693"/>
        <v>1.64686246200568E-6</v>
      </c>
      <c r="BN4759" s="146">
        <f t="shared" si="694"/>
        <v>1.64686246200568E-6</v>
      </c>
      <c r="BO4759" s="146" t="str">
        <f t="shared" si="690"/>
        <v/>
      </c>
    </row>
    <row r="4760" spans="62:67" ht="20.100000000000001" customHeight="1" x14ac:dyDescent="0.25">
      <c r="BJ4760" s="146">
        <v>3980</v>
      </c>
      <c r="BK4760" s="146">
        <f t="shared" si="691"/>
        <v>25.46559999999824</v>
      </c>
      <c r="BL4760" s="146">
        <f t="shared" si="692"/>
        <v>6.2723917510424841E-4</v>
      </c>
      <c r="BM4760" s="146">
        <f t="shared" si="693"/>
        <v>1.6426326647380309E-6</v>
      </c>
      <c r="BN4760" s="146">
        <f t="shared" si="694"/>
        <v>1.6426326647380309E-6</v>
      </c>
      <c r="BO4760" s="146" t="str">
        <f t="shared" si="690"/>
        <v/>
      </c>
    </row>
    <row r="4761" spans="62:67" ht="20.100000000000001" customHeight="1" x14ac:dyDescent="0.25">
      <c r="BJ4761" s="146">
        <v>3981</v>
      </c>
      <c r="BK4761" s="146">
        <f t="shared" si="691"/>
        <v>25.471999999998239</v>
      </c>
      <c r="BL4761" s="146">
        <f t="shared" si="692"/>
        <v>6.2559654243951037E-4</v>
      </c>
      <c r="BM4761" s="146">
        <f t="shared" si="693"/>
        <v>1.6384134726245064E-6</v>
      </c>
      <c r="BN4761" s="146">
        <f t="shared" si="694"/>
        <v>1.6384134726245064E-6</v>
      </c>
      <c r="BO4761" s="146" t="str">
        <f t="shared" si="690"/>
        <v/>
      </c>
    </row>
    <row r="4762" spans="62:67" ht="20.100000000000001" customHeight="1" x14ac:dyDescent="0.25">
      <c r="BJ4762" s="146">
        <v>3982</v>
      </c>
      <c r="BK4762" s="146">
        <f t="shared" si="691"/>
        <v>25.478399999998238</v>
      </c>
      <c r="BL4762" s="146">
        <f t="shared" si="692"/>
        <v>6.2395812896688587E-4</v>
      </c>
      <c r="BM4762" s="146">
        <f t="shared" si="693"/>
        <v>1.6342048598857063E-6</v>
      </c>
      <c r="BN4762" s="146">
        <f t="shared" si="694"/>
        <v>1.6342048598857063E-6</v>
      </c>
      <c r="BO4762" s="146" t="str">
        <f t="shared" si="690"/>
        <v/>
      </c>
    </row>
    <row r="4763" spans="62:67" ht="20.100000000000001" customHeight="1" x14ac:dyDescent="0.25">
      <c r="BJ4763" s="146">
        <v>3983</v>
      </c>
      <c r="BK4763" s="146">
        <f t="shared" si="691"/>
        <v>25.484799999998238</v>
      </c>
      <c r="BL4763" s="146">
        <f t="shared" si="692"/>
        <v>6.2232392410700016E-4</v>
      </c>
      <c r="BM4763" s="146">
        <f t="shared" si="693"/>
        <v>1.6300068008001265E-6</v>
      </c>
      <c r="BN4763" s="146">
        <f t="shared" si="694"/>
        <v>1.6300068008001265E-6</v>
      </c>
      <c r="BO4763" s="146" t="str">
        <f t="shared" si="690"/>
        <v/>
      </c>
    </row>
    <row r="4764" spans="62:67" ht="20.100000000000001" customHeight="1" x14ac:dyDescent="0.25">
      <c r="BJ4764" s="146">
        <v>3984</v>
      </c>
      <c r="BK4764" s="146">
        <f t="shared" si="691"/>
        <v>25.491199999998237</v>
      </c>
      <c r="BL4764" s="146">
        <f t="shared" si="692"/>
        <v>6.2069391730620004E-4</v>
      </c>
      <c r="BM4764" s="146">
        <f t="shared" si="693"/>
        <v>1.6258192697087134E-6</v>
      </c>
      <c r="BN4764" s="146">
        <f t="shared" si="694"/>
        <v>1.6258192697087134E-6</v>
      </c>
      <c r="BO4764" s="146" t="str">
        <f t="shared" si="690"/>
        <v/>
      </c>
    </row>
    <row r="4765" spans="62:67" ht="20.100000000000001" customHeight="1" x14ac:dyDescent="0.25">
      <c r="BJ4765" s="146">
        <v>3985</v>
      </c>
      <c r="BK4765" s="146">
        <f t="shared" si="691"/>
        <v>25.497599999998236</v>
      </c>
      <c r="BL4765" s="146">
        <f t="shared" si="692"/>
        <v>6.1906809803649132E-4</v>
      </c>
      <c r="BM4765" s="146">
        <f t="shared" si="693"/>
        <v>1.6216422410123693E-6</v>
      </c>
      <c r="BN4765" s="146">
        <f t="shared" si="694"/>
        <v>1.6216422410123693E-6</v>
      </c>
      <c r="BO4765" s="146" t="str">
        <f t="shared" si="690"/>
        <v/>
      </c>
    </row>
    <row r="4766" spans="62:67" ht="20.100000000000001" customHeight="1" x14ac:dyDescent="0.25">
      <c r="BJ4766" s="146">
        <v>3986</v>
      </c>
      <c r="BK4766" s="146">
        <f t="shared" si="691"/>
        <v>25.503999999998236</v>
      </c>
      <c r="BL4766" s="146">
        <f t="shared" si="692"/>
        <v>6.1744645579547895E-4</v>
      </c>
      <c r="BM4766" s="146">
        <f t="shared" si="693"/>
        <v>1.617475689170869E-6</v>
      </c>
      <c r="BN4766" s="146">
        <f t="shared" si="694"/>
        <v>1.617475689170869E-6</v>
      </c>
      <c r="BO4766" s="146" t="str">
        <f t="shared" si="690"/>
        <v/>
      </c>
    </row>
    <row r="4767" spans="62:67" ht="20.100000000000001" customHeight="1" x14ac:dyDescent="0.25">
      <c r="BJ4767" s="146">
        <v>3987</v>
      </c>
      <c r="BK4767" s="146">
        <f t="shared" si="691"/>
        <v>25.510399999998235</v>
      </c>
      <c r="BL4767" s="146">
        <f t="shared" si="692"/>
        <v>6.1582898010630808E-4</v>
      </c>
      <c r="BM4767" s="146">
        <f t="shared" si="693"/>
        <v>1.6133195887001487E-6</v>
      </c>
      <c r="BN4767" s="146">
        <f t="shared" si="694"/>
        <v>1.6133195887001487E-6</v>
      </c>
      <c r="BO4767" s="146" t="str">
        <f t="shared" si="690"/>
        <v/>
      </c>
    </row>
    <row r="4768" spans="62:67" ht="20.100000000000001" customHeight="1" x14ac:dyDescent="0.25">
      <c r="BJ4768" s="146">
        <v>3988</v>
      </c>
      <c r="BK4768" s="146">
        <f t="shared" si="691"/>
        <v>25.516799999998234</v>
      </c>
      <c r="BL4768" s="146">
        <f t="shared" si="692"/>
        <v>6.1421566051760793E-4</v>
      </c>
      <c r="BM4768" s="146">
        <f t="shared" si="693"/>
        <v>1.6091739141856423E-6</v>
      </c>
      <c r="BN4768" s="146">
        <f t="shared" si="694"/>
        <v>1.6091739141856423E-6</v>
      </c>
      <c r="BO4768" s="146" t="str">
        <f t="shared" si="690"/>
        <v/>
      </c>
    </row>
    <row r="4769" spans="62:67" ht="20.100000000000001" customHeight="1" x14ac:dyDescent="0.25">
      <c r="BJ4769" s="146">
        <v>3989</v>
      </c>
      <c r="BK4769" s="146">
        <f t="shared" si="691"/>
        <v>25.523199999998234</v>
      </c>
      <c r="BL4769" s="146">
        <f t="shared" si="692"/>
        <v>6.1260648660342229E-4</v>
      </c>
      <c r="BM4769" s="146">
        <f t="shared" si="693"/>
        <v>1.6050386402578862E-6</v>
      </c>
      <c r="BN4769" s="146">
        <f t="shared" si="694"/>
        <v>1.6050386402578862E-6</v>
      </c>
      <c r="BO4769" s="146" t="str">
        <f t="shared" si="690"/>
        <v/>
      </c>
    </row>
    <row r="4770" spans="62:67" ht="20.100000000000001" customHeight="1" x14ac:dyDescent="0.25">
      <c r="BJ4770" s="146">
        <v>3990</v>
      </c>
      <c r="BK4770" s="146">
        <f t="shared" si="691"/>
        <v>25.529599999998233</v>
      </c>
      <c r="BL4770" s="146">
        <f t="shared" si="692"/>
        <v>6.1100144796316441E-4</v>
      </c>
      <c r="BM4770" s="146">
        <f t="shared" si="693"/>
        <v>1.6009137416211428E-6</v>
      </c>
      <c r="BN4770" s="146">
        <f t="shared" si="694"/>
        <v>1.6009137416211428E-6</v>
      </c>
      <c r="BO4770" s="146" t="str">
        <f t="shared" si="690"/>
        <v/>
      </c>
    </row>
    <row r="4771" spans="62:67" ht="20.100000000000001" customHeight="1" x14ac:dyDescent="0.25">
      <c r="BJ4771" s="146">
        <v>3991</v>
      </c>
      <c r="BK4771" s="146">
        <f t="shared" si="691"/>
        <v>25.535999999998232</v>
      </c>
      <c r="BL4771" s="146">
        <f t="shared" si="692"/>
        <v>6.0940053422154326E-4</v>
      </c>
      <c r="BM4771" s="146">
        <f t="shared" si="693"/>
        <v>1.596799193025536E-6</v>
      </c>
      <c r="BN4771" s="146">
        <f t="shared" si="694"/>
        <v>1.596799193025536E-6</v>
      </c>
      <c r="BO4771" s="146" t="str">
        <f t="shared" si="690"/>
        <v/>
      </c>
    </row>
    <row r="4772" spans="62:67" ht="20.100000000000001" customHeight="1" x14ac:dyDescent="0.25">
      <c r="BJ4772" s="146">
        <v>3992</v>
      </c>
      <c r="BK4772" s="146">
        <f t="shared" si="691"/>
        <v>25.542399999998231</v>
      </c>
      <c r="BL4772" s="146">
        <f t="shared" si="692"/>
        <v>6.0780373502851773E-4</v>
      </c>
      <c r="BM4772" s="146">
        <f t="shared" si="693"/>
        <v>1.592694969292964E-6</v>
      </c>
      <c r="BN4772" s="146">
        <f t="shared" si="694"/>
        <v>1.592694969292964E-6</v>
      </c>
      <c r="BO4772" s="146" t="str">
        <f t="shared" si="690"/>
        <v/>
      </c>
    </row>
    <row r="4773" spans="62:67" ht="20.100000000000001" customHeight="1" x14ac:dyDescent="0.25">
      <c r="BJ4773" s="146">
        <v>3993</v>
      </c>
      <c r="BK4773" s="146">
        <f t="shared" si="691"/>
        <v>25.548799999998231</v>
      </c>
      <c r="BL4773" s="146">
        <f t="shared" si="692"/>
        <v>6.0621104005922476E-4</v>
      </c>
      <c r="BM4773" s="146">
        <f t="shared" si="693"/>
        <v>1.5886010452915121E-6</v>
      </c>
      <c r="BN4773" s="146">
        <f t="shared" si="694"/>
        <v>1.5886010452915121E-6</v>
      </c>
      <c r="BO4773" s="146" t="str">
        <f t="shared" si="690"/>
        <v/>
      </c>
    </row>
    <row r="4774" spans="62:67" ht="20.100000000000001" customHeight="1" x14ac:dyDescent="0.25">
      <c r="BJ4774" s="146">
        <v>3994</v>
      </c>
      <c r="BK4774" s="146">
        <f t="shared" si="691"/>
        <v>25.55519999999823</v>
      </c>
      <c r="BL4774" s="146">
        <f t="shared" si="692"/>
        <v>6.0462243901393325E-4</v>
      </c>
      <c r="BM4774" s="146">
        <f t="shared" si="693"/>
        <v>1.5845173959581123E-6</v>
      </c>
      <c r="BN4774" s="146">
        <f t="shared" si="694"/>
        <v>1.5845173959581123E-6</v>
      </c>
      <c r="BO4774" s="146" t="str">
        <f t="shared" si="690"/>
        <v/>
      </c>
    </row>
    <row r="4775" spans="62:67" ht="20.100000000000001" customHeight="1" x14ac:dyDescent="0.25">
      <c r="BJ4775" s="146">
        <v>3995</v>
      </c>
      <c r="BK4775" s="146">
        <f t="shared" si="691"/>
        <v>25.561599999998229</v>
      </c>
      <c r="BL4775" s="146">
        <f t="shared" si="692"/>
        <v>6.0303792161797514E-4</v>
      </c>
      <c r="BM4775" s="146">
        <f t="shared" si="693"/>
        <v>1.5804439962827143E-6</v>
      </c>
      <c r="BN4775" s="146">
        <f t="shared" si="694"/>
        <v>1.5804439962827143E-6</v>
      </c>
      <c r="BO4775" s="146" t="str">
        <f t="shared" si="690"/>
        <v/>
      </c>
    </row>
    <row r="4776" spans="62:67" ht="20.100000000000001" customHeight="1" x14ac:dyDescent="0.25">
      <c r="BJ4776" s="146">
        <v>3996</v>
      </c>
      <c r="BK4776" s="146">
        <f t="shared" si="691"/>
        <v>25.567999999998229</v>
      </c>
      <c r="BL4776" s="146">
        <f t="shared" si="692"/>
        <v>6.0145747762169242E-4</v>
      </c>
      <c r="BM4776" s="146">
        <f t="shared" si="693"/>
        <v>1.5763808213161996E-6</v>
      </c>
      <c r="BN4776" s="146">
        <f t="shared" si="694"/>
        <v>1.5763808213161996E-6</v>
      </c>
      <c r="BO4776" s="146" t="str">
        <f t="shared" si="690"/>
        <v/>
      </c>
    </row>
    <row r="4777" spans="62:67" ht="20.100000000000001" customHeight="1" x14ac:dyDescent="0.25">
      <c r="BJ4777" s="146">
        <v>3997</v>
      </c>
      <c r="BK4777" s="146">
        <f t="shared" si="691"/>
        <v>25.574399999998228</v>
      </c>
      <c r="BL4777" s="146">
        <f t="shared" si="692"/>
        <v>5.9988109680037623E-4</v>
      </c>
      <c r="BM4777" s="146">
        <f t="shared" si="693"/>
        <v>1.5723278461632264E-6</v>
      </c>
      <c r="BN4777" s="146">
        <f t="shared" si="694"/>
        <v>1.5723278461632264E-6</v>
      </c>
      <c r="BO4777" s="146" t="str">
        <f t="shared" si="690"/>
        <v/>
      </c>
    </row>
    <row r="4778" spans="62:67" ht="20.100000000000001" customHeight="1" x14ac:dyDescent="0.25">
      <c r="BJ4778" s="146">
        <v>3998</v>
      </c>
      <c r="BK4778" s="146">
        <f t="shared" si="691"/>
        <v>25.580799999998227</v>
      </c>
      <c r="BL4778" s="146">
        <f t="shared" si="692"/>
        <v>5.98308768954213E-4</v>
      </c>
      <c r="BM4778" s="146">
        <f t="shared" si="693"/>
        <v>1.5682850459949145E-6</v>
      </c>
      <c r="BN4778" s="146">
        <f t="shared" si="694"/>
        <v>1.5682850459949145E-6</v>
      </c>
      <c r="BO4778" s="146" t="str">
        <f t="shared" si="690"/>
        <v/>
      </c>
    </row>
    <row r="4779" spans="62:67" ht="20.100000000000001" customHeight="1" x14ac:dyDescent="0.25">
      <c r="BJ4779" s="146">
        <v>3999</v>
      </c>
      <c r="BK4779" s="146">
        <f t="shared" si="691"/>
        <v>25.587199999998226</v>
      </c>
      <c r="BL4779" s="146">
        <f t="shared" si="692"/>
        <v>5.9674048390821808E-4</v>
      </c>
      <c r="BM4779" s="146">
        <f t="shared" si="693"/>
        <v>1.5642523960327989E-6</v>
      </c>
      <c r="BN4779" s="146">
        <f t="shared" si="694"/>
        <v>1.5642523960327989E-6</v>
      </c>
      <c r="BO4779" s="146" t="str">
        <f t="shared" si="690"/>
        <v/>
      </c>
    </row>
    <row r="4780" spans="62:67" ht="20.100000000000001" customHeight="1" x14ac:dyDescent="0.25">
      <c r="BJ4780" s="146">
        <v>4000</v>
      </c>
      <c r="BK4780" s="146">
        <f t="shared" si="691"/>
        <v>25.593599999998226</v>
      </c>
      <c r="BL4780" s="146">
        <f t="shared" si="692"/>
        <v>5.9517623151218529E-4</v>
      </c>
      <c r="BM4780" s="146">
        <f t="shared" si="693"/>
        <v>1.560229871559347E-6</v>
      </c>
      <c r="BN4780" s="146">
        <f t="shared" si="694"/>
        <v>1.560229871559347E-6</v>
      </c>
      <c r="BO4780" s="146" t="str">
        <f t="shared" si="690"/>
        <v/>
      </c>
    </row>
    <row r="4781" spans="62:67" ht="20.100000000000001" customHeight="1" x14ac:dyDescent="0.25">
      <c r="BJ4781" s="146">
        <v>4001</v>
      </c>
      <c r="BK4781" s="146">
        <f t="shared" si="691"/>
        <v>25.599999999998225</v>
      </c>
      <c r="BL4781" s="146">
        <f t="shared" si="692"/>
        <v>5.9361600164062594E-4</v>
      </c>
      <c r="BM4781" s="146">
        <f t="shared" si="693"/>
        <v>1.5562174479144888E-6</v>
      </c>
      <c r="BN4781" s="146">
        <f t="shared" si="694"/>
        <v>1.5562174479144888E-6</v>
      </c>
      <c r="BO4781" s="146" t="str">
        <f t="shared" si="690"/>
        <v/>
      </c>
    </row>
    <row r="4782" spans="62:67" ht="20.100000000000001" customHeight="1" x14ac:dyDescent="0.25">
      <c r="BJ4782" s="146">
        <v>4002</v>
      </c>
      <c r="BK4782" s="146">
        <f t="shared" si="691"/>
        <v>25.606399999998224</v>
      </c>
      <c r="BL4782" s="146">
        <f t="shared" si="692"/>
        <v>5.9205978419271145E-4</v>
      </c>
      <c r="BM4782" s="146">
        <f t="shared" si="693"/>
        <v>1.5522151004975686E-6</v>
      </c>
      <c r="BN4782" s="146">
        <f t="shared" si="694"/>
        <v>1.5522151004975686E-6</v>
      </c>
      <c r="BO4782" s="146" t="str">
        <f t="shared" si="690"/>
        <v/>
      </c>
    </row>
    <row r="4783" spans="62:67" ht="20.100000000000001" customHeight="1" x14ac:dyDescent="0.25">
      <c r="BJ4783" s="146">
        <v>4003</v>
      </c>
      <c r="BK4783" s="146">
        <f t="shared" si="691"/>
        <v>25.612799999998224</v>
      </c>
      <c r="BL4783" s="146">
        <f t="shared" si="692"/>
        <v>5.9050756909221388E-4</v>
      </c>
      <c r="BM4783" s="146">
        <f t="shared" si="693"/>
        <v>1.5482228047614902E-6</v>
      </c>
      <c r="BN4783" s="146">
        <f t="shared" si="694"/>
        <v>1.5482228047614902E-6</v>
      </c>
      <c r="BO4783" s="146" t="str">
        <f t="shared" si="690"/>
        <v/>
      </c>
    </row>
    <row r="4784" spans="62:67" ht="20.100000000000001" customHeight="1" x14ac:dyDescent="0.25">
      <c r="BJ4784" s="146">
        <v>4004</v>
      </c>
      <c r="BK4784" s="146">
        <f t="shared" si="691"/>
        <v>25.619199999998223</v>
      </c>
      <c r="BL4784" s="146">
        <f t="shared" si="692"/>
        <v>5.8895934628745239E-4</v>
      </c>
      <c r="BM4784" s="146">
        <f t="shared" si="693"/>
        <v>1.5442405362197644E-6</v>
      </c>
      <c r="BN4784" s="146">
        <f t="shared" si="694"/>
        <v>1.5442405362197644E-6</v>
      </c>
      <c r="BO4784" s="146" t="str">
        <f t="shared" si="690"/>
        <v/>
      </c>
    </row>
    <row r="4785" spans="62:67" ht="20.100000000000001" customHeight="1" x14ac:dyDescent="0.25">
      <c r="BJ4785" s="146">
        <v>4005</v>
      </c>
      <c r="BK4785" s="146">
        <f t="shared" si="691"/>
        <v>25.625599999998222</v>
      </c>
      <c r="BL4785" s="146">
        <f t="shared" si="692"/>
        <v>5.8741510575123263E-4</v>
      </c>
      <c r="BM4785" s="146">
        <f t="shared" si="693"/>
        <v>1.5402682704430395E-6</v>
      </c>
      <c r="BN4785" s="146">
        <f t="shared" si="694"/>
        <v>1.5402682704430395E-6</v>
      </c>
      <c r="BO4785" s="146" t="str">
        <f t="shared" si="690"/>
        <v/>
      </c>
    </row>
    <row r="4786" spans="62:67" ht="20.100000000000001" customHeight="1" x14ac:dyDescent="0.25">
      <c r="BJ4786" s="146">
        <v>4006</v>
      </c>
      <c r="BK4786" s="146">
        <f t="shared" si="691"/>
        <v>25.631999999998222</v>
      </c>
      <c r="BL4786" s="146">
        <f t="shared" si="692"/>
        <v>5.8587483748078959E-4</v>
      </c>
      <c r="BM4786" s="146">
        <f t="shared" si="693"/>
        <v>1.5363059830574748E-6</v>
      </c>
      <c r="BN4786" s="146">
        <f t="shared" si="694"/>
        <v>1.5363059830574748E-6</v>
      </c>
      <c r="BO4786" s="146" t="str">
        <f t="shared" si="690"/>
        <v/>
      </c>
    </row>
    <row r="4787" spans="62:67" ht="20.100000000000001" customHeight="1" x14ac:dyDescent="0.25">
      <c r="BJ4787" s="146">
        <v>4007</v>
      </c>
      <c r="BK4787" s="146">
        <f t="shared" si="691"/>
        <v>25.638399999998221</v>
      </c>
      <c r="BL4787" s="146">
        <f t="shared" si="692"/>
        <v>5.8433853149773211E-4</v>
      </c>
      <c r="BM4787" s="146">
        <f t="shared" si="693"/>
        <v>1.5323536497466924E-6</v>
      </c>
      <c r="BN4787" s="146">
        <f t="shared" si="694"/>
        <v>1.5323536497466924E-6</v>
      </c>
      <c r="BO4787" s="146" t="str">
        <f t="shared" si="690"/>
        <v/>
      </c>
    </row>
    <row r="4788" spans="62:67" ht="20.100000000000001" customHeight="1" x14ac:dyDescent="0.25">
      <c r="BJ4788" s="146">
        <v>4008</v>
      </c>
      <c r="BK4788" s="146">
        <f t="shared" si="691"/>
        <v>25.64479999999822</v>
      </c>
      <c r="BL4788" s="146">
        <f t="shared" si="692"/>
        <v>5.8280617784798542E-4</v>
      </c>
      <c r="BM4788" s="146">
        <f t="shared" si="693"/>
        <v>1.5284112462531866E-6</v>
      </c>
      <c r="BN4788" s="146">
        <f t="shared" si="694"/>
        <v>1.5284112462531866E-6</v>
      </c>
      <c r="BO4788" s="146" t="str">
        <f t="shared" si="690"/>
        <v/>
      </c>
    </row>
    <row r="4789" spans="62:67" ht="20.100000000000001" customHeight="1" x14ac:dyDescent="0.25">
      <c r="BJ4789" s="146">
        <v>4009</v>
      </c>
      <c r="BK4789" s="146">
        <f t="shared" si="691"/>
        <v>25.651199999998219</v>
      </c>
      <c r="BL4789" s="146">
        <f t="shared" si="692"/>
        <v>5.8127776660173223E-4</v>
      </c>
      <c r="BM4789" s="146">
        <f t="shared" si="693"/>
        <v>1.5244787483724691E-6</v>
      </c>
      <c r="BN4789" s="146">
        <f t="shared" si="694"/>
        <v>1.5244787483724691E-6</v>
      </c>
      <c r="BO4789" s="146" t="str">
        <f t="shared" si="690"/>
        <v/>
      </c>
    </row>
    <row r="4790" spans="62:67" ht="20.100000000000001" customHeight="1" x14ac:dyDescent="0.25">
      <c r="BJ4790" s="146">
        <v>4010</v>
      </c>
      <c r="BK4790" s="146">
        <f t="shared" si="691"/>
        <v>25.657599999998219</v>
      </c>
      <c r="BL4790" s="146">
        <f t="shared" si="692"/>
        <v>5.7975328785335976E-4</v>
      </c>
      <c r="BM4790" s="146">
        <f t="shared" si="693"/>
        <v>1.5205561319620682E-6</v>
      </c>
      <c r="BN4790" s="146">
        <f t="shared" si="694"/>
        <v>1.5205561319620682E-6</v>
      </c>
      <c r="BO4790" s="146" t="str">
        <f t="shared" si="690"/>
        <v/>
      </c>
    </row>
    <row r="4791" spans="62:67" ht="20.100000000000001" customHeight="1" x14ac:dyDescent="0.25">
      <c r="BJ4791" s="146">
        <v>4011</v>
      </c>
      <c r="BK4791" s="146">
        <f t="shared" si="691"/>
        <v>25.663999999998218</v>
      </c>
      <c r="BL4791" s="146">
        <f t="shared" si="692"/>
        <v>5.782327317213977E-4</v>
      </c>
      <c r="BM4791" s="146">
        <f t="shared" si="693"/>
        <v>1.5166433729291683E-6</v>
      </c>
      <c r="BN4791" s="146">
        <f t="shared" si="694"/>
        <v>1.5166433729291683E-6</v>
      </c>
      <c r="BO4791" s="146" t="str">
        <f t="shared" si="690"/>
        <v/>
      </c>
    </row>
    <row r="4792" spans="62:67" ht="20.100000000000001" customHeight="1" x14ac:dyDescent="0.25">
      <c r="BJ4792" s="146">
        <v>4012</v>
      </c>
      <c r="BK4792" s="146">
        <f t="shared" si="691"/>
        <v>25.670399999998217</v>
      </c>
      <c r="BL4792" s="146">
        <f t="shared" si="692"/>
        <v>5.7671608834846853E-4</v>
      </c>
      <c r="BM4792" s="146">
        <f t="shared" si="693"/>
        <v>1.5127404472425367E-6</v>
      </c>
      <c r="BN4792" s="146">
        <f t="shared" si="694"/>
        <v>1.5127404472425367E-6</v>
      </c>
      <c r="BO4792" s="146" t="str">
        <f t="shared" si="690"/>
        <v/>
      </c>
    </row>
    <row r="4793" spans="62:67" ht="20.100000000000001" customHeight="1" x14ac:dyDescent="0.25">
      <c r="BJ4793" s="146">
        <v>4013</v>
      </c>
      <c r="BK4793" s="146">
        <f t="shared" si="691"/>
        <v>25.676799999998217</v>
      </c>
      <c r="BL4793" s="146">
        <f t="shared" si="692"/>
        <v>5.7520334790122599E-4</v>
      </c>
      <c r="BM4793" s="146">
        <f t="shared" si="693"/>
        <v>1.5088473309286202E-6</v>
      </c>
      <c r="BN4793" s="146">
        <f t="shared" si="694"/>
        <v>1.5088473309286202E-6</v>
      </c>
      <c r="BO4793" s="146" t="str">
        <f t="shared" si="690"/>
        <v/>
      </c>
    </row>
    <row r="4794" spans="62:67" ht="20.100000000000001" customHeight="1" x14ac:dyDescent="0.25">
      <c r="BJ4794" s="146">
        <v>4014</v>
      </c>
      <c r="BK4794" s="146">
        <f t="shared" si="691"/>
        <v>25.683199999998216</v>
      </c>
      <c r="BL4794" s="146">
        <f t="shared" si="692"/>
        <v>5.7369450057029737E-4</v>
      </c>
      <c r="BM4794" s="146">
        <f t="shared" si="693"/>
        <v>1.5049640000609201E-6</v>
      </c>
      <c r="BN4794" s="146">
        <f t="shared" si="694"/>
        <v>1.5049640000609201E-6</v>
      </c>
      <c r="BO4794" s="146" t="str">
        <f t="shared" si="690"/>
        <v/>
      </c>
    </row>
    <row r="4795" spans="62:67" ht="20.100000000000001" customHeight="1" x14ac:dyDescent="0.25">
      <c r="BJ4795" s="146">
        <v>4015</v>
      </c>
      <c r="BK4795" s="146">
        <f t="shared" si="691"/>
        <v>25.689599999998215</v>
      </c>
      <c r="BL4795" s="146">
        <f t="shared" si="692"/>
        <v>5.7218953657023645E-4</v>
      </c>
      <c r="BM4795" s="146">
        <f t="shared" si="693"/>
        <v>1.5010904307812423E-6</v>
      </c>
      <c r="BN4795" s="146">
        <f t="shared" si="694"/>
        <v>1.5010904307812423E-6</v>
      </c>
      <c r="BO4795" s="146" t="str">
        <f t="shared" si="690"/>
        <v/>
      </c>
    </row>
    <row r="4796" spans="62:67" ht="20.100000000000001" customHeight="1" x14ac:dyDescent="0.25">
      <c r="BJ4796" s="146">
        <v>4016</v>
      </c>
      <c r="BK4796" s="146">
        <f t="shared" si="691"/>
        <v>25.695999999998214</v>
      </c>
      <c r="BL4796" s="146">
        <f t="shared" si="692"/>
        <v>5.7068844613945521E-4</v>
      </c>
      <c r="BM4796" s="146">
        <f t="shared" si="693"/>
        <v>1.497226599277905E-6</v>
      </c>
      <c r="BN4796" s="146">
        <f t="shared" si="694"/>
        <v>1.497226599277905E-6</v>
      </c>
      <c r="BO4796" s="146" t="str">
        <f t="shared" si="690"/>
        <v/>
      </c>
    </row>
    <row r="4797" spans="62:67" ht="20.100000000000001" customHeight="1" x14ac:dyDescent="0.25">
      <c r="BJ4797" s="146">
        <v>4017</v>
      </c>
      <c r="BK4797" s="146">
        <f t="shared" si="691"/>
        <v>25.702399999998214</v>
      </c>
      <c r="BL4797" s="146">
        <f t="shared" si="692"/>
        <v>5.691912195401773E-4</v>
      </c>
      <c r="BM4797" s="146">
        <f t="shared" si="693"/>
        <v>1.4933724817980986E-6</v>
      </c>
      <c r="BN4797" s="146">
        <f t="shared" si="694"/>
        <v>1.4933724817980986E-6</v>
      </c>
      <c r="BO4797" s="146" t="str">
        <f t="shared" si="690"/>
        <v/>
      </c>
    </row>
    <row r="4798" spans="62:67" ht="20.100000000000001" customHeight="1" x14ac:dyDescent="0.25">
      <c r="BJ4798" s="146">
        <v>4018</v>
      </c>
      <c r="BK4798" s="146">
        <f t="shared" si="691"/>
        <v>25.708799999998213</v>
      </c>
      <c r="BL4798" s="146">
        <f t="shared" si="692"/>
        <v>5.676978470583792E-4</v>
      </c>
      <c r="BM4798" s="146">
        <f t="shared" si="693"/>
        <v>1.4895280546463677E-6</v>
      </c>
      <c r="BN4798" s="146">
        <f t="shared" si="694"/>
        <v>1.4895280546463677E-6</v>
      </c>
      <c r="BO4798" s="146" t="str">
        <f t="shared" si="690"/>
        <v/>
      </c>
    </row>
    <row r="4799" spans="62:67" ht="20.100000000000001" customHeight="1" x14ac:dyDescent="0.25">
      <c r="BJ4799" s="146">
        <v>4019</v>
      </c>
      <c r="BK4799" s="146">
        <f t="shared" si="691"/>
        <v>25.715199999998212</v>
      </c>
      <c r="BL4799" s="146">
        <f t="shared" si="692"/>
        <v>5.6620831900373284E-4</v>
      </c>
      <c r="BM4799" s="146">
        <f t="shared" si="693"/>
        <v>1.4856932941804913E-6</v>
      </c>
      <c r="BN4799" s="146">
        <f t="shared" si="694"/>
        <v>1.4856932941804913E-6</v>
      </c>
      <c r="BO4799" s="146" t="str">
        <f t="shared" si="690"/>
        <v/>
      </c>
    </row>
    <row r="4800" spans="62:67" ht="20.100000000000001" customHeight="1" x14ac:dyDescent="0.25">
      <c r="BJ4800" s="146">
        <v>4020</v>
      </c>
      <c r="BK4800" s="146">
        <f t="shared" si="691"/>
        <v>25.721599999998212</v>
      </c>
      <c r="BL4800" s="146">
        <f t="shared" si="692"/>
        <v>5.6472262570955235E-4</v>
      </c>
      <c r="BM4800" s="146">
        <f t="shared" si="693"/>
        <v>1.4818681768145187E-6</v>
      </c>
      <c r="BN4800" s="146">
        <f t="shared" si="694"/>
        <v>1.4818681768145187E-6</v>
      </c>
      <c r="BO4800" s="146" t="str">
        <f t="shared" si="690"/>
        <v/>
      </c>
    </row>
    <row r="4801" spans="62:67" ht="20.100000000000001" customHeight="1" x14ac:dyDescent="0.25">
      <c r="BJ4801" s="146">
        <v>4021</v>
      </c>
      <c r="BK4801" s="146">
        <f t="shared" si="691"/>
        <v>25.727999999998211</v>
      </c>
      <c r="BL4801" s="146">
        <f t="shared" si="692"/>
        <v>5.6324075753273783E-4</v>
      </c>
      <c r="BM4801" s="146">
        <f t="shared" si="693"/>
        <v>1.4780526790183351E-6</v>
      </c>
      <c r="BN4801" s="146">
        <f t="shared" si="694"/>
        <v>1.4780526790183351E-6</v>
      </c>
      <c r="BO4801" s="146" t="str">
        <f t="shared" si="690"/>
        <v/>
      </c>
    </row>
    <row r="4802" spans="62:67" ht="20.100000000000001" customHeight="1" x14ac:dyDescent="0.25">
      <c r="BJ4802" s="146">
        <v>4022</v>
      </c>
      <c r="BK4802" s="146">
        <f t="shared" si="691"/>
        <v>25.73439999999821</v>
      </c>
      <c r="BL4802" s="146">
        <f t="shared" si="692"/>
        <v>5.6176270485371949E-4</v>
      </c>
      <c r="BM4802" s="146">
        <f t="shared" si="693"/>
        <v>1.4742467773139764E-6</v>
      </c>
      <c r="BN4802" s="146">
        <f t="shared" si="694"/>
        <v>1.4742467773139764E-6</v>
      </c>
      <c r="BO4802" s="146" t="str">
        <f t="shared" si="690"/>
        <v/>
      </c>
    </row>
    <row r="4803" spans="62:67" ht="20.100000000000001" customHeight="1" x14ac:dyDescent="0.25">
      <c r="BJ4803" s="146">
        <v>4023</v>
      </c>
      <c r="BK4803" s="146">
        <f t="shared" si="691"/>
        <v>25.74079999999821</v>
      </c>
      <c r="BL4803" s="146">
        <f t="shared" si="692"/>
        <v>5.6028845807640552E-4</v>
      </c>
      <c r="BM4803" s="146">
        <f t="shared" si="693"/>
        <v>1.4704504482841935E-6</v>
      </c>
      <c r="BN4803" s="146">
        <f t="shared" si="694"/>
        <v>1.4704504482841935E-6</v>
      </c>
      <c r="BO4803" s="146" t="str">
        <f t="shared" si="690"/>
        <v/>
      </c>
    </row>
    <row r="4804" spans="62:67" ht="20.100000000000001" customHeight="1" x14ac:dyDescent="0.25">
      <c r="BJ4804" s="146">
        <v>4024</v>
      </c>
      <c r="BK4804" s="146">
        <f t="shared" si="691"/>
        <v>25.747199999998209</v>
      </c>
      <c r="BL4804" s="146">
        <f t="shared" si="692"/>
        <v>5.5881800762812132E-4</v>
      </c>
      <c r="BM4804" s="146">
        <f t="shared" si="693"/>
        <v>1.4666636685608516E-6</v>
      </c>
      <c r="BN4804" s="146">
        <f t="shared" si="694"/>
        <v>1.4666636685608516E-6</v>
      </c>
      <c r="BO4804" s="146" t="str">
        <f t="shared" si="690"/>
        <v/>
      </c>
    </row>
    <row r="4805" spans="62:67" ht="20.100000000000001" customHeight="1" x14ac:dyDescent="0.25">
      <c r="BJ4805" s="146">
        <v>4025</v>
      </c>
      <c r="BK4805" s="146">
        <f t="shared" si="691"/>
        <v>25.753599999998208</v>
      </c>
      <c r="BL4805" s="146">
        <f t="shared" si="692"/>
        <v>5.5735134395956047E-4</v>
      </c>
      <c r="BM4805" s="146">
        <f t="shared" si="693"/>
        <v>1.4628864148345799E-6</v>
      </c>
      <c r="BN4805" s="146">
        <f t="shared" si="694"/>
        <v>1.4628864148345799E-6</v>
      </c>
      <c r="BO4805" s="146" t="str">
        <f t="shared" si="690"/>
        <v/>
      </c>
    </row>
    <row r="4806" spans="62:67" ht="20.100000000000001" customHeight="1" x14ac:dyDescent="0.25">
      <c r="BJ4806" s="146">
        <v>4026</v>
      </c>
      <c r="BK4806" s="146">
        <f t="shared" si="691"/>
        <v>25.759999999998207</v>
      </c>
      <c r="BL4806" s="146">
        <f t="shared" si="692"/>
        <v>5.5588845754472589E-4</v>
      </c>
      <c r="BM4806" s="146">
        <f t="shared" si="693"/>
        <v>1.459118663847507E-6</v>
      </c>
      <c r="BN4806" s="146">
        <f t="shared" si="694"/>
        <v>1.459118663847507E-6</v>
      </c>
      <c r="BO4806" s="146" t="str">
        <f t="shared" si="690"/>
        <v/>
      </c>
    </row>
    <row r="4807" spans="62:67" ht="20.100000000000001" customHeight="1" x14ac:dyDescent="0.25">
      <c r="BJ4807" s="146">
        <v>4027</v>
      </c>
      <c r="BK4807" s="146">
        <f t="shared" si="691"/>
        <v>25.766399999998207</v>
      </c>
      <c r="BL4807" s="146">
        <f t="shared" si="692"/>
        <v>5.5442933888087838E-4</v>
      </c>
      <c r="BM4807" s="146">
        <f t="shared" si="693"/>
        <v>1.4553603923993328E-6</v>
      </c>
      <c r="BN4807" s="146">
        <f t="shared" si="694"/>
        <v>1.4553603923993328E-6</v>
      </c>
      <c r="BO4807" s="146" t="str">
        <f t="shared" si="690"/>
        <v/>
      </c>
    </row>
    <row r="4808" spans="62:67" ht="20.100000000000001" customHeight="1" x14ac:dyDescent="0.25">
      <c r="BJ4808" s="146">
        <v>4028</v>
      </c>
      <c r="BK4808" s="146">
        <f t="shared" si="691"/>
        <v>25.772799999998206</v>
      </c>
      <c r="BL4808" s="146">
        <f t="shared" si="692"/>
        <v>5.5297397848847905E-4</v>
      </c>
      <c r="BM4808" s="146">
        <f t="shared" si="693"/>
        <v>1.4516115773430998E-6</v>
      </c>
      <c r="BN4808" s="146">
        <f t="shared" si="694"/>
        <v>1.4516115773430998E-6</v>
      </c>
      <c r="BO4808" s="146" t="str">
        <f t="shared" si="690"/>
        <v/>
      </c>
    </row>
    <row r="4809" spans="62:67" ht="20.100000000000001" customHeight="1" x14ac:dyDescent="0.25">
      <c r="BJ4809" s="146">
        <v>4029</v>
      </c>
      <c r="BK4809" s="146">
        <f t="shared" si="691"/>
        <v>25.779199999998205</v>
      </c>
      <c r="BL4809" s="146">
        <f t="shared" si="692"/>
        <v>5.5152236691113595E-4</v>
      </c>
      <c r="BM4809" s="146">
        <f t="shared" si="693"/>
        <v>1.447872195584868E-6</v>
      </c>
      <c r="BN4809" s="146">
        <f t="shared" si="694"/>
        <v>1.447872195584868E-6</v>
      </c>
      <c r="BO4809" s="146" t="str">
        <f t="shared" si="690"/>
        <v/>
      </c>
    </row>
    <row r="4810" spans="62:67" ht="20.100000000000001" customHeight="1" x14ac:dyDescent="0.25">
      <c r="BJ4810" s="146">
        <v>4030</v>
      </c>
      <c r="BK4810" s="146">
        <f t="shared" si="691"/>
        <v>25.785599999998205</v>
      </c>
      <c r="BL4810" s="146">
        <f t="shared" si="692"/>
        <v>5.5007449471555108E-4</v>
      </c>
      <c r="BM4810" s="146">
        <f t="shared" si="693"/>
        <v>1.4441422240857749E-6</v>
      </c>
      <c r="BN4810" s="146">
        <f t="shared" si="694"/>
        <v>1.4441422240857749E-6</v>
      </c>
      <c r="BO4810" s="146" t="str">
        <f t="shared" si="690"/>
        <v/>
      </c>
    </row>
    <row r="4811" spans="62:67" ht="20.100000000000001" customHeight="1" x14ac:dyDescent="0.25">
      <c r="BJ4811" s="146">
        <v>4031</v>
      </c>
      <c r="BK4811" s="146">
        <f t="shared" si="691"/>
        <v>25.791999999998204</v>
      </c>
      <c r="BL4811" s="146">
        <f t="shared" si="692"/>
        <v>5.4863035249146531E-4</v>
      </c>
      <c r="BM4811" s="146">
        <f t="shared" si="693"/>
        <v>1.4404216398621441E-6</v>
      </c>
      <c r="BN4811" s="146">
        <f t="shared" si="694"/>
        <v>1.4404216398621441E-6</v>
      </c>
      <c r="BO4811" s="146" t="str">
        <f t="shared" si="690"/>
        <v/>
      </c>
    </row>
    <row r="4812" spans="62:67" ht="20.100000000000001" customHeight="1" x14ac:dyDescent="0.25">
      <c r="BJ4812" s="146">
        <v>4032</v>
      </c>
      <c r="BK4812" s="146">
        <f t="shared" si="691"/>
        <v>25.798399999998203</v>
      </c>
      <c r="BL4812" s="146">
        <f t="shared" si="692"/>
        <v>5.4718993085160316E-4</v>
      </c>
      <c r="BM4812" s="146">
        <f t="shared" si="693"/>
        <v>1.4367104199844005E-6</v>
      </c>
      <c r="BN4812" s="146">
        <f t="shared" si="694"/>
        <v>1.4367104199844005E-6</v>
      </c>
      <c r="BO4812" s="146" t="str">
        <f t="shared" si="690"/>
        <v/>
      </c>
    </row>
    <row r="4813" spans="62:67" ht="20.100000000000001" customHeight="1" x14ac:dyDescent="0.25">
      <c r="BJ4813" s="146">
        <v>4033</v>
      </c>
      <c r="BK4813" s="146">
        <f t="shared" si="691"/>
        <v>25.804799999998203</v>
      </c>
      <c r="BL4813" s="146">
        <f t="shared" si="692"/>
        <v>5.4575322043161876E-4</v>
      </c>
      <c r="BM4813" s="146">
        <f t="shared" si="693"/>
        <v>1.4330085415715415E-6</v>
      </c>
      <c r="BN4813" s="146">
        <f t="shared" si="694"/>
        <v>1.4330085415715415E-6</v>
      </c>
      <c r="BO4813" s="146" t="str">
        <f t="shared" ref="BO4813:BO4876" si="695">IF($BL4813&lt;(1-$BH$793),$BM4813,"")</f>
        <v/>
      </c>
    </row>
    <row r="4814" spans="62:67" ht="20.100000000000001" customHeight="1" x14ac:dyDescent="0.25">
      <c r="BJ4814" s="146">
        <v>4034</v>
      </c>
      <c r="BK4814" s="146">
        <f t="shared" ref="BK4814:BK4877" si="696">BK4813+$BN$778</f>
        <v>25.811199999998202</v>
      </c>
      <c r="BL4814" s="146">
        <f t="shared" ref="BL4814:BL4877" si="697">_xlfn.CHISQ.DIST.RT(BK4814,7)</f>
        <v>5.4432021189004722E-4</v>
      </c>
      <c r="BM4814" s="146">
        <f t="shared" ref="BM4814:BM4877" si="698">BL4814-BL4815</f>
        <v>1.4293159818044724E-6</v>
      </c>
      <c r="BN4814" s="146">
        <f t="shared" ref="BN4814:BN4877" si="699">IF(BL4814&lt;(1-$BH$785),BM4814,"")</f>
        <v>1.4293159818044724E-6</v>
      </c>
      <c r="BO4814" s="146" t="str">
        <f t="shared" si="695"/>
        <v/>
      </c>
    </row>
    <row r="4815" spans="62:67" ht="20.100000000000001" customHeight="1" x14ac:dyDescent="0.25">
      <c r="BJ4815" s="146">
        <v>4035</v>
      </c>
      <c r="BK4815" s="146">
        <f t="shared" si="696"/>
        <v>25.817599999998201</v>
      </c>
      <c r="BL4815" s="146">
        <f t="shared" si="697"/>
        <v>5.4289089590824275E-4</v>
      </c>
      <c r="BM4815" s="146">
        <f t="shared" si="698"/>
        <v>1.4256327179128876E-6</v>
      </c>
      <c r="BN4815" s="146">
        <f t="shared" si="699"/>
        <v>1.4256327179128876E-6</v>
      </c>
      <c r="BO4815" s="146" t="str">
        <f t="shared" si="695"/>
        <v/>
      </c>
    </row>
    <row r="4816" spans="62:67" ht="20.100000000000001" customHeight="1" x14ac:dyDescent="0.25">
      <c r="BJ4816" s="146">
        <v>4036</v>
      </c>
      <c r="BK4816" s="146">
        <f t="shared" si="696"/>
        <v>25.8239999999982</v>
      </c>
      <c r="BL4816" s="146">
        <f t="shared" si="697"/>
        <v>5.4146526319032986E-4</v>
      </c>
      <c r="BM4816" s="146">
        <f t="shared" si="698"/>
        <v>1.4219587271784148E-6</v>
      </c>
      <c r="BN4816" s="146">
        <f t="shared" si="699"/>
        <v>1.4219587271784148E-6</v>
      </c>
      <c r="BO4816" s="146" t="str">
        <f t="shared" si="695"/>
        <v/>
      </c>
    </row>
    <row r="4817" spans="62:67" ht="20.100000000000001" customHeight="1" x14ac:dyDescent="0.25">
      <c r="BJ4817" s="146">
        <v>4037</v>
      </c>
      <c r="BK4817" s="146">
        <f t="shared" si="696"/>
        <v>25.8303999999982</v>
      </c>
      <c r="BL4817" s="146">
        <f t="shared" si="697"/>
        <v>5.4004330446315145E-4</v>
      </c>
      <c r="BM4817" s="146">
        <f t="shared" si="698"/>
        <v>1.4182939869397107E-6</v>
      </c>
      <c r="BN4817" s="146">
        <f t="shared" si="699"/>
        <v>1.4182939869397107E-6</v>
      </c>
      <c r="BO4817" s="146" t="str">
        <f t="shared" si="695"/>
        <v/>
      </c>
    </row>
    <row r="4818" spans="62:67" ht="20.100000000000001" customHeight="1" x14ac:dyDescent="0.25">
      <c r="BJ4818" s="146">
        <v>4038</v>
      </c>
      <c r="BK4818" s="146">
        <f t="shared" si="696"/>
        <v>25.836799999998199</v>
      </c>
      <c r="BL4818" s="146">
        <f t="shared" si="697"/>
        <v>5.3862501047621174E-4</v>
      </c>
      <c r="BM4818" s="146">
        <f t="shared" si="698"/>
        <v>1.4146384745889915E-6</v>
      </c>
      <c r="BN4818" s="146">
        <f t="shared" si="699"/>
        <v>1.4146384745889915E-6</v>
      </c>
      <c r="BO4818" s="146" t="str">
        <f t="shared" si="695"/>
        <v/>
      </c>
    </row>
    <row r="4819" spans="62:67" ht="20.100000000000001" customHeight="1" x14ac:dyDescent="0.25">
      <c r="BJ4819" s="146">
        <v>4039</v>
      </c>
      <c r="BK4819" s="146">
        <f t="shared" si="696"/>
        <v>25.843199999998198</v>
      </c>
      <c r="BL4819" s="146">
        <f t="shared" si="697"/>
        <v>5.3721037200162274E-4</v>
      </c>
      <c r="BM4819" s="146">
        <f t="shared" si="698"/>
        <v>1.4109921675669376E-6</v>
      </c>
      <c r="BN4819" s="146">
        <f t="shared" si="699"/>
        <v>1.4109921675669376E-6</v>
      </c>
      <c r="BO4819" s="146" t="str">
        <f t="shared" si="695"/>
        <v/>
      </c>
    </row>
    <row r="4820" spans="62:67" ht="20.100000000000001" customHeight="1" x14ac:dyDescent="0.25">
      <c r="BJ4820" s="146">
        <v>4040</v>
      </c>
      <c r="BK4820" s="146">
        <f t="shared" si="696"/>
        <v>25.849599999998198</v>
      </c>
      <c r="BL4820" s="146">
        <f t="shared" si="697"/>
        <v>5.3579937983405581E-4</v>
      </c>
      <c r="BM4820" s="146">
        <f t="shared" si="698"/>
        <v>1.4073550433725589E-6</v>
      </c>
      <c r="BN4820" s="146">
        <f t="shared" si="699"/>
        <v>1.4073550433725589E-6</v>
      </c>
      <c r="BO4820" s="146" t="str">
        <f t="shared" si="695"/>
        <v/>
      </c>
    </row>
    <row r="4821" spans="62:67" ht="20.100000000000001" customHeight="1" x14ac:dyDescent="0.25">
      <c r="BJ4821" s="146">
        <v>4041</v>
      </c>
      <c r="BK4821" s="146">
        <f t="shared" si="696"/>
        <v>25.855999999998197</v>
      </c>
      <c r="BL4821" s="146">
        <f t="shared" si="697"/>
        <v>5.3439202479068325E-4</v>
      </c>
      <c r="BM4821" s="146">
        <f t="shared" si="698"/>
        <v>1.403727079552896E-6</v>
      </c>
      <c r="BN4821" s="146">
        <f t="shared" si="699"/>
        <v>1.403727079552896E-6</v>
      </c>
      <c r="BO4821" s="146" t="str">
        <f t="shared" si="695"/>
        <v/>
      </c>
    </row>
    <row r="4822" spans="62:67" ht="20.100000000000001" customHeight="1" x14ac:dyDescent="0.25">
      <c r="BJ4822" s="146">
        <v>4042</v>
      </c>
      <c r="BK4822" s="146">
        <f t="shared" si="696"/>
        <v>25.862399999998196</v>
      </c>
      <c r="BL4822" s="146">
        <f t="shared" si="697"/>
        <v>5.3298829771113035E-4</v>
      </c>
      <c r="BM4822" s="146">
        <f t="shared" si="698"/>
        <v>1.4001082537127771E-6</v>
      </c>
      <c r="BN4822" s="146">
        <f t="shared" si="699"/>
        <v>1.4001082537127771E-6</v>
      </c>
      <c r="BO4822" s="146" t="str">
        <f t="shared" si="695"/>
        <v/>
      </c>
    </row>
    <row r="4823" spans="62:67" ht="20.100000000000001" customHeight="1" x14ac:dyDescent="0.25">
      <c r="BJ4823" s="146">
        <v>4043</v>
      </c>
      <c r="BK4823" s="146">
        <f t="shared" si="696"/>
        <v>25.868799999998195</v>
      </c>
      <c r="BL4823" s="146">
        <f t="shared" si="697"/>
        <v>5.3158818945741758E-4</v>
      </c>
      <c r="BM4823" s="146">
        <f t="shared" si="698"/>
        <v>1.3964985435056029E-6</v>
      </c>
      <c r="BN4823" s="146">
        <f t="shared" si="699"/>
        <v>1.3964985435056029E-6</v>
      </c>
      <c r="BO4823" s="146" t="str">
        <f t="shared" si="695"/>
        <v/>
      </c>
    </row>
    <row r="4824" spans="62:67" ht="20.100000000000001" customHeight="1" x14ac:dyDescent="0.25">
      <c r="BJ4824" s="146">
        <v>4044</v>
      </c>
      <c r="BK4824" s="146">
        <f t="shared" si="696"/>
        <v>25.875199999998195</v>
      </c>
      <c r="BL4824" s="146">
        <f t="shared" si="697"/>
        <v>5.3019169091391197E-4</v>
      </c>
      <c r="BM4824" s="146">
        <f t="shared" si="698"/>
        <v>1.3928979266390924E-6</v>
      </c>
      <c r="BN4824" s="146">
        <f t="shared" si="699"/>
        <v>1.3928979266390924E-6</v>
      </c>
      <c r="BO4824" s="146" t="str">
        <f t="shared" si="695"/>
        <v/>
      </c>
    </row>
    <row r="4825" spans="62:67" ht="20.100000000000001" customHeight="1" x14ac:dyDescent="0.25">
      <c r="BJ4825" s="146">
        <v>4045</v>
      </c>
      <c r="BK4825" s="146">
        <f t="shared" si="696"/>
        <v>25.881599999998194</v>
      </c>
      <c r="BL4825" s="146">
        <f t="shared" si="697"/>
        <v>5.2879879298727288E-4</v>
      </c>
      <c r="BM4825" s="146">
        <f t="shared" si="698"/>
        <v>1.3893063808728982E-6</v>
      </c>
      <c r="BN4825" s="146">
        <f t="shared" si="699"/>
        <v>1.3893063808728982E-6</v>
      </c>
      <c r="BO4825" s="146" t="str">
        <f t="shared" si="695"/>
        <v/>
      </c>
    </row>
    <row r="4826" spans="62:67" ht="20.100000000000001" customHeight="1" x14ac:dyDescent="0.25">
      <c r="BJ4826" s="146">
        <v>4046</v>
      </c>
      <c r="BK4826" s="146">
        <f t="shared" si="696"/>
        <v>25.887999999998193</v>
      </c>
      <c r="BL4826" s="146">
        <f t="shared" si="697"/>
        <v>5.2740948660639998E-4</v>
      </c>
      <c r="BM4826" s="146">
        <f t="shared" si="698"/>
        <v>1.3857238840184975E-6</v>
      </c>
      <c r="BN4826" s="146">
        <f t="shared" si="699"/>
        <v>1.3857238840184975E-6</v>
      </c>
      <c r="BO4826" s="146" t="str">
        <f t="shared" si="695"/>
        <v/>
      </c>
    </row>
    <row r="4827" spans="62:67" ht="20.100000000000001" customHeight="1" x14ac:dyDescent="0.25">
      <c r="BJ4827" s="146">
        <v>4047</v>
      </c>
      <c r="BK4827" s="146">
        <f t="shared" si="696"/>
        <v>25.894399999998193</v>
      </c>
      <c r="BL4827" s="146">
        <f t="shared" si="697"/>
        <v>5.2602376272238148E-4</v>
      </c>
      <c r="BM4827" s="146">
        <f t="shared" si="698"/>
        <v>1.3821504139419028E-6</v>
      </c>
      <c r="BN4827" s="146">
        <f t="shared" si="699"/>
        <v>1.3821504139419028E-6</v>
      </c>
      <c r="BO4827" s="146" t="str">
        <f t="shared" si="695"/>
        <v/>
      </c>
    </row>
    <row r="4828" spans="62:67" ht="20.100000000000001" customHeight="1" x14ac:dyDescent="0.25">
      <c r="BJ4828" s="146">
        <v>4048</v>
      </c>
      <c r="BK4828" s="146">
        <f t="shared" si="696"/>
        <v>25.900799999998192</v>
      </c>
      <c r="BL4828" s="146">
        <f t="shared" si="697"/>
        <v>5.2464161230843958E-4</v>
      </c>
      <c r="BM4828" s="146">
        <f t="shared" si="698"/>
        <v>1.3785859485588919E-6</v>
      </c>
      <c r="BN4828" s="146">
        <f t="shared" si="699"/>
        <v>1.3785859485588919E-6</v>
      </c>
      <c r="BO4828" s="146" t="str">
        <f t="shared" si="695"/>
        <v/>
      </c>
    </row>
    <row r="4829" spans="62:67" ht="20.100000000000001" customHeight="1" x14ac:dyDescent="0.25">
      <c r="BJ4829" s="146">
        <v>4049</v>
      </c>
      <c r="BK4829" s="146">
        <f t="shared" si="696"/>
        <v>25.907199999998191</v>
      </c>
      <c r="BL4829" s="146">
        <f t="shared" si="697"/>
        <v>5.2326302635988069E-4</v>
      </c>
      <c r="BM4829" s="146">
        <f t="shared" si="698"/>
        <v>1.3750304658369586E-6</v>
      </c>
      <c r="BN4829" s="146">
        <f t="shared" si="699"/>
        <v>1.3750304658369586E-6</v>
      </c>
      <c r="BO4829" s="146" t="str">
        <f t="shared" si="695"/>
        <v/>
      </c>
    </row>
    <row r="4830" spans="62:67" ht="20.100000000000001" customHeight="1" x14ac:dyDescent="0.25">
      <c r="BJ4830" s="146">
        <v>4050</v>
      </c>
      <c r="BK4830" s="146">
        <f t="shared" si="696"/>
        <v>25.913599999998191</v>
      </c>
      <c r="BL4830" s="146">
        <f t="shared" si="697"/>
        <v>5.2188799589404373E-4</v>
      </c>
      <c r="BM4830" s="146">
        <f t="shared" si="698"/>
        <v>1.3714839437972649E-6</v>
      </c>
      <c r="BN4830" s="146">
        <f t="shared" si="699"/>
        <v>1.3714839437972649E-6</v>
      </c>
      <c r="BO4830" s="146" t="str">
        <f t="shared" si="695"/>
        <v/>
      </c>
    </row>
    <row r="4831" spans="62:67" ht="20.100000000000001" customHeight="1" x14ac:dyDescent="0.25">
      <c r="BJ4831" s="146">
        <v>4051</v>
      </c>
      <c r="BK4831" s="146">
        <f t="shared" si="696"/>
        <v>25.91999999999819</v>
      </c>
      <c r="BL4831" s="146">
        <f t="shared" si="697"/>
        <v>5.2051651195024647E-4</v>
      </c>
      <c r="BM4831" s="146">
        <f t="shared" si="698"/>
        <v>1.3679463605096535E-6</v>
      </c>
      <c r="BN4831" s="146">
        <f t="shared" si="699"/>
        <v>1.3679463605096535E-6</v>
      </c>
      <c r="BO4831" s="146" t="str">
        <f t="shared" si="695"/>
        <v/>
      </c>
    </row>
    <row r="4832" spans="62:67" ht="20.100000000000001" customHeight="1" x14ac:dyDescent="0.25">
      <c r="BJ4832" s="146">
        <v>4052</v>
      </c>
      <c r="BK4832" s="146">
        <f t="shared" si="696"/>
        <v>25.926399999998189</v>
      </c>
      <c r="BL4832" s="146">
        <f t="shared" si="697"/>
        <v>5.1914856558973681E-4</v>
      </c>
      <c r="BM4832" s="146">
        <f t="shared" si="698"/>
        <v>1.3644176941005623E-6</v>
      </c>
      <c r="BN4832" s="146">
        <f t="shared" si="699"/>
        <v>1.3644176941005623E-6</v>
      </c>
      <c r="BO4832" s="146" t="str">
        <f t="shared" si="695"/>
        <v/>
      </c>
    </row>
    <row r="4833" spans="62:67" ht="20.100000000000001" customHeight="1" x14ac:dyDescent="0.25">
      <c r="BJ4833" s="146">
        <v>4053</v>
      </c>
      <c r="BK4833" s="146">
        <f t="shared" si="696"/>
        <v>25.932799999998188</v>
      </c>
      <c r="BL4833" s="146">
        <f t="shared" si="697"/>
        <v>5.1778414789563625E-4</v>
      </c>
      <c r="BM4833" s="146">
        <f t="shared" si="698"/>
        <v>1.3608979227430502E-6</v>
      </c>
      <c r="BN4833" s="146">
        <f t="shared" si="699"/>
        <v>1.3608979227430502E-6</v>
      </c>
      <c r="BO4833" s="146" t="str">
        <f t="shared" si="695"/>
        <v/>
      </c>
    </row>
    <row r="4834" spans="62:67" ht="20.100000000000001" customHeight="1" x14ac:dyDescent="0.25">
      <c r="BJ4834" s="146">
        <v>4054</v>
      </c>
      <c r="BK4834" s="146">
        <f t="shared" si="696"/>
        <v>25.939199999998188</v>
      </c>
      <c r="BL4834" s="146">
        <f t="shared" si="697"/>
        <v>5.164232499728932E-4</v>
      </c>
      <c r="BM4834" s="146">
        <f t="shared" si="698"/>
        <v>1.3573870246630848E-6</v>
      </c>
      <c r="BN4834" s="146">
        <f t="shared" si="699"/>
        <v>1.3573870246630848E-6</v>
      </c>
      <c r="BO4834" s="146" t="str">
        <f t="shared" si="695"/>
        <v/>
      </c>
    </row>
    <row r="4835" spans="62:67" ht="20.100000000000001" customHeight="1" x14ac:dyDescent="0.25">
      <c r="BJ4835" s="146">
        <v>4055</v>
      </c>
      <c r="BK4835" s="146">
        <f t="shared" si="696"/>
        <v>25.945599999998187</v>
      </c>
      <c r="BL4835" s="146">
        <f t="shared" si="697"/>
        <v>5.1506586294823012E-4</v>
      </c>
      <c r="BM4835" s="146">
        <f t="shared" si="698"/>
        <v>1.353884978140844E-6</v>
      </c>
      <c r="BN4835" s="146">
        <f t="shared" si="699"/>
        <v>1.353884978140844E-6</v>
      </c>
      <c r="BO4835" s="146" t="str">
        <f t="shared" si="695"/>
        <v/>
      </c>
    </row>
    <row r="4836" spans="62:67" ht="20.100000000000001" customHeight="1" x14ac:dyDescent="0.25">
      <c r="BJ4836" s="146">
        <v>4056</v>
      </c>
      <c r="BK4836" s="146">
        <f t="shared" si="696"/>
        <v>25.951999999998186</v>
      </c>
      <c r="BL4836" s="146">
        <f t="shared" si="697"/>
        <v>5.1371197797008927E-4</v>
      </c>
      <c r="BM4836" s="146">
        <f t="shared" si="698"/>
        <v>1.3503917615012833E-6</v>
      </c>
      <c r="BN4836" s="146">
        <f t="shared" si="699"/>
        <v>1.3503917615012833E-6</v>
      </c>
      <c r="BO4836" s="146" t="str">
        <f t="shared" si="695"/>
        <v/>
      </c>
    </row>
    <row r="4837" spans="62:67" ht="20.100000000000001" customHeight="1" x14ac:dyDescent="0.25">
      <c r="BJ4837" s="146">
        <v>4057</v>
      </c>
      <c r="BK4837" s="146">
        <f t="shared" si="696"/>
        <v>25.958399999998186</v>
      </c>
      <c r="BL4837" s="146">
        <f t="shared" si="697"/>
        <v>5.1236158620858799E-4</v>
      </c>
      <c r="BM4837" s="146">
        <f t="shared" si="698"/>
        <v>1.3469073531277966E-6</v>
      </c>
      <c r="BN4837" s="146">
        <f t="shared" si="699"/>
        <v>1.3469073531277966E-6</v>
      </c>
      <c r="BO4837" s="146" t="str">
        <f t="shared" si="695"/>
        <v/>
      </c>
    </row>
    <row r="4838" spans="62:67" ht="20.100000000000001" customHeight="1" x14ac:dyDescent="0.25">
      <c r="BJ4838" s="146">
        <v>4058</v>
      </c>
      <c r="BK4838" s="146">
        <f t="shared" si="696"/>
        <v>25.964799999998185</v>
      </c>
      <c r="BL4838" s="146">
        <f t="shared" si="697"/>
        <v>5.1101467885546019E-4</v>
      </c>
      <c r="BM4838" s="146">
        <f t="shared" si="698"/>
        <v>1.3434317314479048E-6</v>
      </c>
      <c r="BN4838" s="146">
        <f t="shared" si="699"/>
        <v>1.3434317314479048E-6</v>
      </c>
      <c r="BO4838" s="146" t="str">
        <f t="shared" si="695"/>
        <v/>
      </c>
    </row>
    <row r="4839" spans="62:67" ht="20.100000000000001" customHeight="1" x14ac:dyDescent="0.25">
      <c r="BJ4839" s="146">
        <v>4059</v>
      </c>
      <c r="BK4839" s="146">
        <f t="shared" si="696"/>
        <v>25.971199999998184</v>
      </c>
      <c r="BL4839" s="146">
        <f t="shared" si="697"/>
        <v>5.0967124712401229E-4</v>
      </c>
      <c r="BM4839" s="146">
        <f t="shared" si="698"/>
        <v>1.3399648749447485E-6</v>
      </c>
      <c r="BN4839" s="146">
        <f t="shared" si="699"/>
        <v>1.3399648749447485E-6</v>
      </c>
      <c r="BO4839" s="146" t="str">
        <f t="shared" si="695"/>
        <v/>
      </c>
    </row>
    <row r="4840" spans="62:67" ht="20.100000000000001" customHeight="1" x14ac:dyDescent="0.25">
      <c r="BJ4840" s="146">
        <v>4060</v>
      </c>
      <c r="BK4840" s="146">
        <f t="shared" si="696"/>
        <v>25.977599999998183</v>
      </c>
      <c r="BL4840" s="146">
        <f t="shared" si="697"/>
        <v>5.0833128224906754E-4</v>
      </c>
      <c r="BM4840" s="146">
        <f t="shared" si="698"/>
        <v>1.3365067621510162E-6</v>
      </c>
      <c r="BN4840" s="146">
        <f t="shared" si="699"/>
        <v>1.3365067621510162E-6</v>
      </c>
      <c r="BO4840" s="146" t="str">
        <f t="shared" si="695"/>
        <v/>
      </c>
    </row>
    <row r="4841" spans="62:67" ht="20.100000000000001" customHeight="1" x14ac:dyDescent="0.25">
      <c r="BJ4841" s="146">
        <v>4061</v>
      </c>
      <c r="BK4841" s="146">
        <f t="shared" si="696"/>
        <v>25.983999999998183</v>
      </c>
      <c r="BL4841" s="146">
        <f t="shared" si="697"/>
        <v>5.0699477548691652E-4</v>
      </c>
      <c r="BM4841" s="146">
        <f t="shared" si="698"/>
        <v>1.3330573716487278E-6</v>
      </c>
      <c r="BN4841" s="146">
        <f t="shared" si="699"/>
        <v>1.3330573716487278E-6</v>
      </c>
      <c r="BO4841" s="146" t="str">
        <f t="shared" si="695"/>
        <v/>
      </c>
    </row>
    <row r="4842" spans="62:67" ht="20.100000000000001" customHeight="1" x14ac:dyDescent="0.25">
      <c r="BJ4842" s="146">
        <v>4062</v>
      </c>
      <c r="BK4842" s="146">
        <f t="shared" si="696"/>
        <v>25.990399999998182</v>
      </c>
      <c r="BL4842" s="146">
        <f t="shared" si="697"/>
        <v>5.0566171811526779E-4</v>
      </c>
      <c r="BM4842" s="146">
        <f t="shared" si="698"/>
        <v>1.3296166820695593E-6</v>
      </c>
      <c r="BN4842" s="146">
        <f t="shared" si="699"/>
        <v>1.3296166820695593E-6</v>
      </c>
      <c r="BO4842" s="146" t="str">
        <f t="shared" si="695"/>
        <v/>
      </c>
    </row>
    <row r="4843" spans="62:67" ht="20.100000000000001" customHeight="1" x14ac:dyDescent="0.25">
      <c r="BJ4843" s="146">
        <v>4063</v>
      </c>
      <c r="BK4843" s="146">
        <f t="shared" si="696"/>
        <v>25.996799999998181</v>
      </c>
      <c r="BL4843" s="146">
        <f t="shared" si="697"/>
        <v>5.0433210143319823E-4</v>
      </c>
      <c r="BM4843" s="146">
        <f t="shared" si="698"/>
        <v>1.326184672099614E-6</v>
      </c>
      <c r="BN4843" s="146">
        <f t="shared" si="699"/>
        <v>1.326184672099614E-6</v>
      </c>
      <c r="BO4843" s="146" t="str">
        <f t="shared" si="695"/>
        <v/>
      </c>
    </row>
    <row r="4844" spans="62:67" ht="20.100000000000001" customHeight="1" x14ac:dyDescent="0.25">
      <c r="BJ4844" s="146">
        <v>4064</v>
      </c>
      <c r="BK4844" s="146">
        <f t="shared" si="696"/>
        <v>26.003199999998181</v>
      </c>
      <c r="BL4844" s="146">
        <f t="shared" si="697"/>
        <v>5.0300591676109862E-4</v>
      </c>
      <c r="BM4844" s="146">
        <f t="shared" si="698"/>
        <v>1.3227613204722663E-6</v>
      </c>
      <c r="BN4844" s="146">
        <f t="shared" si="699"/>
        <v>1.3227613204722663E-6</v>
      </c>
      <c r="BO4844" s="146" t="str">
        <f t="shared" si="695"/>
        <v/>
      </c>
    </row>
    <row r="4845" spans="62:67" ht="20.100000000000001" customHeight="1" x14ac:dyDescent="0.25">
      <c r="BJ4845" s="146">
        <v>4065</v>
      </c>
      <c r="BK4845" s="146">
        <f t="shared" si="696"/>
        <v>26.00959999999818</v>
      </c>
      <c r="BL4845" s="146">
        <f t="shared" si="697"/>
        <v>5.0168315544062635E-4</v>
      </c>
      <c r="BM4845" s="146">
        <f t="shared" si="698"/>
        <v>1.3193466059690292E-6</v>
      </c>
      <c r="BN4845" s="146">
        <f t="shared" si="699"/>
        <v>1.3193466059690292E-6</v>
      </c>
      <c r="BO4845" s="146" t="str">
        <f t="shared" si="695"/>
        <v/>
      </c>
    </row>
    <row r="4846" spans="62:67" ht="20.100000000000001" customHeight="1" x14ac:dyDescent="0.25">
      <c r="BJ4846" s="146">
        <v>4066</v>
      </c>
      <c r="BK4846" s="146">
        <f t="shared" si="696"/>
        <v>26.015999999998179</v>
      </c>
      <c r="BL4846" s="146">
        <f t="shared" si="697"/>
        <v>5.0036380883465733E-4</v>
      </c>
      <c r="BM4846" s="146">
        <f t="shared" si="698"/>
        <v>1.3159405074270351E-6</v>
      </c>
      <c r="BN4846" s="146">
        <f t="shared" si="699"/>
        <v>1.3159405074270351E-6</v>
      </c>
      <c r="BO4846" s="146" t="str">
        <f t="shared" si="695"/>
        <v/>
      </c>
    </row>
    <row r="4847" spans="62:67" ht="20.100000000000001" customHeight="1" x14ac:dyDescent="0.25">
      <c r="BJ4847" s="146">
        <v>4067</v>
      </c>
      <c r="BK4847" s="146">
        <f t="shared" si="696"/>
        <v>26.022399999998179</v>
      </c>
      <c r="BL4847" s="146">
        <f t="shared" si="697"/>
        <v>4.9904786832723029E-4</v>
      </c>
      <c r="BM4847" s="146">
        <f t="shared" si="698"/>
        <v>1.3125430037268931E-6</v>
      </c>
      <c r="BN4847" s="146">
        <f t="shared" si="699"/>
        <v>1.3125430037268931E-6</v>
      </c>
      <c r="BO4847" s="146" t="str">
        <f t="shared" si="695"/>
        <v/>
      </c>
    </row>
    <row r="4848" spans="62:67" ht="20.100000000000001" customHeight="1" x14ac:dyDescent="0.25">
      <c r="BJ4848" s="146">
        <v>4068</v>
      </c>
      <c r="BK4848" s="146">
        <f t="shared" si="696"/>
        <v>26.028799999998178</v>
      </c>
      <c r="BL4848" s="146">
        <f t="shared" si="697"/>
        <v>4.977353253235034E-4</v>
      </c>
      <c r="BM4848" s="146">
        <f t="shared" si="698"/>
        <v>1.3091540738058077E-6</v>
      </c>
      <c r="BN4848" s="146">
        <f t="shared" si="699"/>
        <v>1.3091540738058077E-6</v>
      </c>
      <c r="BO4848" s="146" t="str">
        <f t="shared" si="695"/>
        <v/>
      </c>
    </row>
    <row r="4849" spans="62:67" ht="20.100000000000001" customHeight="1" x14ac:dyDescent="0.25">
      <c r="BJ4849" s="146">
        <v>4069</v>
      </c>
      <c r="BK4849" s="146">
        <f t="shared" si="696"/>
        <v>26.035199999998177</v>
      </c>
      <c r="BL4849" s="146">
        <f t="shared" si="697"/>
        <v>4.9642617124969759E-4</v>
      </c>
      <c r="BM4849" s="146">
        <f t="shared" si="698"/>
        <v>1.3057736966442428E-6</v>
      </c>
      <c r="BN4849" s="146">
        <f t="shared" si="699"/>
        <v>1.3057736966442428E-6</v>
      </c>
      <c r="BO4849" s="146" t="str">
        <f t="shared" si="695"/>
        <v/>
      </c>
    </row>
    <row r="4850" spans="62:67" ht="20.100000000000001" customHeight="1" x14ac:dyDescent="0.25">
      <c r="BJ4850" s="146">
        <v>4070</v>
      </c>
      <c r="BK4850" s="146">
        <f t="shared" si="696"/>
        <v>26.041599999998176</v>
      </c>
      <c r="BL4850" s="146">
        <f t="shared" si="697"/>
        <v>4.9512039755305335E-4</v>
      </c>
      <c r="BM4850" s="146">
        <f t="shared" si="698"/>
        <v>1.3024018512758969E-6</v>
      </c>
      <c r="BN4850" s="146">
        <f t="shared" si="699"/>
        <v>1.3024018512758969E-6</v>
      </c>
      <c r="BO4850" s="146" t="str">
        <f t="shared" si="695"/>
        <v/>
      </c>
    </row>
    <row r="4851" spans="62:67" ht="20.100000000000001" customHeight="1" x14ac:dyDescent="0.25">
      <c r="BJ4851" s="146">
        <v>4071</v>
      </c>
      <c r="BK4851" s="146">
        <f t="shared" si="696"/>
        <v>26.047999999998176</v>
      </c>
      <c r="BL4851" s="146">
        <f t="shared" si="697"/>
        <v>4.9381799570177745E-4</v>
      </c>
      <c r="BM4851" s="146">
        <f t="shared" si="698"/>
        <v>1.299038516783149E-6</v>
      </c>
      <c r="BN4851" s="146">
        <f t="shared" si="699"/>
        <v>1.299038516783149E-6</v>
      </c>
      <c r="BO4851" s="146" t="str">
        <f t="shared" si="695"/>
        <v/>
      </c>
    </row>
    <row r="4852" spans="62:67" ht="20.100000000000001" customHeight="1" x14ac:dyDescent="0.25">
      <c r="BJ4852" s="146">
        <v>4072</v>
      </c>
      <c r="BK4852" s="146">
        <f t="shared" si="696"/>
        <v>26.054399999998175</v>
      </c>
      <c r="BL4852" s="146">
        <f t="shared" si="697"/>
        <v>4.925189571849943E-4</v>
      </c>
      <c r="BM4852" s="146">
        <f t="shared" si="698"/>
        <v>1.2956836722978178E-6</v>
      </c>
      <c r="BN4852" s="146">
        <f t="shared" si="699"/>
        <v>1.2956836722978178E-6</v>
      </c>
      <c r="BO4852" s="146" t="str">
        <f t="shared" si="695"/>
        <v/>
      </c>
    </row>
    <row r="4853" spans="62:67" ht="20.100000000000001" customHeight="1" x14ac:dyDescent="0.25">
      <c r="BJ4853" s="146">
        <v>4073</v>
      </c>
      <c r="BK4853" s="146">
        <f t="shared" si="696"/>
        <v>26.060799999998174</v>
      </c>
      <c r="BL4853" s="146">
        <f t="shared" si="697"/>
        <v>4.9122327351269648E-4</v>
      </c>
      <c r="BM4853" s="146">
        <f t="shared" si="698"/>
        <v>1.2923372970009448E-6</v>
      </c>
      <c r="BN4853" s="146">
        <f t="shared" si="699"/>
        <v>1.2923372970009448E-6</v>
      </c>
      <c r="BO4853" s="146" t="str">
        <f t="shared" si="695"/>
        <v/>
      </c>
    </row>
    <row r="4854" spans="62:67" ht="20.100000000000001" customHeight="1" x14ac:dyDescent="0.25">
      <c r="BJ4854" s="146">
        <v>4074</v>
      </c>
      <c r="BK4854" s="146">
        <f t="shared" si="696"/>
        <v>26.067199999998174</v>
      </c>
      <c r="BL4854" s="146">
        <f t="shared" si="697"/>
        <v>4.8993093621569554E-4</v>
      </c>
      <c r="BM4854" s="146">
        <f t="shared" si="698"/>
        <v>1.2889993701213848E-6</v>
      </c>
      <c r="BN4854" s="146">
        <f t="shared" si="699"/>
        <v>1.2889993701213848E-6</v>
      </c>
      <c r="BO4854" s="146" t="str">
        <f t="shared" si="695"/>
        <v/>
      </c>
    </row>
    <row r="4855" spans="62:67" ht="20.100000000000001" customHeight="1" x14ac:dyDescent="0.25">
      <c r="BJ4855" s="146">
        <v>4075</v>
      </c>
      <c r="BK4855" s="146">
        <f t="shared" si="696"/>
        <v>26.073599999998173</v>
      </c>
      <c r="BL4855" s="146">
        <f t="shared" si="697"/>
        <v>4.8864193684557415E-4</v>
      </c>
      <c r="BM4855" s="146">
        <f t="shared" si="698"/>
        <v>1.2856698709407389E-6</v>
      </c>
      <c r="BN4855" s="146">
        <f t="shared" si="699"/>
        <v>1.2856698709407389E-6</v>
      </c>
      <c r="BO4855" s="146" t="str">
        <f t="shared" si="695"/>
        <v/>
      </c>
    </row>
    <row r="4856" spans="62:67" ht="20.100000000000001" customHeight="1" x14ac:dyDescent="0.25">
      <c r="BJ4856" s="146">
        <v>4076</v>
      </c>
      <c r="BK4856" s="146">
        <f t="shared" si="696"/>
        <v>26.079999999998172</v>
      </c>
      <c r="BL4856" s="146">
        <f t="shared" si="697"/>
        <v>4.8735626697463341E-4</v>
      </c>
      <c r="BM4856" s="146">
        <f t="shared" si="698"/>
        <v>1.282348778784085E-6</v>
      </c>
      <c r="BN4856" s="146">
        <f t="shared" si="699"/>
        <v>1.282348778784085E-6</v>
      </c>
      <c r="BO4856" s="146" t="str">
        <f t="shared" si="695"/>
        <v/>
      </c>
    </row>
    <row r="4857" spans="62:67" ht="20.100000000000001" customHeight="1" x14ac:dyDescent="0.25">
      <c r="BJ4857" s="146">
        <v>4077</v>
      </c>
      <c r="BK4857" s="146">
        <f t="shared" si="696"/>
        <v>26.086399999998171</v>
      </c>
      <c r="BL4857" s="146">
        <f t="shared" si="697"/>
        <v>4.8607391819584933E-4</v>
      </c>
      <c r="BM4857" s="146">
        <f t="shared" si="698"/>
        <v>1.279036073030006E-6</v>
      </c>
      <c r="BN4857" s="146">
        <f t="shared" si="699"/>
        <v>1.279036073030006E-6</v>
      </c>
      <c r="BO4857" s="146" t="str">
        <f t="shared" si="695"/>
        <v/>
      </c>
    </row>
    <row r="4858" spans="62:67" ht="20.100000000000001" customHeight="1" x14ac:dyDescent="0.25">
      <c r="BJ4858" s="146">
        <v>4078</v>
      </c>
      <c r="BK4858" s="146">
        <f t="shared" si="696"/>
        <v>26.092799999998171</v>
      </c>
      <c r="BL4858" s="146">
        <f t="shared" si="697"/>
        <v>4.8479488212281932E-4</v>
      </c>
      <c r="BM4858" s="146">
        <f t="shared" si="698"/>
        <v>1.2757317331024589E-6</v>
      </c>
      <c r="BN4858" s="146">
        <f t="shared" si="699"/>
        <v>1.2757317331024589E-6</v>
      </c>
      <c r="BO4858" s="146" t="str">
        <f t="shared" si="695"/>
        <v/>
      </c>
    </row>
    <row r="4859" spans="62:67" ht="20.100000000000001" customHeight="1" x14ac:dyDescent="0.25">
      <c r="BJ4859" s="146">
        <v>4079</v>
      </c>
      <c r="BK4859" s="146">
        <f t="shared" si="696"/>
        <v>26.09919999999817</v>
      </c>
      <c r="BL4859" s="146">
        <f t="shared" si="697"/>
        <v>4.8351915038971686E-4</v>
      </c>
      <c r="BM4859" s="146">
        <f t="shared" si="698"/>
        <v>1.2724357384770631E-6</v>
      </c>
      <c r="BN4859" s="146">
        <f t="shared" si="699"/>
        <v>1.2724357384770631E-6</v>
      </c>
      <c r="BO4859" s="146" t="str">
        <f t="shared" si="695"/>
        <v/>
      </c>
    </row>
    <row r="4860" spans="62:67" ht="20.100000000000001" customHeight="1" x14ac:dyDescent="0.25">
      <c r="BJ4860" s="146">
        <v>4080</v>
      </c>
      <c r="BK4860" s="146">
        <f t="shared" si="696"/>
        <v>26.105599999998169</v>
      </c>
      <c r="BL4860" s="146">
        <f t="shared" si="697"/>
        <v>4.822467146512398E-4</v>
      </c>
      <c r="BM4860" s="146">
        <f t="shared" si="698"/>
        <v>1.269148068676004E-6</v>
      </c>
      <c r="BN4860" s="146">
        <f t="shared" si="699"/>
        <v>1.269148068676004E-6</v>
      </c>
      <c r="BO4860" s="146" t="str">
        <f t="shared" si="695"/>
        <v/>
      </c>
    </row>
    <row r="4861" spans="62:67" ht="20.100000000000001" customHeight="1" x14ac:dyDescent="0.25">
      <c r="BJ4861" s="146">
        <v>4081</v>
      </c>
      <c r="BK4861" s="146">
        <f t="shared" si="696"/>
        <v>26.111999999998169</v>
      </c>
      <c r="BL4861" s="146">
        <f t="shared" si="697"/>
        <v>4.809775665825638E-4</v>
      </c>
      <c r="BM4861" s="146">
        <f t="shared" si="698"/>
        <v>1.265868703268576E-6</v>
      </c>
      <c r="BN4861" s="146">
        <f t="shared" si="699"/>
        <v>1.265868703268576E-6</v>
      </c>
      <c r="BO4861" s="146" t="str">
        <f t="shared" si="695"/>
        <v/>
      </c>
    </row>
    <row r="4862" spans="62:67" ht="20.100000000000001" customHeight="1" x14ac:dyDescent="0.25">
      <c r="BJ4862" s="146">
        <v>4082</v>
      </c>
      <c r="BK4862" s="146">
        <f t="shared" si="696"/>
        <v>26.118399999998168</v>
      </c>
      <c r="BL4862" s="146">
        <f t="shared" si="697"/>
        <v>4.7971169787929522E-4</v>
      </c>
      <c r="BM4862" s="146">
        <f t="shared" si="698"/>
        <v>1.2625976218764946E-6</v>
      </c>
      <c r="BN4862" s="146">
        <f t="shared" si="699"/>
        <v>1.2625976218764946E-6</v>
      </c>
      <c r="BO4862" s="146" t="str">
        <f t="shared" si="695"/>
        <v/>
      </c>
    </row>
    <row r="4863" spans="62:67" ht="20.100000000000001" customHeight="1" x14ac:dyDescent="0.25">
      <c r="BJ4863" s="146">
        <v>4083</v>
      </c>
      <c r="BK4863" s="146">
        <f t="shared" si="696"/>
        <v>26.124799999998167</v>
      </c>
      <c r="BL4863" s="146">
        <f t="shared" si="697"/>
        <v>4.7844910025741873E-4</v>
      </c>
      <c r="BM4863" s="146">
        <f t="shared" si="698"/>
        <v>1.2593348041642469E-6</v>
      </c>
      <c r="BN4863" s="146">
        <f t="shared" si="699"/>
        <v>1.2593348041642469E-6</v>
      </c>
      <c r="BO4863" s="146" t="str">
        <f t="shared" si="695"/>
        <v/>
      </c>
    </row>
    <row r="4864" spans="62:67" ht="20.100000000000001" customHeight="1" x14ac:dyDescent="0.25">
      <c r="BJ4864" s="146">
        <v>4084</v>
      </c>
      <c r="BK4864" s="146">
        <f t="shared" si="696"/>
        <v>26.131199999998167</v>
      </c>
      <c r="BL4864" s="146">
        <f t="shared" si="697"/>
        <v>4.7718976545325448E-4</v>
      </c>
      <c r="BM4864" s="146">
        <f t="shared" si="698"/>
        <v>1.2560802298486329E-6</v>
      </c>
      <c r="BN4864" s="146">
        <f t="shared" si="699"/>
        <v>1.2560802298486329E-6</v>
      </c>
      <c r="BO4864" s="146" t="str">
        <f t="shared" si="695"/>
        <v/>
      </c>
    </row>
    <row r="4865" spans="62:67" ht="20.100000000000001" customHeight="1" x14ac:dyDescent="0.25">
      <c r="BJ4865" s="146">
        <v>4085</v>
      </c>
      <c r="BK4865" s="146">
        <f t="shared" si="696"/>
        <v>26.137599999998166</v>
      </c>
      <c r="BL4865" s="146">
        <f t="shared" si="697"/>
        <v>4.7593368522340585E-4</v>
      </c>
      <c r="BM4865" s="146">
        <f t="shared" si="698"/>
        <v>1.2528338786942116E-6</v>
      </c>
      <c r="BN4865" s="146">
        <f t="shared" si="699"/>
        <v>1.2528338786942116E-6</v>
      </c>
      <c r="BO4865" s="146" t="str">
        <f t="shared" si="695"/>
        <v/>
      </c>
    </row>
    <row r="4866" spans="62:67" ht="20.100000000000001" customHeight="1" x14ac:dyDescent="0.25">
      <c r="BJ4866" s="146">
        <v>4086</v>
      </c>
      <c r="BK4866" s="146">
        <f t="shared" si="696"/>
        <v>26.143999999998165</v>
      </c>
      <c r="BL4866" s="146">
        <f t="shared" si="697"/>
        <v>4.7468085134471164E-4</v>
      </c>
      <c r="BM4866" s="146">
        <f t="shared" si="698"/>
        <v>1.2495957305084767E-6</v>
      </c>
      <c r="BN4866" s="146">
        <f t="shared" si="699"/>
        <v>1.2495957305084767E-6</v>
      </c>
      <c r="BO4866" s="146" t="str">
        <f t="shared" si="695"/>
        <v/>
      </c>
    </row>
    <row r="4867" spans="62:67" ht="20.100000000000001" customHeight="1" x14ac:dyDescent="0.25">
      <c r="BJ4867" s="146">
        <v>4087</v>
      </c>
      <c r="BK4867" s="146">
        <f t="shared" si="696"/>
        <v>26.150399999998164</v>
      </c>
      <c r="BL4867" s="146">
        <f t="shared" si="697"/>
        <v>4.7343125561420316E-4</v>
      </c>
      <c r="BM4867" s="146">
        <f t="shared" si="698"/>
        <v>1.246365765153511E-6</v>
      </c>
      <c r="BN4867" s="146">
        <f t="shared" si="699"/>
        <v>1.246365765153511E-6</v>
      </c>
      <c r="BO4867" s="146" t="str">
        <f t="shared" si="695"/>
        <v/>
      </c>
    </row>
    <row r="4868" spans="62:67" ht="20.100000000000001" customHeight="1" x14ac:dyDescent="0.25">
      <c r="BJ4868" s="146">
        <v>4088</v>
      </c>
      <c r="BK4868" s="146">
        <f t="shared" si="696"/>
        <v>26.156799999998164</v>
      </c>
      <c r="BL4868" s="146">
        <f t="shared" si="697"/>
        <v>4.7218488984904965E-4</v>
      </c>
      <c r="BM4868" s="146">
        <f t="shared" si="698"/>
        <v>1.2431439625344948E-6</v>
      </c>
      <c r="BN4868" s="146">
        <f t="shared" si="699"/>
        <v>1.2431439625344948E-6</v>
      </c>
      <c r="BO4868" s="146" t="str">
        <f t="shared" si="695"/>
        <v/>
      </c>
    </row>
    <row r="4869" spans="62:67" ht="20.100000000000001" customHeight="1" x14ac:dyDescent="0.25">
      <c r="BJ4869" s="146">
        <v>4089</v>
      </c>
      <c r="BK4869" s="146">
        <f t="shared" si="696"/>
        <v>26.163199999998163</v>
      </c>
      <c r="BL4869" s="146">
        <f t="shared" si="697"/>
        <v>4.7094174588651515E-4</v>
      </c>
      <c r="BM4869" s="146">
        <f t="shared" si="698"/>
        <v>1.2399303026048008E-6</v>
      </c>
      <c r="BN4869" s="146">
        <f t="shared" si="699"/>
        <v>1.2399303026048008E-6</v>
      </c>
      <c r="BO4869" s="146" t="str">
        <f t="shared" si="695"/>
        <v/>
      </c>
    </row>
    <row r="4870" spans="62:67" ht="20.100000000000001" customHeight="1" x14ac:dyDescent="0.25">
      <c r="BJ4870" s="146">
        <v>4090</v>
      </c>
      <c r="BK4870" s="146">
        <f t="shared" si="696"/>
        <v>26.169599999998162</v>
      </c>
      <c r="BL4870" s="146">
        <f t="shared" si="697"/>
        <v>4.6970181558391035E-4</v>
      </c>
      <c r="BM4870" s="146">
        <f t="shared" si="698"/>
        <v>1.2367247653661574E-6</v>
      </c>
      <c r="BN4870" s="146">
        <f t="shared" si="699"/>
        <v>1.2367247653661574E-6</v>
      </c>
      <c r="BO4870" s="146" t="str">
        <f t="shared" si="695"/>
        <v/>
      </c>
    </row>
    <row r="4871" spans="62:67" ht="20.100000000000001" customHeight="1" x14ac:dyDescent="0.25">
      <c r="BJ4871" s="146">
        <v>4091</v>
      </c>
      <c r="BK4871" s="146">
        <f t="shared" si="696"/>
        <v>26.175999999998162</v>
      </c>
      <c r="BL4871" s="146">
        <f t="shared" si="697"/>
        <v>4.6846509081854419E-4</v>
      </c>
      <c r="BM4871" s="146">
        <f t="shared" si="698"/>
        <v>1.2335273308679436E-6</v>
      </c>
      <c r="BN4871" s="146">
        <f t="shared" si="699"/>
        <v>1.2335273308679436E-6</v>
      </c>
      <c r="BO4871" s="146" t="str">
        <f t="shared" si="695"/>
        <v/>
      </c>
    </row>
    <row r="4872" spans="62:67" ht="20.100000000000001" customHeight="1" x14ac:dyDescent="0.25">
      <c r="BJ4872" s="146">
        <v>4092</v>
      </c>
      <c r="BK4872" s="146">
        <f t="shared" si="696"/>
        <v>26.182399999998161</v>
      </c>
      <c r="BL4872" s="146">
        <f t="shared" si="697"/>
        <v>4.6723156348767625E-4</v>
      </c>
      <c r="BM4872" s="146">
        <f t="shared" si="698"/>
        <v>1.2303379792031775E-6</v>
      </c>
      <c r="BN4872" s="146">
        <f t="shared" si="699"/>
        <v>1.2303379792031775E-6</v>
      </c>
      <c r="BO4872" s="146" t="str">
        <f t="shared" si="695"/>
        <v/>
      </c>
    </row>
    <row r="4873" spans="62:67" ht="20.100000000000001" customHeight="1" x14ac:dyDescent="0.25">
      <c r="BJ4873" s="146">
        <v>4093</v>
      </c>
      <c r="BK4873" s="146">
        <f t="shared" si="696"/>
        <v>26.18879999999816</v>
      </c>
      <c r="BL4873" s="146">
        <f t="shared" si="697"/>
        <v>4.6600122550847307E-4</v>
      </c>
      <c r="BM4873" s="146">
        <f t="shared" si="698"/>
        <v>1.2271566905185994E-6</v>
      </c>
      <c r="BN4873" s="146">
        <f t="shared" si="699"/>
        <v>1.2271566905185994E-6</v>
      </c>
      <c r="BO4873" s="146" t="str">
        <f t="shared" si="695"/>
        <v/>
      </c>
    </row>
    <row r="4874" spans="62:67" ht="20.100000000000001" customHeight="1" x14ac:dyDescent="0.25">
      <c r="BJ4874" s="146">
        <v>4094</v>
      </c>
      <c r="BK4874" s="146">
        <f t="shared" si="696"/>
        <v>26.19519999999816</v>
      </c>
      <c r="BL4874" s="146">
        <f t="shared" si="697"/>
        <v>4.6477406881795447E-4</v>
      </c>
      <c r="BM4874" s="146">
        <f t="shared" si="698"/>
        <v>1.2239834450016073E-6</v>
      </c>
      <c r="BN4874" s="146">
        <f t="shared" si="699"/>
        <v>1.2239834450016073E-6</v>
      </c>
      <c r="BO4874" s="146" t="str">
        <f t="shared" si="695"/>
        <v/>
      </c>
    </row>
    <row r="4875" spans="62:67" ht="20.100000000000001" customHeight="1" x14ac:dyDescent="0.25">
      <c r="BJ4875" s="146">
        <v>4095</v>
      </c>
      <c r="BK4875" s="146">
        <f t="shared" si="696"/>
        <v>26.201599999998159</v>
      </c>
      <c r="BL4875" s="146">
        <f t="shared" si="697"/>
        <v>4.6355008537295287E-4</v>
      </c>
      <c r="BM4875" s="146">
        <f t="shared" si="698"/>
        <v>1.2208182228887134E-6</v>
      </c>
      <c r="BN4875" s="146">
        <f t="shared" si="699"/>
        <v>1.2208182228887134E-6</v>
      </c>
      <c r="BO4875" s="146" t="str">
        <f t="shared" si="695"/>
        <v/>
      </c>
    </row>
    <row r="4876" spans="62:67" ht="20.100000000000001" customHeight="1" x14ac:dyDescent="0.25">
      <c r="BJ4876" s="146">
        <v>4096</v>
      </c>
      <c r="BK4876" s="146">
        <f t="shared" si="696"/>
        <v>26.207999999998158</v>
      </c>
      <c r="BL4876" s="146">
        <f t="shared" si="697"/>
        <v>4.6232926715006415E-4</v>
      </c>
      <c r="BM4876" s="146">
        <f t="shared" si="698"/>
        <v>1.2176610044638096E-6</v>
      </c>
      <c r="BN4876" s="146">
        <f t="shared" si="699"/>
        <v>1.2176610044638096E-6</v>
      </c>
      <c r="BO4876" s="146" t="str">
        <f t="shared" si="695"/>
        <v/>
      </c>
    </row>
    <row r="4877" spans="62:67" ht="20.100000000000001" customHeight="1" x14ac:dyDescent="0.25">
      <c r="BJ4877" s="146">
        <v>4097</v>
      </c>
      <c r="BK4877" s="146">
        <f t="shared" si="696"/>
        <v>26.214399999998157</v>
      </c>
      <c r="BL4877" s="146">
        <f t="shared" si="697"/>
        <v>4.6111160614560034E-4</v>
      </c>
      <c r="BM4877" s="146">
        <f t="shared" si="698"/>
        <v>1.2145117700588723E-6</v>
      </c>
      <c r="BN4877" s="146">
        <f t="shared" si="699"/>
        <v>1.2145117700588723E-6</v>
      </c>
      <c r="BO4877" s="146" t="str">
        <f t="shared" ref="BO4877:BO4940" si="700">IF($BL4877&lt;(1-$BH$793),$BM4877,"")</f>
        <v/>
      </c>
    </row>
    <row r="4878" spans="62:67" ht="20.100000000000001" customHeight="1" x14ac:dyDescent="0.25">
      <c r="BJ4878" s="146">
        <v>4098</v>
      </c>
      <c r="BK4878" s="146">
        <f t="shared" ref="BK4878:BK4941" si="701">BK4877+$BN$778</f>
        <v>26.220799999998157</v>
      </c>
      <c r="BL4878" s="146">
        <f t="shared" ref="BL4878:BL4941" si="702">_xlfn.CHISQ.DIST.RT(BK4878,7)</f>
        <v>4.5989709437554147E-4</v>
      </c>
      <c r="BM4878" s="146">
        <f t="shared" ref="BM4878:BM4941" si="703">BL4878-BL4879</f>
        <v>1.2113705000464268E-6</v>
      </c>
      <c r="BN4878" s="146">
        <f t="shared" ref="BN4878:BN4941" si="704">IF(BL4878&lt;(1-$BH$785),BM4878,"")</f>
        <v>1.2113705000464268E-6</v>
      </c>
      <c r="BO4878" s="146" t="str">
        <f t="shared" si="700"/>
        <v/>
      </c>
    </row>
    <row r="4879" spans="62:67" ht="20.100000000000001" customHeight="1" x14ac:dyDescent="0.25">
      <c r="BJ4879" s="146">
        <v>4099</v>
      </c>
      <c r="BK4879" s="146">
        <f t="shared" si="701"/>
        <v>26.227199999998156</v>
      </c>
      <c r="BL4879" s="146">
        <f t="shared" si="702"/>
        <v>4.5868572387549504E-4</v>
      </c>
      <c r="BM4879" s="146">
        <f t="shared" si="703"/>
        <v>1.2082371748533172E-6</v>
      </c>
      <c r="BN4879" s="146">
        <f t="shared" si="704"/>
        <v>1.2082371748533172E-6</v>
      </c>
      <c r="BO4879" s="146" t="str">
        <f t="shared" si="700"/>
        <v/>
      </c>
    </row>
    <row r="4880" spans="62:67" ht="20.100000000000001" customHeight="1" x14ac:dyDescent="0.25">
      <c r="BJ4880" s="146">
        <v>4100</v>
      </c>
      <c r="BK4880" s="146">
        <f t="shared" si="701"/>
        <v>26.233599999998155</v>
      </c>
      <c r="BL4880" s="146">
        <f t="shared" si="702"/>
        <v>4.5747748670064173E-4</v>
      </c>
      <c r="BM4880" s="146">
        <f t="shared" si="703"/>
        <v>1.2051117749480749E-6</v>
      </c>
      <c r="BN4880" s="146">
        <f t="shared" si="704"/>
        <v>1.2051117749480749E-6</v>
      </c>
      <c r="BO4880" s="146" t="str">
        <f t="shared" si="700"/>
        <v/>
      </c>
    </row>
    <row r="4881" spans="62:67" ht="20.100000000000001" customHeight="1" x14ac:dyDescent="0.25">
      <c r="BJ4881" s="146">
        <v>4101</v>
      </c>
      <c r="BK4881" s="146">
        <f t="shared" si="701"/>
        <v>26.239999999998155</v>
      </c>
      <c r="BL4881" s="146">
        <f t="shared" si="702"/>
        <v>4.5627237492569365E-4</v>
      </c>
      <c r="BM4881" s="146">
        <f t="shared" si="703"/>
        <v>1.201994280844497E-6</v>
      </c>
      <c r="BN4881" s="146">
        <f t="shared" si="704"/>
        <v>1.201994280844497E-6</v>
      </c>
      <c r="BO4881" s="146" t="str">
        <f t="shared" si="700"/>
        <v/>
      </c>
    </row>
    <row r="4882" spans="62:67" ht="20.100000000000001" customHeight="1" x14ac:dyDescent="0.25">
      <c r="BJ4882" s="146">
        <v>4102</v>
      </c>
      <c r="BK4882" s="146">
        <f t="shared" si="701"/>
        <v>26.246399999998154</v>
      </c>
      <c r="BL4882" s="146">
        <f t="shared" si="702"/>
        <v>4.5507038064484916E-4</v>
      </c>
      <c r="BM4882" s="146">
        <f t="shared" si="703"/>
        <v>1.1988846731070669E-6</v>
      </c>
      <c r="BN4882" s="146">
        <f t="shared" si="704"/>
        <v>1.1988846731070669E-6</v>
      </c>
      <c r="BO4882" s="146" t="str">
        <f t="shared" si="700"/>
        <v/>
      </c>
    </row>
    <row r="4883" spans="62:67" ht="20.100000000000001" customHeight="1" x14ac:dyDescent="0.25">
      <c r="BJ4883" s="146">
        <v>4103</v>
      </c>
      <c r="BK4883" s="146">
        <f t="shared" si="701"/>
        <v>26.252799999998153</v>
      </c>
      <c r="BL4883" s="146">
        <f t="shared" si="702"/>
        <v>4.5387149597174209E-4</v>
      </c>
      <c r="BM4883" s="146">
        <f t="shared" si="703"/>
        <v>1.1957829323412509E-6</v>
      </c>
      <c r="BN4883" s="146">
        <f t="shared" si="704"/>
        <v>1.1957829323412509E-6</v>
      </c>
      <c r="BO4883" s="146" t="str">
        <f t="shared" si="700"/>
        <v/>
      </c>
    </row>
    <row r="4884" spans="62:67" ht="20.100000000000001" customHeight="1" x14ac:dyDescent="0.25">
      <c r="BJ4884" s="146">
        <v>4104</v>
      </c>
      <c r="BK4884" s="146">
        <f t="shared" si="701"/>
        <v>26.259199999998152</v>
      </c>
      <c r="BL4884" s="146">
        <f t="shared" si="702"/>
        <v>4.5267571303940084E-4</v>
      </c>
      <c r="BM4884" s="146">
        <f t="shared" si="703"/>
        <v>1.192689039203527E-6</v>
      </c>
      <c r="BN4884" s="146">
        <f t="shared" si="704"/>
        <v>1.192689039203527E-6</v>
      </c>
      <c r="BO4884" s="146" t="str">
        <f t="shared" si="700"/>
        <v/>
      </c>
    </row>
    <row r="4885" spans="62:67" ht="20.100000000000001" customHeight="1" x14ac:dyDescent="0.25">
      <c r="BJ4885" s="146">
        <v>4105</v>
      </c>
      <c r="BK4885" s="146">
        <f t="shared" si="701"/>
        <v>26.265599999998152</v>
      </c>
      <c r="BL4885" s="146">
        <f t="shared" si="702"/>
        <v>4.5148302400019731E-4</v>
      </c>
      <c r="BM4885" s="146">
        <f t="shared" si="703"/>
        <v>1.1896029743903801E-6</v>
      </c>
      <c r="BN4885" s="146">
        <f t="shared" si="704"/>
        <v>1.1896029743903801E-6</v>
      </c>
      <c r="BO4885" s="146" t="str">
        <f t="shared" si="700"/>
        <v/>
      </c>
    </row>
    <row r="4886" spans="62:67" ht="20.100000000000001" customHeight="1" x14ac:dyDescent="0.25">
      <c r="BJ4886" s="146">
        <v>4106</v>
      </c>
      <c r="BK4886" s="146">
        <f t="shared" si="701"/>
        <v>26.271999999998151</v>
      </c>
      <c r="BL4886" s="146">
        <f t="shared" si="702"/>
        <v>4.5029342102580693E-4</v>
      </c>
      <c r="BM4886" s="146">
        <f t="shared" si="703"/>
        <v>1.1865247186498493E-6</v>
      </c>
      <c r="BN4886" s="146">
        <f t="shared" si="704"/>
        <v>1.1865247186498493E-6</v>
      </c>
      <c r="BO4886" s="146" t="str">
        <f t="shared" si="700"/>
        <v/>
      </c>
    </row>
    <row r="4887" spans="62:67" ht="20.100000000000001" customHeight="1" x14ac:dyDescent="0.25">
      <c r="BJ4887" s="146">
        <v>4107</v>
      </c>
      <c r="BK4887" s="146">
        <f t="shared" si="701"/>
        <v>26.27839999999815</v>
      </c>
      <c r="BL4887" s="146">
        <f t="shared" si="702"/>
        <v>4.4910689630715708E-4</v>
      </c>
      <c r="BM4887" s="146">
        <f t="shared" si="703"/>
        <v>1.1834542527709561E-6</v>
      </c>
      <c r="BN4887" s="146">
        <f t="shared" si="704"/>
        <v>1.1834542527709561E-6</v>
      </c>
      <c r="BO4887" s="146" t="str">
        <f t="shared" si="700"/>
        <v/>
      </c>
    </row>
    <row r="4888" spans="62:67" ht="20.100000000000001" customHeight="1" x14ac:dyDescent="0.25">
      <c r="BJ4888" s="146">
        <v>4108</v>
      </c>
      <c r="BK4888" s="146">
        <f t="shared" si="701"/>
        <v>26.28479999999815</v>
      </c>
      <c r="BL4888" s="146">
        <f t="shared" si="702"/>
        <v>4.4792344205438613E-4</v>
      </c>
      <c r="BM4888" s="146">
        <f t="shared" si="703"/>
        <v>1.180391557591403E-6</v>
      </c>
      <c r="BN4888" s="146">
        <f t="shared" si="704"/>
        <v>1.180391557591403E-6</v>
      </c>
      <c r="BO4888" s="146" t="str">
        <f t="shared" si="700"/>
        <v/>
      </c>
    </row>
    <row r="4889" spans="62:67" ht="20.100000000000001" customHeight="1" x14ac:dyDescent="0.25">
      <c r="BJ4889" s="146">
        <v>4109</v>
      </c>
      <c r="BK4889" s="146">
        <f t="shared" si="701"/>
        <v>26.291199999998149</v>
      </c>
      <c r="BL4889" s="146">
        <f t="shared" si="702"/>
        <v>4.4674305049679472E-4</v>
      </c>
      <c r="BM4889" s="146">
        <f t="shared" si="703"/>
        <v>1.1773366139923146E-6</v>
      </c>
      <c r="BN4889" s="146">
        <f t="shared" si="704"/>
        <v>1.1773366139923146E-6</v>
      </c>
      <c r="BO4889" s="146" t="str">
        <f t="shared" si="700"/>
        <v/>
      </c>
    </row>
    <row r="4890" spans="62:67" ht="20.100000000000001" customHeight="1" x14ac:dyDescent="0.25">
      <c r="BJ4890" s="146">
        <v>4110</v>
      </c>
      <c r="BK4890" s="146">
        <f t="shared" si="701"/>
        <v>26.297599999998148</v>
      </c>
      <c r="BL4890" s="146">
        <f t="shared" si="702"/>
        <v>4.4556571388280241E-4</v>
      </c>
      <c r="BM4890" s="146">
        <f t="shared" si="703"/>
        <v>1.1742894029007859E-6</v>
      </c>
      <c r="BN4890" s="146">
        <f t="shared" si="704"/>
        <v>1.1742894029007859E-6</v>
      </c>
      <c r="BO4890" s="146" t="str">
        <f t="shared" si="700"/>
        <v/>
      </c>
    </row>
    <row r="4891" spans="62:67" ht="20.100000000000001" customHeight="1" x14ac:dyDescent="0.25">
      <c r="BJ4891" s="146">
        <v>4111</v>
      </c>
      <c r="BK4891" s="146">
        <f t="shared" si="701"/>
        <v>26.303999999998148</v>
      </c>
      <c r="BL4891" s="146">
        <f t="shared" si="702"/>
        <v>4.4439142447990162E-4</v>
      </c>
      <c r="BM4891" s="146">
        <f t="shared" si="703"/>
        <v>1.1712499052906949E-6</v>
      </c>
      <c r="BN4891" s="146">
        <f t="shared" si="704"/>
        <v>1.1712499052906949E-6</v>
      </c>
      <c r="BO4891" s="146" t="str">
        <f t="shared" si="700"/>
        <v/>
      </c>
    </row>
    <row r="4892" spans="62:67" ht="20.100000000000001" customHeight="1" x14ac:dyDescent="0.25">
      <c r="BJ4892" s="146">
        <v>4112</v>
      </c>
      <c r="BK4892" s="146">
        <f t="shared" si="701"/>
        <v>26.310399999998147</v>
      </c>
      <c r="BL4892" s="146">
        <f t="shared" si="702"/>
        <v>4.4322017457461093E-4</v>
      </c>
      <c r="BM4892" s="146">
        <f t="shared" si="703"/>
        <v>1.1682181021781496E-6</v>
      </c>
      <c r="BN4892" s="146">
        <f t="shared" si="704"/>
        <v>1.1682181021781496E-6</v>
      </c>
      <c r="BO4892" s="146" t="str">
        <f t="shared" si="700"/>
        <v/>
      </c>
    </row>
    <row r="4893" spans="62:67" ht="20.100000000000001" customHeight="1" x14ac:dyDescent="0.25">
      <c r="BJ4893" s="146">
        <v>4113</v>
      </c>
      <c r="BK4893" s="146">
        <f t="shared" si="701"/>
        <v>26.316799999998146</v>
      </c>
      <c r="BL4893" s="146">
        <f t="shared" si="702"/>
        <v>4.4205195647243278E-4</v>
      </c>
      <c r="BM4893" s="146">
        <f t="shared" si="703"/>
        <v>1.1651939746253905E-6</v>
      </c>
      <c r="BN4893" s="146">
        <f t="shared" si="704"/>
        <v>1.1651939746253905E-6</v>
      </c>
      <c r="BO4893" s="146" t="str">
        <f t="shared" si="700"/>
        <v/>
      </c>
    </row>
    <row r="4894" spans="62:67" ht="20.100000000000001" customHeight="1" x14ac:dyDescent="0.25">
      <c r="BJ4894" s="146">
        <v>4114</v>
      </c>
      <c r="BK4894" s="146">
        <f t="shared" si="701"/>
        <v>26.323199999998145</v>
      </c>
      <c r="BL4894" s="146">
        <f t="shared" si="702"/>
        <v>4.4088676249780739E-4</v>
      </c>
      <c r="BM4894" s="146">
        <f t="shared" si="703"/>
        <v>1.1621775037405743E-6</v>
      </c>
      <c r="BN4894" s="146">
        <f t="shared" si="704"/>
        <v>1.1621775037405743E-6</v>
      </c>
      <c r="BO4894" s="146" t="str">
        <f t="shared" si="700"/>
        <v/>
      </c>
    </row>
    <row r="4895" spans="62:67" ht="20.100000000000001" customHeight="1" x14ac:dyDescent="0.25">
      <c r="BJ4895" s="146">
        <v>4115</v>
      </c>
      <c r="BK4895" s="146">
        <f t="shared" si="701"/>
        <v>26.329599999998145</v>
      </c>
      <c r="BL4895" s="146">
        <f t="shared" si="702"/>
        <v>4.3972458499406681E-4</v>
      </c>
      <c r="BM4895" s="146">
        <f t="shared" si="703"/>
        <v>1.1591686706766894E-6</v>
      </c>
      <c r="BN4895" s="146">
        <f t="shared" si="704"/>
        <v>1.1591686706766894E-6</v>
      </c>
      <c r="BO4895" s="146" t="str">
        <f t="shared" si="700"/>
        <v/>
      </c>
    </row>
    <row r="4896" spans="62:67" ht="20.100000000000001" customHeight="1" x14ac:dyDescent="0.25">
      <c r="BJ4896" s="146">
        <v>4116</v>
      </c>
      <c r="BK4896" s="146">
        <f t="shared" si="701"/>
        <v>26.335999999998144</v>
      </c>
      <c r="BL4896" s="146">
        <f t="shared" si="702"/>
        <v>4.3856541632339012E-4</v>
      </c>
      <c r="BM4896" s="146">
        <f t="shared" si="703"/>
        <v>1.1561674566288455E-6</v>
      </c>
      <c r="BN4896" s="146">
        <f t="shared" si="704"/>
        <v>1.1561674566288455E-6</v>
      </c>
      <c r="BO4896" s="146" t="str">
        <f t="shared" si="700"/>
        <v/>
      </c>
    </row>
    <row r="4897" spans="62:67" ht="20.100000000000001" customHeight="1" x14ac:dyDescent="0.25">
      <c r="BJ4897" s="146">
        <v>4117</v>
      </c>
      <c r="BK4897" s="146">
        <f t="shared" si="701"/>
        <v>26.342399999998143</v>
      </c>
      <c r="BL4897" s="146">
        <f t="shared" si="702"/>
        <v>4.3740924886676128E-4</v>
      </c>
      <c r="BM4897" s="146">
        <f t="shared" si="703"/>
        <v>1.1531738428396401E-6</v>
      </c>
      <c r="BN4897" s="146">
        <f t="shared" si="704"/>
        <v>1.1531738428396401E-6</v>
      </c>
      <c r="BO4897" s="146" t="str">
        <f t="shared" si="700"/>
        <v/>
      </c>
    </row>
    <row r="4898" spans="62:67" ht="20.100000000000001" customHeight="1" x14ac:dyDescent="0.25">
      <c r="BJ4898" s="146">
        <v>4118</v>
      </c>
      <c r="BK4898" s="146">
        <f t="shared" si="701"/>
        <v>26.348799999998143</v>
      </c>
      <c r="BL4898" s="146">
        <f t="shared" si="702"/>
        <v>4.3625607502392164E-4</v>
      </c>
      <c r="BM4898" s="146">
        <f t="shared" si="703"/>
        <v>1.150187810595039E-6</v>
      </c>
      <c r="BN4898" s="146">
        <f t="shared" si="704"/>
        <v>1.150187810595039E-6</v>
      </c>
      <c r="BO4898" s="146" t="str">
        <f t="shared" si="700"/>
        <v/>
      </c>
    </row>
    <row r="4899" spans="62:67" ht="20.100000000000001" customHeight="1" x14ac:dyDescent="0.25">
      <c r="BJ4899" s="146">
        <v>4119</v>
      </c>
      <c r="BK4899" s="146">
        <f t="shared" si="701"/>
        <v>26.355199999998142</v>
      </c>
      <c r="BL4899" s="146">
        <f t="shared" si="702"/>
        <v>4.351058872133266E-4</v>
      </c>
      <c r="BM4899" s="146">
        <f t="shared" si="703"/>
        <v>1.1472093412263277E-6</v>
      </c>
      <c r="BN4899" s="146">
        <f t="shared" si="704"/>
        <v>1.1472093412263277E-6</v>
      </c>
      <c r="BO4899" s="146" t="str">
        <f t="shared" si="700"/>
        <v/>
      </c>
    </row>
    <row r="4900" spans="62:67" ht="20.100000000000001" customHeight="1" x14ac:dyDescent="0.25">
      <c r="BJ4900" s="146">
        <v>4120</v>
      </c>
      <c r="BK4900" s="146">
        <f t="shared" si="701"/>
        <v>26.361599999998141</v>
      </c>
      <c r="BL4900" s="146">
        <f t="shared" si="702"/>
        <v>4.3395867787210027E-4</v>
      </c>
      <c r="BM4900" s="146">
        <f t="shared" si="703"/>
        <v>1.1442384161056661E-6</v>
      </c>
      <c r="BN4900" s="146">
        <f t="shared" si="704"/>
        <v>1.1442384161056661E-6</v>
      </c>
      <c r="BO4900" s="146" t="str">
        <f t="shared" si="700"/>
        <v/>
      </c>
    </row>
    <row r="4901" spans="62:67" ht="20.100000000000001" customHeight="1" x14ac:dyDescent="0.25">
      <c r="BJ4901" s="146">
        <v>4121</v>
      </c>
      <c r="BK4901" s="146">
        <f t="shared" si="701"/>
        <v>26.36799999999814</v>
      </c>
      <c r="BL4901" s="146">
        <f t="shared" si="702"/>
        <v>4.328144394559946E-4</v>
      </c>
      <c r="BM4901" s="146">
        <f t="shared" si="703"/>
        <v>1.1412750166554125E-6</v>
      </c>
      <c r="BN4901" s="146">
        <f t="shared" si="704"/>
        <v>1.1412750166554125E-6</v>
      </c>
      <c r="BO4901" s="146" t="str">
        <f t="shared" si="700"/>
        <v/>
      </c>
    </row>
    <row r="4902" spans="62:67" ht="20.100000000000001" customHeight="1" x14ac:dyDescent="0.25">
      <c r="BJ4902" s="146">
        <v>4122</v>
      </c>
      <c r="BK4902" s="146">
        <f t="shared" si="701"/>
        <v>26.37439999999814</v>
      </c>
      <c r="BL4902" s="146">
        <f t="shared" si="702"/>
        <v>4.3167316443933919E-4</v>
      </c>
      <c r="BM4902" s="146">
        <f t="shared" si="703"/>
        <v>1.1383191243356555E-6</v>
      </c>
      <c r="BN4902" s="146">
        <f t="shared" si="704"/>
        <v>1.1383191243356555E-6</v>
      </c>
      <c r="BO4902" s="146" t="str">
        <f t="shared" si="700"/>
        <v/>
      </c>
    </row>
    <row r="4903" spans="62:67" ht="20.100000000000001" customHeight="1" x14ac:dyDescent="0.25">
      <c r="BJ4903" s="146">
        <v>4123</v>
      </c>
      <c r="BK4903" s="146">
        <f t="shared" si="701"/>
        <v>26.380799999998139</v>
      </c>
      <c r="BL4903" s="146">
        <f t="shared" si="702"/>
        <v>4.3053484531500354E-4</v>
      </c>
      <c r="BM4903" s="146">
        <f t="shared" si="703"/>
        <v>1.1353707206560319E-6</v>
      </c>
      <c r="BN4903" s="146">
        <f t="shared" si="704"/>
        <v>1.1353707206560319E-6</v>
      </c>
      <c r="BO4903" s="146" t="str">
        <f t="shared" si="700"/>
        <v/>
      </c>
    </row>
    <row r="4904" spans="62:67" ht="20.100000000000001" customHeight="1" x14ac:dyDescent="0.25">
      <c r="BJ4904" s="146">
        <v>4124</v>
      </c>
      <c r="BK4904" s="146">
        <f t="shared" si="701"/>
        <v>26.387199999998138</v>
      </c>
      <c r="BL4904" s="146">
        <f t="shared" si="702"/>
        <v>4.293994745943475E-4</v>
      </c>
      <c r="BM4904" s="146">
        <f t="shared" si="703"/>
        <v>1.1324297871648302E-6</v>
      </c>
      <c r="BN4904" s="146">
        <f t="shared" si="704"/>
        <v>1.1324297871648302E-6</v>
      </c>
      <c r="BO4904" s="146" t="str">
        <f t="shared" si="700"/>
        <v/>
      </c>
    </row>
    <row r="4905" spans="62:67" ht="20.100000000000001" customHeight="1" x14ac:dyDescent="0.25">
      <c r="BJ4905" s="146">
        <v>4125</v>
      </c>
      <c r="BK4905" s="146">
        <f t="shared" si="701"/>
        <v>26.393599999998138</v>
      </c>
      <c r="BL4905" s="146">
        <f t="shared" si="702"/>
        <v>4.2826704480718267E-4</v>
      </c>
      <c r="BM4905" s="146">
        <f t="shared" si="703"/>
        <v>1.1294963054590194E-6</v>
      </c>
      <c r="BN4905" s="146">
        <f t="shared" si="704"/>
        <v>1.1294963054590194E-6</v>
      </c>
      <c r="BO4905" s="146" t="str">
        <f t="shared" si="700"/>
        <v/>
      </c>
    </row>
    <row r="4906" spans="62:67" ht="20.100000000000001" customHeight="1" x14ac:dyDescent="0.25">
      <c r="BJ4906" s="146">
        <v>4126</v>
      </c>
      <c r="BK4906" s="146">
        <f t="shared" si="701"/>
        <v>26.399999999998137</v>
      </c>
      <c r="BL4906" s="146">
        <f t="shared" si="702"/>
        <v>4.2713754850172365E-4</v>
      </c>
      <c r="BM4906" s="146">
        <f t="shared" si="703"/>
        <v>1.1265702571767685E-6</v>
      </c>
      <c r="BN4906" s="146">
        <f t="shared" si="704"/>
        <v>1.1265702571767685E-6</v>
      </c>
      <c r="BO4906" s="146" t="str">
        <f t="shared" si="700"/>
        <v/>
      </c>
    </row>
    <row r="4907" spans="62:67" ht="20.100000000000001" customHeight="1" x14ac:dyDescent="0.25">
      <c r="BJ4907" s="146">
        <v>4127</v>
      </c>
      <c r="BK4907" s="146">
        <f t="shared" si="701"/>
        <v>26.406399999998136</v>
      </c>
      <c r="BL4907" s="146">
        <f t="shared" si="702"/>
        <v>4.2601097824454689E-4</v>
      </c>
      <c r="BM4907" s="146">
        <f t="shared" si="703"/>
        <v>1.1236516239985844E-6</v>
      </c>
      <c r="BN4907" s="146">
        <f t="shared" si="704"/>
        <v>1.1236516239985844E-6</v>
      </c>
      <c r="BO4907" s="146" t="str">
        <f t="shared" si="700"/>
        <v/>
      </c>
    </row>
    <row r="4908" spans="62:67" ht="20.100000000000001" customHeight="1" x14ac:dyDescent="0.25">
      <c r="BJ4908" s="146">
        <v>4128</v>
      </c>
      <c r="BK4908" s="146">
        <f t="shared" si="701"/>
        <v>26.412799999998136</v>
      </c>
      <c r="BL4908" s="146">
        <f t="shared" si="702"/>
        <v>4.248873266205483E-4</v>
      </c>
      <c r="BM4908" s="146">
        <f t="shared" si="703"/>
        <v>1.1207403876513779E-6</v>
      </c>
      <c r="BN4908" s="146">
        <f t="shared" si="704"/>
        <v>1.1207403876513779E-6</v>
      </c>
      <c r="BO4908" s="146" t="str">
        <f t="shared" si="700"/>
        <v/>
      </c>
    </row>
    <row r="4909" spans="62:67" ht="20.100000000000001" customHeight="1" x14ac:dyDescent="0.25">
      <c r="BJ4909" s="146">
        <v>4129</v>
      </c>
      <c r="BK4909" s="146">
        <f t="shared" si="701"/>
        <v>26.419199999998135</v>
      </c>
      <c r="BL4909" s="146">
        <f t="shared" si="702"/>
        <v>4.2376658623289692E-4</v>
      </c>
      <c r="BM4909" s="146">
        <f t="shared" si="703"/>
        <v>1.1178365299038015E-6</v>
      </c>
      <c r="BN4909" s="146">
        <f t="shared" si="704"/>
        <v>1.1178365299038015E-6</v>
      </c>
      <c r="BO4909" s="146" t="str">
        <f t="shared" si="700"/>
        <v/>
      </c>
    </row>
    <row r="4910" spans="62:67" ht="20.100000000000001" customHeight="1" x14ac:dyDescent="0.25">
      <c r="BJ4910" s="146">
        <v>4130</v>
      </c>
      <c r="BK4910" s="146">
        <f t="shared" si="701"/>
        <v>26.425599999998134</v>
      </c>
      <c r="BL4910" s="146">
        <f t="shared" si="702"/>
        <v>4.2264874970299312E-4</v>
      </c>
      <c r="BM4910" s="146">
        <f t="shared" si="703"/>
        <v>1.114940032569448E-6</v>
      </c>
      <c r="BN4910" s="146">
        <f t="shared" si="704"/>
        <v>1.114940032569448E-6</v>
      </c>
      <c r="BO4910" s="146" t="str">
        <f t="shared" si="700"/>
        <v/>
      </c>
    </row>
    <row r="4911" spans="62:67" ht="20.100000000000001" customHeight="1" x14ac:dyDescent="0.25">
      <c r="BJ4911" s="146">
        <v>4131</v>
      </c>
      <c r="BK4911" s="146">
        <f t="shared" si="701"/>
        <v>26.431999999998133</v>
      </c>
      <c r="BL4911" s="146">
        <f t="shared" si="702"/>
        <v>4.2153380967042367E-4</v>
      </c>
      <c r="BM4911" s="146">
        <f t="shared" si="703"/>
        <v>1.1120508775012668E-6</v>
      </c>
      <c r="BN4911" s="146">
        <f t="shared" si="704"/>
        <v>1.1120508775012668E-6</v>
      </c>
      <c r="BO4911" s="146" t="str">
        <f t="shared" si="700"/>
        <v/>
      </c>
    </row>
    <row r="4912" spans="62:67" ht="20.100000000000001" customHeight="1" x14ac:dyDescent="0.25">
      <c r="BJ4912" s="146">
        <v>4132</v>
      </c>
      <c r="BK4912" s="146">
        <f t="shared" si="701"/>
        <v>26.438399999998133</v>
      </c>
      <c r="BL4912" s="146">
        <f t="shared" si="702"/>
        <v>4.2042175879292241E-4</v>
      </c>
      <c r="BM4912" s="146">
        <f t="shared" si="703"/>
        <v>1.1091690466002373E-6</v>
      </c>
      <c r="BN4912" s="146">
        <f t="shared" si="704"/>
        <v>1.1091690466002373E-6</v>
      </c>
      <c r="BO4912" s="146" t="str">
        <f t="shared" si="700"/>
        <v/>
      </c>
    </row>
    <row r="4913" spans="62:67" ht="20.100000000000001" customHeight="1" x14ac:dyDescent="0.25">
      <c r="BJ4913" s="146">
        <v>4133</v>
      </c>
      <c r="BK4913" s="146">
        <f t="shared" si="701"/>
        <v>26.444799999998132</v>
      </c>
      <c r="BL4913" s="146">
        <f t="shared" si="702"/>
        <v>4.1931258974632217E-4</v>
      </c>
      <c r="BM4913" s="146">
        <f t="shared" si="703"/>
        <v>1.1062945218072917E-6</v>
      </c>
      <c r="BN4913" s="146">
        <f t="shared" si="704"/>
        <v>1.1062945218072917E-6</v>
      </c>
      <c r="BO4913" s="146" t="str">
        <f t="shared" si="700"/>
        <v/>
      </c>
    </row>
    <row r="4914" spans="62:67" ht="20.100000000000001" customHeight="1" x14ac:dyDescent="0.25">
      <c r="BJ4914" s="146">
        <v>4134</v>
      </c>
      <c r="BK4914" s="146">
        <f t="shared" si="701"/>
        <v>26.451199999998131</v>
      </c>
      <c r="BL4914" s="146">
        <f t="shared" si="702"/>
        <v>4.1820629522451488E-4</v>
      </c>
      <c r="BM4914" s="146">
        <f t="shared" si="703"/>
        <v>1.1034272851061884E-6</v>
      </c>
      <c r="BN4914" s="146">
        <f t="shared" si="704"/>
        <v>1.1034272851061884E-6</v>
      </c>
      <c r="BO4914" s="146" t="str">
        <f t="shared" si="700"/>
        <v/>
      </c>
    </row>
    <row r="4915" spans="62:67" ht="20.100000000000001" customHeight="1" x14ac:dyDescent="0.25">
      <c r="BJ4915" s="146">
        <v>4135</v>
      </c>
      <c r="BK4915" s="146">
        <f t="shared" si="701"/>
        <v>26.457599999998131</v>
      </c>
      <c r="BL4915" s="146">
        <f t="shared" si="702"/>
        <v>4.1710286793940869E-4</v>
      </c>
      <c r="BM4915" s="146">
        <f t="shared" si="703"/>
        <v>1.1005673185258426E-6</v>
      </c>
      <c r="BN4915" s="146">
        <f t="shared" si="704"/>
        <v>1.1005673185258426E-6</v>
      </c>
      <c r="BO4915" s="146" t="str">
        <f t="shared" si="700"/>
        <v/>
      </c>
    </row>
    <row r="4916" spans="62:67" ht="20.100000000000001" customHeight="1" x14ac:dyDescent="0.25">
      <c r="BJ4916" s="146">
        <v>4136</v>
      </c>
      <c r="BK4916" s="146">
        <f t="shared" si="701"/>
        <v>26.46399999999813</v>
      </c>
      <c r="BL4916" s="146">
        <f t="shared" si="702"/>
        <v>4.1600230062088285E-4</v>
      </c>
      <c r="BM4916" s="146">
        <f t="shared" si="703"/>
        <v>1.0977146041347974E-6</v>
      </c>
      <c r="BN4916" s="146">
        <f t="shared" si="704"/>
        <v>1.0977146041347974E-6</v>
      </c>
      <c r="BO4916" s="146" t="str">
        <f t="shared" si="700"/>
        <v/>
      </c>
    </row>
    <row r="4917" spans="62:67" ht="20.100000000000001" customHeight="1" x14ac:dyDescent="0.25">
      <c r="BJ4917" s="146">
        <v>4137</v>
      </c>
      <c r="BK4917" s="146">
        <f t="shared" si="701"/>
        <v>26.470399999998129</v>
      </c>
      <c r="BL4917" s="146">
        <f t="shared" si="702"/>
        <v>4.1490458601674805E-4</v>
      </c>
      <c r="BM4917" s="146">
        <f t="shared" si="703"/>
        <v>1.0948691240476199E-6</v>
      </c>
      <c r="BN4917" s="146">
        <f t="shared" si="704"/>
        <v>1.0948691240476199E-6</v>
      </c>
      <c r="BO4917" s="146" t="str">
        <f t="shared" si="700"/>
        <v/>
      </c>
    </row>
    <row r="4918" spans="62:67" ht="20.100000000000001" customHeight="1" x14ac:dyDescent="0.25">
      <c r="BJ4918" s="146">
        <v>4138</v>
      </c>
      <c r="BK4918" s="146">
        <f t="shared" si="701"/>
        <v>26.476799999998128</v>
      </c>
      <c r="BL4918" s="146">
        <f t="shared" si="702"/>
        <v>4.1380971689270043E-4</v>
      </c>
      <c r="BM4918" s="146">
        <f t="shared" si="703"/>
        <v>1.092030860418505E-6</v>
      </c>
      <c r="BN4918" s="146">
        <f t="shared" si="704"/>
        <v>1.092030860418505E-6</v>
      </c>
      <c r="BO4918" s="146" t="str">
        <f t="shared" si="700"/>
        <v/>
      </c>
    </row>
    <row r="4919" spans="62:67" ht="20.100000000000001" customHeight="1" x14ac:dyDescent="0.25">
      <c r="BJ4919" s="146">
        <v>4139</v>
      </c>
      <c r="BK4919" s="146">
        <f t="shared" si="701"/>
        <v>26.483199999998128</v>
      </c>
      <c r="BL4919" s="146">
        <f t="shared" si="702"/>
        <v>4.1271768603228193E-4</v>
      </c>
      <c r="BM4919" s="146">
        <f t="shared" si="703"/>
        <v>1.0891997954445279E-6</v>
      </c>
      <c r="BN4919" s="146">
        <f t="shared" si="704"/>
        <v>1.0891997954445279E-6</v>
      </c>
      <c r="BO4919" s="146" t="str">
        <f t="shared" si="700"/>
        <v/>
      </c>
    </row>
    <row r="4920" spans="62:67" ht="20.100000000000001" customHeight="1" x14ac:dyDescent="0.25">
      <c r="BJ4920" s="146">
        <v>4140</v>
      </c>
      <c r="BK4920" s="146">
        <f t="shared" si="701"/>
        <v>26.489599999998127</v>
      </c>
      <c r="BL4920" s="146">
        <f t="shared" si="702"/>
        <v>4.116284862368374E-4</v>
      </c>
      <c r="BM4920" s="146">
        <f t="shared" si="703"/>
        <v>1.0863759113681373E-6</v>
      </c>
      <c r="BN4920" s="146">
        <f t="shared" si="704"/>
        <v>1.0863759113681373E-6</v>
      </c>
      <c r="BO4920" s="146" t="str">
        <f t="shared" si="700"/>
        <v/>
      </c>
    </row>
    <row r="4921" spans="62:67" ht="20.100000000000001" customHeight="1" x14ac:dyDescent="0.25">
      <c r="BJ4921" s="146">
        <v>4141</v>
      </c>
      <c r="BK4921" s="146">
        <f t="shared" si="701"/>
        <v>26.495999999998126</v>
      </c>
      <c r="BL4921" s="146">
        <f t="shared" si="702"/>
        <v>4.1054211032546926E-4</v>
      </c>
      <c r="BM4921" s="146">
        <f t="shared" si="703"/>
        <v>1.0835591904700547E-6</v>
      </c>
      <c r="BN4921" s="146">
        <f t="shared" si="704"/>
        <v>1.0835591904700547E-6</v>
      </c>
      <c r="BO4921" s="146" t="str">
        <f t="shared" si="700"/>
        <v/>
      </c>
    </row>
    <row r="4922" spans="62:67" ht="20.100000000000001" customHeight="1" x14ac:dyDescent="0.25">
      <c r="BJ4922" s="146">
        <v>4142</v>
      </c>
      <c r="BK4922" s="146">
        <f t="shared" si="701"/>
        <v>26.502399999998126</v>
      </c>
      <c r="BL4922" s="146">
        <f t="shared" si="702"/>
        <v>4.0945855113499921E-4</v>
      </c>
      <c r="BM4922" s="146">
        <f t="shared" si="703"/>
        <v>1.0807496150737187E-6</v>
      </c>
      <c r="BN4922" s="146">
        <f t="shared" si="704"/>
        <v>1.0807496150737187E-6</v>
      </c>
      <c r="BO4922" s="146" t="str">
        <f t="shared" si="700"/>
        <v/>
      </c>
    </row>
    <row r="4923" spans="62:67" ht="20.100000000000001" customHeight="1" x14ac:dyDescent="0.25">
      <c r="BJ4923" s="146">
        <v>4143</v>
      </c>
      <c r="BK4923" s="146">
        <f t="shared" si="701"/>
        <v>26.508799999998125</v>
      </c>
      <c r="BL4923" s="146">
        <f t="shared" si="702"/>
        <v>4.0837780151992549E-4</v>
      </c>
      <c r="BM4923" s="146">
        <f t="shared" si="703"/>
        <v>1.0779471675486469E-6</v>
      </c>
      <c r="BN4923" s="146">
        <f t="shared" si="704"/>
        <v>1.0779471675486469E-6</v>
      </c>
      <c r="BO4923" s="146" t="str">
        <f t="shared" si="700"/>
        <v/>
      </c>
    </row>
    <row r="4924" spans="62:67" ht="20.100000000000001" customHeight="1" x14ac:dyDescent="0.25">
      <c r="BJ4924" s="146">
        <v>4144</v>
      </c>
      <c r="BK4924" s="146">
        <f t="shared" si="701"/>
        <v>26.515199999998124</v>
      </c>
      <c r="BL4924" s="146">
        <f t="shared" si="702"/>
        <v>4.0729985435237684E-4</v>
      </c>
      <c r="BM4924" s="146">
        <f t="shared" si="703"/>
        <v>1.0751518303016533E-6</v>
      </c>
      <c r="BN4924" s="146">
        <f t="shared" si="704"/>
        <v>1.0751518303016533E-6</v>
      </c>
      <c r="BO4924" s="146" t="str">
        <f t="shared" si="700"/>
        <v/>
      </c>
    </row>
    <row r="4925" spans="62:67" ht="20.100000000000001" customHeight="1" x14ac:dyDescent="0.25">
      <c r="BJ4925" s="146">
        <v>4145</v>
      </c>
      <c r="BK4925" s="146">
        <f t="shared" si="701"/>
        <v>26.521599999998124</v>
      </c>
      <c r="BL4925" s="146">
        <f t="shared" si="702"/>
        <v>4.0622470252207519E-4</v>
      </c>
      <c r="BM4925" s="146">
        <f t="shared" si="703"/>
        <v>1.0723635857819982E-6</v>
      </c>
      <c r="BN4925" s="146">
        <f t="shared" si="704"/>
        <v>1.0723635857819982E-6</v>
      </c>
      <c r="BO4925" s="146" t="str">
        <f t="shared" si="700"/>
        <v/>
      </c>
    </row>
    <row r="4926" spans="62:67" ht="20.100000000000001" customHeight="1" x14ac:dyDescent="0.25">
      <c r="BJ4926" s="146">
        <v>4146</v>
      </c>
      <c r="BK4926" s="146">
        <f t="shared" si="701"/>
        <v>26.527999999998123</v>
      </c>
      <c r="BL4926" s="146">
        <f t="shared" si="702"/>
        <v>4.0515233893629319E-4</v>
      </c>
      <c r="BM4926" s="146">
        <f t="shared" si="703"/>
        <v>1.0695824164842619E-6</v>
      </c>
      <c r="BN4926" s="146">
        <f t="shared" si="704"/>
        <v>1.0695824164842619E-6</v>
      </c>
      <c r="BO4926" s="146" t="str">
        <f t="shared" si="700"/>
        <v/>
      </c>
    </row>
    <row r="4927" spans="62:67" ht="20.100000000000001" customHeight="1" x14ac:dyDescent="0.25">
      <c r="BJ4927" s="146">
        <v>4147</v>
      </c>
      <c r="BK4927" s="146">
        <f t="shared" si="701"/>
        <v>26.534399999998122</v>
      </c>
      <c r="BL4927" s="146">
        <f t="shared" si="702"/>
        <v>4.0408275651980893E-4</v>
      </c>
      <c r="BM4927" s="146">
        <f t="shared" si="703"/>
        <v>1.0668083049412426E-6</v>
      </c>
      <c r="BN4927" s="146">
        <f t="shared" si="704"/>
        <v>1.0668083049412426E-6</v>
      </c>
      <c r="BO4927" s="146" t="str">
        <f t="shared" si="700"/>
        <v/>
      </c>
    </row>
    <row r="4928" spans="62:67" ht="20.100000000000001" customHeight="1" x14ac:dyDescent="0.25">
      <c r="BJ4928" s="146">
        <v>4148</v>
      </c>
      <c r="BK4928" s="146">
        <f t="shared" si="701"/>
        <v>26.540799999998121</v>
      </c>
      <c r="BL4928" s="146">
        <f t="shared" si="702"/>
        <v>4.0301594821486768E-4</v>
      </c>
      <c r="BM4928" s="146">
        <f t="shared" si="703"/>
        <v>1.064041233728131E-6</v>
      </c>
      <c r="BN4928" s="146">
        <f t="shared" si="704"/>
        <v>1.064041233728131E-6</v>
      </c>
      <c r="BO4928" s="146" t="str">
        <f t="shared" si="700"/>
        <v/>
      </c>
    </row>
    <row r="4929" spans="62:67" ht="20.100000000000001" customHeight="1" x14ac:dyDescent="0.25">
      <c r="BJ4929" s="146">
        <v>4149</v>
      </c>
      <c r="BK4929" s="146">
        <f t="shared" si="701"/>
        <v>26.547199999998121</v>
      </c>
      <c r="BL4929" s="146">
        <f t="shared" si="702"/>
        <v>4.0195190698113955E-4</v>
      </c>
      <c r="BM4929" s="146">
        <f t="shared" si="703"/>
        <v>1.0612811854622929E-6</v>
      </c>
      <c r="BN4929" s="146">
        <f t="shared" si="704"/>
        <v>1.0612811854622929E-6</v>
      </c>
      <c r="BO4929" s="146" t="str">
        <f t="shared" si="700"/>
        <v/>
      </c>
    </row>
    <row r="4930" spans="62:67" ht="20.100000000000001" customHeight="1" x14ac:dyDescent="0.25">
      <c r="BJ4930" s="146">
        <v>4150</v>
      </c>
      <c r="BK4930" s="146">
        <f t="shared" si="701"/>
        <v>26.55359999999812</v>
      </c>
      <c r="BL4930" s="146">
        <f t="shared" si="702"/>
        <v>4.0089062579567726E-4</v>
      </c>
      <c r="BM4930" s="146">
        <f t="shared" si="703"/>
        <v>1.0585281428014269E-6</v>
      </c>
      <c r="BN4930" s="146">
        <f t="shared" si="704"/>
        <v>1.0585281428014269E-6</v>
      </c>
      <c r="BO4930" s="146" t="str">
        <f t="shared" si="700"/>
        <v/>
      </c>
    </row>
    <row r="4931" spans="62:67" ht="20.100000000000001" customHeight="1" x14ac:dyDescent="0.25">
      <c r="BJ4931" s="146">
        <v>4151</v>
      </c>
      <c r="BK4931" s="146">
        <f t="shared" si="701"/>
        <v>26.559999999998119</v>
      </c>
      <c r="BL4931" s="146">
        <f t="shared" si="702"/>
        <v>3.9983209765287583E-4</v>
      </c>
      <c r="BM4931" s="146">
        <f t="shared" si="703"/>
        <v>1.0557820884460572E-6</v>
      </c>
      <c r="BN4931" s="146">
        <f t="shared" si="704"/>
        <v>1.0557820884460572E-6</v>
      </c>
      <c r="BO4931" s="146" t="str">
        <f t="shared" si="700"/>
        <v/>
      </c>
    </row>
    <row r="4932" spans="62:67" ht="20.100000000000001" customHeight="1" x14ac:dyDescent="0.25">
      <c r="BJ4932" s="146">
        <v>4152</v>
      </c>
      <c r="BK4932" s="146">
        <f t="shared" si="701"/>
        <v>26.566399999998119</v>
      </c>
      <c r="BL4932" s="146">
        <f t="shared" si="702"/>
        <v>3.9877631556442978E-4</v>
      </c>
      <c r="BM4932" s="146">
        <f t="shared" si="703"/>
        <v>1.0530430051363358E-6</v>
      </c>
      <c r="BN4932" s="146">
        <f t="shared" si="704"/>
        <v>1.0530430051363358E-6</v>
      </c>
      <c r="BO4932" s="146" t="str">
        <f t="shared" si="700"/>
        <v/>
      </c>
    </row>
    <row r="4933" spans="62:67" ht="20.100000000000001" customHeight="1" x14ac:dyDescent="0.25">
      <c r="BJ4933" s="146">
        <v>4153</v>
      </c>
      <c r="BK4933" s="146">
        <f t="shared" si="701"/>
        <v>26.572799999998118</v>
      </c>
      <c r="BL4933" s="146">
        <f t="shared" si="702"/>
        <v>3.9772327255929344E-4</v>
      </c>
      <c r="BM4933" s="146">
        <f t="shared" si="703"/>
        <v>1.0503108756553491E-6</v>
      </c>
      <c r="BN4933" s="146">
        <f t="shared" si="704"/>
        <v>1.0503108756553491E-6</v>
      </c>
      <c r="BO4933" s="146" t="str">
        <f t="shared" si="700"/>
        <v/>
      </c>
    </row>
    <row r="4934" spans="62:67" ht="20.100000000000001" customHeight="1" x14ac:dyDescent="0.25">
      <c r="BJ4934" s="146">
        <v>4154</v>
      </c>
      <c r="BK4934" s="146">
        <f t="shared" si="701"/>
        <v>26.579199999998117</v>
      </c>
      <c r="BL4934" s="146">
        <f t="shared" si="702"/>
        <v>3.9667296168363809E-4</v>
      </c>
      <c r="BM4934" s="146">
        <f t="shared" si="703"/>
        <v>1.047585682824564E-6</v>
      </c>
      <c r="BN4934" s="146">
        <f t="shared" si="704"/>
        <v>1.047585682824564E-6</v>
      </c>
      <c r="BO4934" s="146" t="str">
        <f t="shared" si="700"/>
        <v/>
      </c>
    </row>
    <row r="4935" spans="62:67" ht="20.100000000000001" customHeight="1" x14ac:dyDescent="0.25">
      <c r="BJ4935" s="146">
        <v>4155</v>
      </c>
      <c r="BK4935" s="146">
        <f t="shared" si="701"/>
        <v>26.585599999998117</v>
      </c>
      <c r="BL4935" s="146">
        <f t="shared" si="702"/>
        <v>3.9562537600081353E-4</v>
      </c>
      <c r="BM4935" s="146">
        <f t="shared" si="703"/>
        <v>1.044867409508328E-6</v>
      </c>
      <c r="BN4935" s="146">
        <f t="shared" si="704"/>
        <v>1.044867409508328E-6</v>
      </c>
      <c r="BO4935" s="146" t="str">
        <f t="shared" si="700"/>
        <v/>
      </c>
    </row>
    <row r="4936" spans="62:67" ht="20.100000000000001" customHeight="1" x14ac:dyDescent="0.25">
      <c r="BJ4936" s="146">
        <v>4156</v>
      </c>
      <c r="BK4936" s="146">
        <f t="shared" si="701"/>
        <v>26.591999999998116</v>
      </c>
      <c r="BL4936" s="146">
        <f t="shared" si="702"/>
        <v>3.945805085913052E-4</v>
      </c>
      <c r="BM4936" s="146">
        <f t="shared" si="703"/>
        <v>1.0421560386122963E-6</v>
      </c>
      <c r="BN4936" s="146">
        <f t="shared" si="704"/>
        <v>1.0421560386122963E-6</v>
      </c>
      <c r="BO4936" s="146" t="str">
        <f t="shared" si="700"/>
        <v/>
      </c>
    </row>
    <row r="4937" spans="62:67" ht="20.100000000000001" customHeight="1" x14ac:dyDescent="0.25">
      <c r="BJ4937" s="146">
        <v>4157</v>
      </c>
      <c r="BK4937" s="146">
        <f t="shared" si="701"/>
        <v>26.598399999998115</v>
      </c>
      <c r="BL4937" s="146">
        <f t="shared" si="702"/>
        <v>3.935383525526929E-4</v>
      </c>
      <c r="BM4937" s="146">
        <f t="shared" si="703"/>
        <v>1.0394515530814268E-6</v>
      </c>
      <c r="BN4937" s="146">
        <f t="shared" si="704"/>
        <v>1.0394515530814268E-6</v>
      </c>
      <c r="BO4937" s="146" t="str">
        <f t="shared" si="700"/>
        <v/>
      </c>
    </row>
    <row r="4938" spans="62:67" ht="20.100000000000001" customHeight="1" x14ac:dyDescent="0.25">
      <c r="BJ4938" s="146">
        <v>4158</v>
      </c>
      <c r="BK4938" s="146">
        <f t="shared" si="701"/>
        <v>26.604799999998114</v>
      </c>
      <c r="BL4938" s="146">
        <f t="shared" si="702"/>
        <v>3.9249890099961148E-4</v>
      </c>
      <c r="BM4938" s="146">
        <f t="shared" si="703"/>
        <v>1.0367539359018227E-6</v>
      </c>
      <c r="BN4938" s="146">
        <f t="shared" si="704"/>
        <v>1.0367539359018227E-6</v>
      </c>
      <c r="BO4938" s="146" t="str">
        <f t="shared" si="700"/>
        <v/>
      </c>
    </row>
    <row r="4939" spans="62:67" ht="20.100000000000001" customHeight="1" x14ac:dyDescent="0.25">
      <c r="BJ4939" s="146">
        <v>4159</v>
      </c>
      <c r="BK4939" s="146">
        <f t="shared" si="701"/>
        <v>26.611199999998114</v>
      </c>
      <c r="BL4939" s="146">
        <f t="shared" si="702"/>
        <v>3.9146214706370965E-4</v>
      </c>
      <c r="BM4939" s="146">
        <f t="shared" si="703"/>
        <v>1.0340631700997568E-6</v>
      </c>
      <c r="BN4939" s="146">
        <f t="shared" si="704"/>
        <v>1.0340631700997568E-6</v>
      </c>
      <c r="BO4939" s="146" t="str">
        <f t="shared" si="700"/>
        <v/>
      </c>
    </row>
    <row r="4940" spans="62:67" ht="20.100000000000001" customHeight="1" x14ac:dyDescent="0.25">
      <c r="BJ4940" s="146">
        <v>4160</v>
      </c>
      <c r="BK4940" s="146">
        <f t="shared" si="701"/>
        <v>26.617599999998113</v>
      </c>
      <c r="BL4940" s="146">
        <f t="shared" si="702"/>
        <v>3.904280838936099E-4</v>
      </c>
      <c r="BM4940" s="146">
        <f t="shared" si="703"/>
        <v>1.0313792387431895E-6</v>
      </c>
      <c r="BN4940" s="146">
        <f t="shared" si="704"/>
        <v>1.0313792387431895E-6</v>
      </c>
      <c r="BO4940" s="146" t="str">
        <f t="shared" si="700"/>
        <v/>
      </c>
    </row>
    <row r="4941" spans="62:67" ht="20.100000000000001" customHeight="1" x14ac:dyDescent="0.25">
      <c r="BJ4941" s="146">
        <v>4161</v>
      </c>
      <c r="BK4941" s="146">
        <f t="shared" si="701"/>
        <v>26.623999999998112</v>
      </c>
      <c r="BL4941" s="146">
        <f t="shared" si="702"/>
        <v>3.8939670465486671E-4</v>
      </c>
      <c r="BM4941" s="146">
        <f t="shared" si="703"/>
        <v>1.0287021249388959E-6</v>
      </c>
      <c r="BN4941" s="146">
        <f t="shared" si="704"/>
        <v>1.0287021249388959E-6</v>
      </c>
      <c r="BO4941" s="146" t="str">
        <f t="shared" ref="BO4941:BO5004" si="705">IF($BL4941&lt;(1-$BH$793),$BM4941,"")</f>
        <v/>
      </c>
    </row>
    <row r="4942" spans="62:67" ht="20.100000000000001" customHeight="1" x14ac:dyDescent="0.25">
      <c r="BJ4942" s="146">
        <v>4162</v>
      </c>
      <c r="BK4942" s="146">
        <f t="shared" ref="BK4942:BK5005" si="706">BK4941+$BN$778</f>
        <v>26.630399999998112</v>
      </c>
      <c r="BL4942" s="146">
        <f t="shared" ref="BL4942:BL5005" si="707">_xlfn.CHISQ.DIST.RT(BK4942,7)</f>
        <v>3.8836800252992781E-4</v>
      </c>
      <c r="BM4942" s="146">
        <f t="shared" ref="BM4942:BM5005" si="708">BL4942-BL4943</f>
        <v>1.0260318118365309E-6</v>
      </c>
      <c r="BN4942" s="146">
        <f t="shared" ref="BN4942:BN5005" si="709">IF(BL4942&lt;(1-$BH$785),BM4942,"")</f>
        <v>1.0260318118365309E-6</v>
      </c>
      <c r="BO4942" s="146" t="str">
        <f t="shared" si="705"/>
        <v/>
      </c>
    </row>
    <row r="4943" spans="62:67" ht="20.100000000000001" customHeight="1" x14ac:dyDescent="0.25">
      <c r="BJ4943" s="146">
        <v>4163</v>
      </c>
      <c r="BK4943" s="146">
        <f t="shared" si="706"/>
        <v>26.636799999998111</v>
      </c>
      <c r="BL4943" s="146">
        <f t="shared" si="707"/>
        <v>3.8734197071809128E-4</v>
      </c>
      <c r="BM4943" s="146">
        <f t="shared" si="708"/>
        <v>1.0233682826207694E-6</v>
      </c>
      <c r="BN4943" s="146">
        <f t="shared" si="709"/>
        <v>1.0233682826207694E-6</v>
      </c>
      <c r="BO4943" s="146" t="str">
        <f t="shared" si="705"/>
        <v/>
      </c>
    </row>
    <row r="4944" spans="62:67" ht="20.100000000000001" customHeight="1" x14ac:dyDescent="0.25">
      <c r="BJ4944" s="146">
        <v>4164</v>
      </c>
      <c r="BK4944" s="146">
        <f t="shared" si="706"/>
        <v>26.64319999999811</v>
      </c>
      <c r="BL4944" s="146">
        <f t="shared" si="707"/>
        <v>3.8631860243547051E-4</v>
      </c>
      <c r="BM4944" s="146">
        <f t="shared" si="708"/>
        <v>1.0207115205240454E-6</v>
      </c>
      <c r="BN4944" s="146">
        <f t="shared" si="709"/>
        <v>1.0207115205240454E-6</v>
      </c>
      <c r="BO4944" s="146" t="str">
        <f t="shared" si="705"/>
        <v/>
      </c>
    </row>
    <row r="4945" spans="62:67" ht="20.100000000000001" customHeight="1" x14ac:dyDescent="0.25">
      <c r="BJ4945" s="146">
        <v>4165</v>
      </c>
      <c r="BK4945" s="146">
        <f t="shared" si="706"/>
        <v>26.649599999998109</v>
      </c>
      <c r="BL4945" s="146">
        <f t="shared" si="707"/>
        <v>3.8529789091494647E-4</v>
      </c>
      <c r="BM4945" s="146">
        <f t="shared" si="708"/>
        <v>1.018061508810343E-6</v>
      </c>
      <c r="BN4945" s="146">
        <f t="shared" si="709"/>
        <v>1.018061508810343E-6</v>
      </c>
      <c r="BO4945" s="146" t="str">
        <f t="shared" si="705"/>
        <v/>
      </c>
    </row>
    <row r="4946" spans="62:67" ht="20.100000000000001" customHeight="1" x14ac:dyDescent="0.25">
      <c r="BJ4946" s="146">
        <v>4166</v>
      </c>
      <c r="BK4946" s="146">
        <f t="shared" si="706"/>
        <v>26.655999999998109</v>
      </c>
      <c r="BL4946" s="146">
        <f t="shared" si="707"/>
        <v>3.8427982940613612E-4</v>
      </c>
      <c r="BM4946" s="146">
        <f t="shared" si="708"/>
        <v>1.0154182307904841E-6</v>
      </c>
      <c r="BN4946" s="146">
        <f t="shared" si="709"/>
        <v>1.0154182307904841E-6</v>
      </c>
      <c r="BO4946" s="146" t="str">
        <f t="shared" si="705"/>
        <v/>
      </c>
    </row>
    <row r="4947" spans="62:67" ht="20.100000000000001" customHeight="1" x14ac:dyDescent="0.25">
      <c r="BJ4947" s="146">
        <v>4167</v>
      </c>
      <c r="BK4947" s="146">
        <f t="shared" si="706"/>
        <v>26.662399999998108</v>
      </c>
      <c r="BL4947" s="146">
        <f t="shared" si="707"/>
        <v>3.8326441117534564E-4</v>
      </c>
      <c r="BM4947" s="146">
        <f t="shared" si="708"/>
        <v>1.0127816698118821E-6</v>
      </c>
      <c r="BN4947" s="146">
        <f t="shared" si="709"/>
        <v>1.0127816698118821E-6</v>
      </c>
      <c r="BO4947" s="146" t="str">
        <f t="shared" si="705"/>
        <v/>
      </c>
    </row>
    <row r="4948" spans="62:67" ht="20.100000000000001" customHeight="1" x14ac:dyDescent="0.25">
      <c r="BJ4948" s="146">
        <v>4168</v>
      </c>
      <c r="BK4948" s="146">
        <f t="shared" si="706"/>
        <v>26.668799999998107</v>
      </c>
      <c r="BL4948" s="146">
        <f t="shared" si="707"/>
        <v>3.8225162950553376E-4</v>
      </c>
      <c r="BM4948" s="146">
        <f t="shared" si="708"/>
        <v>1.0101518092611446E-6</v>
      </c>
      <c r="BN4948" s="146">
        <f t="shared" si="709"/>
        <v>1.0101518092611446E-6</v>
      </c>
      <c r="BO4948" s="146" t="str">
        <f t="shared" si="705"/>
        <v/>
      </c>
    </row>
    <row r="4949" spans="62:67" ht="20.100000000000001" customHeight="1" x14ac:dyDescent="0.25">
      <c r="BJ4949" s="146">
        <v>4169</v>
      </c>
      <c r="BK4949" s="146">
        <f t="shared" si="706"/>
        <v>26.675199999998107</v>
      </c>
      <c r="BL4949" s="146">
        <f t="shared" si="707"/>
        <v>3.8124147769627261E-4</v>
      </c>
      <c r="BM4949" s="146">
        <f t="shared" si="708"/>
        <v>1.0075286325671087E-6</v>
      </c>
      <c r="BN4949" s="146">
        <f t="shared" si="709"/>
        <v>1.0075286325671087E-6</v>
      </c>
      <c r="BO4949" s="146" t="str">
        <f t="shared" si="705"/>
        <v/>
      </c>
    </row>
    <row r="4950" spans="62:67" ht="20.100000000000001" customHeight="1" x14ac:dyDescent="0.25">
      <c r="BJ4950" s="146">
        <v>4170</v>
      </c>
      <c r="BK4950" s="146">
        <f t="shared" si="706"/>
        <v>26.681599999998106</v>
      </c>
      <c r="BL4950" s="146">
        <f t="shared" si="707"/>
        <v>3.802339490637055E-4</v>
      </c>
      <c r="BM4950" s="146">
        <f t="shared" si="708"/>
        <v>1.0049121231945528E-6</v>
      </c>
      <c r="BN4950" s="146">
        <f t="shared" si="709"/>
        <v>1.0049121231945528E-6</v>
      </c>
      <c r="BO4950" s="146" t="str">
        <f t="shared" si="705"/>
        <v/>
      </c>
    </row>
    <row r="4951" spans="62:67" ht="20.100000000000001" customHeight="1" x14ac:dyDescent="0.25">
      <c r="BJ4951" s="146">
        <v>4171</v>
      </c>
      <c r="BK4951" s="146">
        <f t="shared" si="706"/>
        <v>26.687999999998105</v>
      </c>
      <c r="BL4951" s="146">
        <f t="shared" si="707"/>
        <v>3.7922903694051095E-4</v>
      </c>
      <c r="BM4951" s="146">
        <f t="shared" si="708"/>
        <v>1.0023022646527078E-6</v>
      </c>
      <c r="BN4951" s="146">
        <f t="shared" si="709"/>
        <v>1.0023022646527078E-6</v>
      </c>
      <c r="BO4951" s="146" t="str">
        <f t="shared" si="705"/>
        <v/>
      </c>
    </row>
    <row r="4952" spans="62:67" ht="20.100000000000001" customHeight="1" x14ac:dyDescent="0.25">
      <c r="BJ4952" s="146">
        <v>4172</v>
      </c>
      <c r="BK4952" s="146">
        <f t="shared" si="706"/>
        <v>26.694399999998105</v>
      </c>
      <c r="BL4952" s="146">
        <f t="shared" si="707"/>
        <v>3.7822673467585824E-4</v>
      </c>
      <c r="BM4952" s="146">
        <f t="shared" si="708"/>
        <v>9.9969904048381828E-7</v>
      </c>
      <c r="BN4952" s="146">
        <f t="shared" si="709"/>
        <v>9.9969904048381828E-7</v>
      </c>
      <c r="BO4952" s="146" t="str">
        <f t="shared" si="705"/>
        <v/>
      </c>
    </row>
    <row r="4953" spans="62:67" ht="20.100000000000001" customHeight="1" x14ac:dyDescent="0.25">
      <c r="BJ4953" s="146">
        <v>4173</v>
      </c>
      <c r="BK4953" s="146">
        <f t="shared" si="706"/>
        <v>26.700799999998104</v>
      </c>
      <c r="BL4953" s="146">
        <f t="shared" si="707"/>
        <v>3.7722703563537442E-4</v>
      </c>
      <c r="BM4953" s="146">
        <f t="shared" si="708"/>
        <v>9.9710243427593654E-7</v>
      </c>
      <c r="BN4953" s="146">
        <f t="shared" si="709"/>
        <v>9.9710243427593654E-7</v>
      </c>
      <c r="BO4953" s="146" t="str">
        <f t="shared" si="705"/>
        <v/>
      </c>
    </row>
    <row r="4954" spans="62:67" ht="20.100000000000001" customHeight="1" x14ac:dyDescent="0.25">
      <c r="BJ4954" s="146">
        <v>4174</v>
      </c>
      <c r="BK4954" s="146">
        <f t="shared" si="706"/>
        <v>26.707199999998103</v>
      </c>
      <c r="BL4954" s="146">
        <f t="shared" si="707"/>
        <v>3.7622993320109849E-4</v>
      </c>
      <c r="BM4954" s="146">
        <f t="shared" si="708"/>
        <v>9.9451242965137559E-7</v>
      </c>
      <c r="BN4954" s="146">
        <f t="shared" si="709"/>
        <v>9.9451242965137559E-7</v>
      </c>
      <c r="BO4954" s="146" t="str">
        <f t="shared" si="705"/>
        <v/>
      </c>
    </row>
    <row r="4955" spans="62:67" ht="20.100000000000001" customHeight="1" x14ac:dyDescent="0.25">
      <c r="BJ4955" s="146">
        <v>4175</v>
      </c>
      <c r="BK4955" s="146">
        <f t="shared" si="706"/>
        <v>26.713599999998102</v>
      </c>
      <c r="BL4955" s="146">
        <f t="shared" si="707"/>
        <v>3.7523542077144711E-4</v>
      </c>
      <c r="BM4955" s="146">
        <f t="shared" si="708"/>
        <v>9.9192901027478656E-7</v>
      </c>
      <c r="BN4955" s="146">
        <f t="shared" si="709"/>
        <v>9.9192901027478656E-7</v>
      </c>
      <c r="BO4955" s="146" t="str">
        <f t="shared" si="705"/>
        <v/>
      </c>
    </row>
    <row r="4956" spans="62:67" ht="20.100000000000001" customHeight="1" x14ac:dyDescent="0.25">
      <c r="BJ4956" s="146">
        <v>4176</v>
      </c>
      <c r="BK4956" s="146">
        <f t="shared" si="706"/>
        <v>26.719999999998102</v>
      </c>
      <c r="BL4956" s="146">
        <f t="shared" si="707"/>
        <v>3.7424349176117233E-4</v>
      </c>
      <c r="BM4956" s="146">
        <f t="shared" si="708"/>
        <v>9.8935215984665347E-7</v>
      </c>
      <c r="BN4956" s="146">
        <f t="shared" si="709"/>
        <v>9.8935215984665347E-7</v>
      </c>
      <c r="BO4956" s="146" t="str">
        <f t="shared" si="705"/>
        <v/>
      </c>
    </row>
    <row r="4957" spans="62:67" ht="20.100000000000001" customHeight="1" x14ac:dyDescent="0.25">
      <c r="BJ4957" s="146">
        <v>4177</v>
      </c>
      <c r="BK4957" s="146">
        <f t="shared" si="706"/>
        <v>26.726399999998101</v>
      </c>
      <c r="BL4957" s="146">
        <f t="shared" si="707"/>
        <v>3.7325413960132567E-4</v>
      </c>
      <c r="BM4957" s="146">
        <f t="shared" si="708"/>
        <v>9.8678186210936474E-7</v>
      </c>
      <c r="BN4957" s="146">
        <f t="shared" si="709"/>
        <v>9.8678186210936474E-7</v>
      </c>
      <c r="BO4957" s="146" t="str">
        <f t="shared" si="705"/>
        <v/>
      </c>
    </row>
    <row r="4958" spans="62:67" ht="20.100000000000001" customHeight="1" x14ac:dyDescent="0.25">
      <c r="BJ4958" s="146">
        <v>4178</v>
      </c>
      <c r="BK4958" s="146">
        <f t="shared" si="706"/>
        <v>26.7327999999981</v>
      </c>
      <c r="BL4958" s="146">
        <f t="shared" si="707"/>
        <v>3.7226735773921631E-4</v>
      </c>
      <c r="BM4958" s="146">
        <f t="shared" si="708"/>
        <v>9.8421810084428586E-7</v>
      </c>
      <c r="BN4958" s="146">
        <f t="shared" si="709"/>
        <v>9.8421810084428586E-7</v>
      </c>
      <c r="BO4958" s="146" t="str">
        <f t="shared" si="705"/>
        <v/>
      </c>
    </row>
    <row r="4959" spans="62:67" ht="20.100000000000001" customHeight="1" x14ac:dyDescent="0.25">
      <c r="BJ4959" s="146">
        <v>4179</v>
      </c>
      <c r="BK4959" s="146">
        <f t="shared" si="706"/>
        <v>26.7391999999981</v>
      </c>
      <c r="BL4959" s="146">
        <f t="shared" si="707"/>
        <v>3.7128313963837202E-4</v>
      </c>
      <c r="BM4959" s="146">
        <f t="shared" si="708"/>
        <v>9.8166085986747679E-7</v>
      </c>
      <c r="BN4959" s="146">
        <f t="shared" si="709"/>
        <v>9.8166085986747679E-7</v>
      </c>
      <c r="BO4959" s="146" t="str">
        <f t="shared" si="705"/>
        <v/>
      </c>
    </row>
    <row r="4960" spans="62:67" ht="20.100000000000001" customHeight="1" x14ac:dyDescent="0.25">
      <c r="BJ4960" s="146">
        <v>4180</v>
      </c>
      <c r="BK4960" s="146">
        <f t="shared" si="706"/>
        <v>26.745599999998099</v>
      </c>
      <c r="BL4960" s="146">
        <f t="shared" si="707"/>
        <v>3.7030147877850454E-4</v>
      </c>
      <c r="BM4960" s="146">
        <f t="shared" si="708"/>
        <v>9.7911012303917872E-7</v>
      </c>
      <c r="BN4960" s="146">
        <f t="shared" si="709"/>
        <v>9.7911012303917872E-7</v>
      </c>
      <c r="BO4960" s="146" t="str">
        <f t="shared" si="705"/>
        <v/>
      </c>
    </row>
    <row r="4961" spans="62:67" ht="20.100000000000001" customHeight="1" x14ac:dyDescent="0.25">
      <c r="BJ4961" s="146">
        <v>4181</v>
      </c>
      <c r="BK4961" s="146">
        <f t="shared" si="706"/>
        <v>26.751999999998098</v>
      </c>
      <c r="BL4961" s="146">
        <f t="shared" si="707"/>
        <v>3.6932236865546537E-4</v>
      </c>
      <c r="BM4961" s="146">
        <f t="shared" si="708"/>
        <v>9.7656587425302629E-7</v>
      </c>
      <c r="BN4961" s="146">
        <f t="shared" si="709"/>
        <v>9.7656587425302629E-7</v>
      </c>
      <c r="BO4961" s="146" t="str">
        <f t="shared" si="705"/>
        <v/>
      </c>
    </row>
    <row r="4962" spans="62:67" ht="20.100000000000001" customHeight="1" x14ac:dyDescent="0.25">
      <c r="BJ4962" s="146">
        <v>4182</v>
      </c>
      <c r="BK4962" s="146">
        <f t="shared" si="706"/>
        <v>26.758399999998097</v>
      </c>
      <c r="BL4962" s="146">
        <f t="shared" si="707"/>
        <v>3.6834580278121234E-4</v>
      </c>
      <c r="BM4962" s="146">
        <f t="shared" si="708"/>
        <v>9.7402809744623906E-7</v>
      </c>
      <c r="BN4962" s="146">
        <f t="shared" si="709"/>
        <v>9.7402809744623906E-7</v>
      </c>
      <c r="BO4962" s="146" t="str">
        <f t="shared" si="705"/>
        <v/>
      </c>
    </row>
    <row r="4963" spans="62:67" ht="20.100000000000001" customHeight="1" x14ac:dyDescent="0.25">
      <c r="BJ4963" s="146">
        <v>4183</v>
      </c>
      <c r="BK4963" s="146">
        <f t="shared" si="706"/>
        <v>26.764799999998097</v>
      </c>
      <c r="BL4963" s="146">
        <f t="shared" si="707"/>
        <v>3.673717746837661E-4</v>
      </c>
      <c r="BM4963" s="146">
        <f t="shared" si="708"/>
        <v>9.7149677658926736E-7</v>
      </c>
      <c r="BN4963" s="146">
        <f t="shared" si="709"/>
        <v>9.7149677658926736E-7</v>
      </c>
      <c r="BO4963" s="146" t="str">
        <f t="shared" si="705"/>
        <v/>
      </c>
    </row>
    <row r="4964" spans="62:67" ht="20.100000000000001" customHeight="1" x14ac:dyDescent="0.25">
      <c r="BJ4964" s="146">
        <v>4184</v>
      </c>
      <c r="BK4964" s="146">
        <f t="shared" si="706"/>
        <v>26.771199999998096</v>
      </c>
      <c r="BL4964" s="146">
        <f t="shared" si="707"/>
        <v>3.6640027790717683E-4</v>
      </c>
      <c r="BM4964" s="146">
        <f t="shared" si="708"/>
        <v>9.689718956951165E-7</v>
      </c>
      <c r="BN4964" s="146">
        <f t="shared" si="709"/>
        <v>9.689718956951165E-7</v>
      </c>
      <c r="BO4964" s="146" t="str">
        <f t="shared" si="705"/>
        <v/>
      </c>
    </row>
    <row r="4965" spans="62:67" ht="20.100000000000001" customHeight="1" x14ac:dyDescent="0.25">
      <c r="BJ4965" s="146">
        <v>4185</v>
      </c>
      <c r="BK4965" s="146">
        <f t="shared" si="706"/>
        <v>26.777599999998095</v>
      </c>
      <c r="BL4965" s="146">
        <f t="shared" si="707"/>
        <v>3.6543130601148172E-4</v>
      </c>
      <c r="BM4965" s="146">
        <f t="shared" si="708"/>
        <v>9.6645343881311251E-7</v>
      </c>
      <c r="BN4965" s="146">
        <f t="shared" si="709"/>
        <v>9.6645343881311251E-7</v>
      </c>
      <c r="BO4965" s="146" t="str">
        <f t="shared" si="705"/>
        <v/>
      </c>
    </row>
    <row r="4966" spans="62:67" ht="20.100000000000001" customHeight="1" x14ac:dyDescent="0.25">
      <c r="BJ4966" s="146">
        <v>4186</v>
      </c>
      <c r="BK4966" s="146">
        <f t="shared" si="706"/>
        <v>26.783999999998095</v>
      </c>
      <c r="BL4966" s="146">
        <f t="shared" si="707"/>
        <v>3.644648525726686E-4</v>
      </c>
      <c r="BM4966" s="146">
        <f t="shared" si="708"/>
        <v>9.6394139003052855E-7</v>
      </c>
      <c r="BN4966" s="146">
        <f t="shared" si="709"/>
        <v>9.6394139003052855E-7</v>
      </c>
      <c r="BO4966" s="146" t="str">
        <f t="shared" si="705"/>
        <v/>
      </c>
    </row>
    <row r="4967" spans="62:67" ht="20.100000000000001" customHeight="1" x14ac:dyDescent="0.25">
      <c r="BJ4967" s="146">
        <v>4187</v>
      </c>
      <c r="BK4967" s="146">
        <f t="shared" si="706"/>
        <v>26.790399999998094</v>
      </c>
      <c r="BL4967" s="146">
        <f t="shared" si="707"/>
        <v>3.6350091118263808E-4</v>
      </c>
      <c r="BM4967" s="146">
        <f t="shared" si="708"/>
        <v>9.6143573347285587E-7</v>
      </c>
      <c r="BN4967" s="146">
        <f t="shared" si="709"/>
        <v>9.6143573347285587E-7</v>
      </c>
      <c r="BO4967" s="146" t="str">
        <f t="shared" si="705"/>
        <v/>
      </c>
    </row>
    <row r="4968" spans="62:67" ht="20.100000000000001" customHeight="1" x14ac:dyDescent="0.25">
      <c r="BJ4968" s="146">
        <v>4188</v>
      </c>
      <c r="BK4968" s="146">
        <f t="shared" si="706"/>
        <v>26.796799999998093</v>
      </c>
      <c r="BL4968" s="146">
        <f t="shared" si="707"/>
        <v>3.6253947544916522E-4</v>
      </c>
      <c r="BM4968" s="146">
        <f t="shared" si="708"/>
        <v>9.5893645330429175E-7</v>
      </c>
      <c r="BN4968" s="146">
        <f t="shared" si="709"/>
        <v>9.5893645330429175E-7</v>
      </c>
      <c r="BO4968" s="146" t="str">
        <f t="shared" si="705"/>
        <v/>
      </c>
    </row>
    <row r="4969" spans="62:67" ht="20.100000000000001" customHeight="1" x14ac:dyDescent="0.25">
      <c r="BJ4969" s="146">
        <v>4189</v>
      </c>
      <c r="BK4969" s="146">
        <f t="shared" si="706"/>
        <v>26.803199999998093</v>
      </c>
      <c r="BL4969" s="146">
        <f t="shared" si="707"/>
        <v>3.6158053899586093E-4</v>
      </c>
      <c r="BM4969" s="146">
        <f t="shared" si="708"/>
        <v>9.5644353372703475E-7</v>
      </c>
      <c r="BN4969" s="146">
        <f t="shared" si="709"/>
        <v>9.5644353372703475E-7</v>
      </c>
      <c r="BO4969" s="146" t="str">
        <f t="shared" si="705"/>
        <v/>
      </c>
    </row>
    <row r="4970" spans="62:67" ht="20.100000000000001" customHeight="1" x14ac:dyDescent="0.25">
      <c r="BJ4970" s="146">
        <v>4190</v>
      </c>
      <c r="BK4970" s="146">
        <f t="shared" si="706"/>
        <v>26.809599999998092</v>
      </c>
      <c r="BL4970" s="146">
        <f t="shared" si="707"/>
        <v>3.6062409546213389E-4</v>
      </c>
      <c r="BM4970" s="146">
        <f t="shared" si="708"/>
        <v>9.5395695897927896E-7</v>
      </c>
      <c r="BN4970" s="146">
        <f t="shared" si="709"/>
        <v>9.5395695897927896E-7</v>
      </c>
      <c r="BO4970" s="146" t="str">
        <f t="shared" si="705"/>
        <v/>
      </c>
    </row>
    <row r="4971" spans="62:67" ht="20.100000000000001" customHeight="1" x14ac:dyDescent="0.25">
      <c r="BJ4971" s="146">
        <v>4191</v>
      </c>
      <c r="BK4971" s="146">
        <f t="shared" si="706"/>
        <v>26.815999999998091</v>
      </c>
      <c r="BL4971" s="146">
        <f t="shared" si="707"/>
        <v>3.5967013850315461E-4</v>
      </c>
      <c r="BM4971" s="146">
        <f t="shared" si="708"/>
        <v>9.5147671333868341E-7</v>
      </c>
      <c r="BN4971" s="146">
        <f t="shared" si="709"/>
        <v>9.5147671333868341E-7</v>
      </c>
      <c r="BO4971" s="146" t="str">
        <f t="shared" si="705"/>
        <v/>
      </c>
    </row>
    <row r="4972" spans="62:67" ht="20.100000000000001" customHeight="1" x14ac:dyDescent="0.25">
      <c r="BJ4972" s="146">
        <v>4192</v>
      </c>
      <c r="BK4972" s="146">
        <f t="shared" si="706"/>
        <v>26.82239999999809</v>
      </c>
      <c r="BL4972" s="146">
        <f t="shared" si="707"/>
        <v>3.5871866178981593E-4</v>
      </c>
      <c r="BM4972" s="146">
        <f t="shared" si="708"/>
        <v>9.4900278111993263E-7</v>
      </c>
      <c r="BN4972" s="146">
        <f t="shared" si="709"/>
        <v>9.4900278111993263E-7</v>
      </c>
      <c r="BO4972" s="146" t="str">
        <f t="shared" si="705"/>
        <v/>
      </c>
    </row>
    <row r="4973" spans="62:67" ht="20.100000000000001" customHeight="1" x14ac:dyDescent="0.25">
      <c r="BJ4973" s="146">
        <v>4193</v>
      </c>
      <c r="BK4973" s="146">
        <f t="shared" si="706"/>
        <v>26.82879999999809</v>
      </c>
      <c r="BL4973" s="146">
        <f t="shared" si="707"/>
        <v>3.57769659008696E-4</v>
      </c>
      <c r="BM4973" s="146">
        <f t="shared" si="708"/>
        <v>9.4653514667641719E-7</v>
      </c>
      <c r="BN4973" s="146">
        <f t="shared" si="709"/>
        <v>9.4653514667641719E-7</v>
      </c>
      <c r="BO4973" s="146" t="str">
        <f t="shared" si="705"/>
        <v/>
      </c>
    </row>
    <row r="4974" spans="62:67" ht="20.100000000000001" customHeight="1" x14ac:dyDescent="0.25">
      <c r="BJ4974" s="146">
        <v>4194</v>
      </c>
      <c r="BK4974" s="146">
        <f t="shared" si="706"/>
        <v>26.835199999998089</v>
      </c>
      <c r="BL4974" s="146">
        <f t="shared" si="707"/>
        <v>3.5682312386201958E-4</v>
      </c>
      <c r="BM4974" s="146">
        <f t="shared" si="708"/>
        <v>9.4407379439513791E-7</v>
      </c>
      <c r="BN4974" s="146">
        <f t="shared" si="709"/>
        <v>9.4407379439513791E-7</v>
      </c>
      <c r="BO4974" s="146" t="str">
        <f t="shared" si="705"/>
        <v/>
      </c>
    </row>
    <row r="4975" spans="62:67" ht="20.100000000000001" customHeight="1" x14ac:dyDescent="0.25">
      <c r="BJ4975" s="146">
        <v>4195</v>
      </c>
      <c r="BK4975" s="146">
        <f t="shared" si="706"/>
        <v>26.841599999998088</v>
      </c>
      <c r="BL4975" s="146">
        <f t="shared" si="707"/>
        <v>3.5587905006762444E-4</v>
      </c>
      <c r="BM4975" s="146">
        <f t="shared" si="708"/>
        <v>9.4161870870630108E-7</v>
      </c>
      <c r="BN4975" s="146">
        <f t="shared" si="709"/>
        <v>9.4161870870630108E-7</v>
      </c>
      <c r="BO4975" s="146" t="str">
        <f t="shared" si="705"/>
        <v/>
      </c>
    </row>
    <row r="4976" spans="62:67" ht="20.100000000000001" customHeight="1" x14ac:dyDescent="0.25">
      <c r="BJ4976" s="146">
        <v>4196</v>
      </c>
      <c r="BK4976" s="146">
        <f t="shared" si="706"/>
        <v>26.847999999998088</v>
      </c>
      <c r="BL4976" s="146">
        <f t="shared" si="707"/>
        <v>3.5493743135891814E-4</v>
      </c>
      <c r="BM4976" s="146">
        <f t="shared" si="708"/>
        <v>9.3916987407128378E-7</v>
      </c>
      <c r="BN4976" s="146">
        <f t="shared" si="709"/>
        <v>9.3916987407128378E-7</v>
      </c>
      <c r="BO4976" s="146" t="str">
        <f t="shared" si="705"/>
        <v/>
      </c>
    </row>
    <row r="4977" spans="62:67" ht="20.100000000000001" customHeight="1" x14ac:dyDescent="0.25">
      <c r="BJ4977" s="146">
        <v>4197</v>
      </c>
      <c r="BK4977" s="146">
        <f t="shared" si="706"/>
        <v>26.854399999998087</v>
      </c>
      <c r="BL4977" s="146">
        <f t="shared" si="707"/>
        <v>3.5399826148484686E-4</v>
      </c>
      <c r="BM4977" s="146">
        <f t="shared" si="708"/>
        <v>9.3672727499466858E-7</v>
      </c>
      <c r="BN4977" s="146">
        <f t="shared" si="709"/>
        <v>9.3672727499466858E-7</v>
      </c>
      <c r="BO4977" s="146" t="str">
        <f t="shared" si="705"/>
        <v/>
      </c>
    </row>
    <row r="4978" spans="62:67" ht="20.100000000000001" customHeight="1" x14ac:dyDescent="0.25">
      <c r="BJ4978" s="146">
        <v>4198</v>
      </c>
      <c r="BK4978" s="146">
        <f t="shared" si="706"/>
        <v>26.860799999998086</v>
      </c>
      <c r="BL4978" s="146">
        <f t="shared" si="707"/>
        <v>3.5306153420985219E-4</v>
      </c>
      <c r="BM4978" s="146">
        <f t="shared" si="708"/>
        <v>9.3429089601275092E-7</v>
      </c>
      <c r="BN4978" s="146">
        <f t="shared" si="709"/>
        <v>9.3429089601275092E-7</v>
      </c>
      <c r="BO4978" s="146" t="str">
        <f t="shared" si="705"/>
        <v/>
      </c>
    </row>
    <row r="4979" spans="62:67" ht="20.100000000000001" customHeight="1" x14ac:dyDescent="0.25">
      <c r="BJ4979" s="146">
        <v>4199</v>
      </c>
      <c r="BK4979" s="146">
        <f t="shared" si="706"/>
        <v>26.867199999998086</v>
      </c>
      <c r="BL4979" s="146">
        <f t="shared" si="707"/>
        <v>3.5212724331383944E-4</v>
      </c>
      <c r="BM4979" s="146">
        <f t="shared" si="708"/>
        <v>9.3186072170345965E-7</v>
      </c>
      <c r="BN4979" s="146">
        <f t="shared" si="709"/>
        <v>9.3186072170345965E-7</v>
      </c>
      <c r="BO4979" s="146" t="str">
        <f t="shared" si="705"/>
        <v/>
      </c>
    </row>
    <row r="4980" spans="62:67" ht="20.100000000000001" customHeight="1" x14ac:dyDescent="0.25">
      <c r="BJ4980" s="146">
        <v>4200</v>
      </c>
      <c r="BK4980" s="146">
        <f t="shared" si="706"/>
        <v>26.873599999998085</v>
      </c>
      <c r="BL4980" s="146">
        <f t="shared" si="707"/>
        <v>3.5119538259213598E-4</v>
      </c>
      <c r="BM4980" s="146">
        <f t="shared" si="708"/>
        <v>9.2943673667670755E-7</v>
      </c>
      <c r="BN4980" s="146">
        <f t="shared" si="709"/>
        <v>9.2943673667670755E-7</v>
      </c>
      <c r="BO4980" s="146" t="str">
        <f t="shared" si="705"/>
        <v/>
      </c>
    </row>
    <row r="4981" spans="62:67" ht="20.100000000000001" customHeight="1" x14ac:dyDescent="0.25">
      <c r="BJ4981" s="146">
        <v>4201</v>
      </c>
      <c r="BK4981" s="146">
        <f t="shared" si="706"/>
        <v>26.879999999998084</v>
      </c>
      <c r="BL4981" s="146">
        <f t="shared" si="707"/>
        <v>3.5026594585545927E-4</v>
      </c>
      <c r="BM4981" s="146">
        <f t="shared" si="708"/>
        <v>9.2701892558371551E-7</v>
      </c>
      <c r="BN4981" s="146">
        <f t="shared" si="709"/>
        <v>9.2701892558371551E-7</v>
      </c>
      <c r="BO4981" s="146" t="str">
        <f t="shared" si="705"/>
        <v/>
      </c>
    </row>
    <row r="4982" spans="62:67" ht="20.100000000000001" customHeight="1" x14ac:dyDescent="0.25">
      <c r="BJ4982" s="146">
        <v>4202</v>
      </c>
      <c r="BK4982" s="146">
        <f t="shared" si="706"/>
        <v>26.886399999998083</v>
      </c>
      <c r="BL4982" s="146">
        <f t="shared" si="707"/>
        <v>3.4933892692987556E-4</v>
      </c>
      <c r="BM4982" s="146">
        <f t="shared" si="708"/>
        <v>9.2460727311104943E-7</v>
      </c>
      <c r="BN4982" s="146">
        <f t="shared" si="709"/>
        <v>9.2460727311104943E-7</v>
      </c>
      <c r="BO4982" s="146" t="str">
        <f t="shared" si="705"/>
        <v/>
      </c>
    </row>
    <row r="4983" spans="62:67" ht="20.100000000000001" customHeight="1" x14ac:dyDescent="0.25">
      <c r="BJ4983" s="146">
        <v>4203</v>
      </c>
      <c r="BK4983" s="146">
        <f t="shared" si="706"/>
        <v>26.892799999998083</v>
      </c>
      <c r="BL4983" s="146">
        <f t="shared" si="707"/>
        <v>3.4841431965676451E-4</v>
      </c>
      <c r="BM4983" s="146">
        <f t="shared" si="708"/>
        <v>9.2220176398089123E-7</v>
      </c>
      <c r="BN4983" s="146">
        <f t="shared" si="709"/>
        <v>9.2220176398089123E-7</v>
      </c>
      <c r="BO4983" s="146" t="str">
        <f t="shared" si="705"/>
        <v/>
      </c>
    </row>
    <row r="4984" spans="62:67" ht="20.100000000000001" customHeight="1" x14ac:dyDescent="0.25">
      <c r="BJ4984" s="146">
        <v>4204</v>
      </c>
      <c r="BK4984" s="146">
        <f t="shared" si="706"/>
        <v>26.899199999998082</v>
      </c>
      <c r="BL4984" s="146">
        <f t="shared" si="707"/>
        <v>3.4749211789278362E-4</v>
      </c>
      <c r="BM4984" s="146">
        <f t="shared" si="708"/>
        <v>9.1980238295374939E-7</v>
      </c>
      <c r="BN4984" s="146">
        <f t="shared" si="709"/>
        <v>9.1980238295374939E-7</v>
      </c>
      <c r="BO4984" s="146" t="str">
        <f t="shared" si="705"/>
        <v/>
      </c>
    </row>
    <row r="4985" spans="62:67" ht="20.100000000000001" customHeight="1" x14ac:dyDescent="0.25">
      <c r="BJ4985" s="146">
        <v>4205</v>
      </c>
      <c r="BK4985" s="146">
        <f t="shared" si="706"/>
        <v>26.905599999998081</v>
      </c>
      <c r="BL4985" s="146">
        <f t="shared" si="707"/>
        <v>3.4657231550982987E-4</v>
      </c>
      <c r="BM4985" s="146">
        <f t="shared" si="708"/>
        <v>9.1740911482439316E-7</v>
      </c>
      <c r="BN4985" s="146">
        <f t="shared" si="709"/>
        <v>9.1740911482439316E-7</v>
      </c>
      <c r="BO4985" s="146" t="str">
        <f t="shared" si="705"/>
        <v/>
      </c>
    </row>
    <row r="4986" spans="62:67" ht="20.100000000000001" customHeight="1" x14ac:dyDescent="0.25">
      <c r="BJ4986" s="146">
        <v>4206</v>
      </c>
      <c r="BK4986" s="146">
        <f t="shared" si="706"/>
        <v>26.911999999998081</v>
      </c>
      <c r="BL4986" s="146">
        <f t="shared" si="707"/>
        <v>3.4565490639500547E-4</v>
      </c>
      <c r="BM4986" s="146">
        <f t="shared" si="708"/>
        <v>9.1502194442591835E-7</v>
      </c>
      <c r="BN4986" s="146">
        <f t="shared" si="709"/>
        <v>9.1502194442591835E-7</v>
      </c>
      <c r="BO4986" s="146" t="str">
        <f t="shared" si="705"/>
        <v/>
      </c>
    </row>
    <row r="4987" spans="62:67" ht="20.100000000000001" customHeight="1" x14ac:dyDescent="0.25">
      <c r="BJ4987" s="146">
        <v>4207</v>
      </c>
      <c r="BK4987" s="146">
        <f t="shared" si="706"/>
        <v>26.91839999999808</v>
      </c>
      <c r="BL4987" s="146">
        <f t="shared" si="707"/>
        <v>3.4473988445057955E-4</v>
      </c>
      <c r="BM4987" s="146">
        <f t="shared" si="708"/>
        <v>9.1264085662774155E-7</v>
      </c>
      <c r="BN4987" s="146">
        <f t="shared" si="709"/>
        <v>9.1264085662774155E-7</v>
      </c>
      <c r="BO4987" s="146" t="str">
        <f t="shared" si="705"/>
        <v/>
      </c>
    </row>
    <row r="4988" spans="62:67" ht="20.100000000000001" customHeight="1" x14ac:dyDescent="0.25">
      <c r="BJ4988" s="146">
        <v>4208</v>
      </c>
      <c r="BK4988" s="146">
        <f t="shared" si="706"/>
        <v>26.924799999998079</v>
      </c>
      <c r="BL4988" s="146">
        <f t="shared" si="707"/>
        <v>3.4382724359395181E-4</v>
      </c>
      <c r="BM4988" s="146">
        <f t="shared" si="708"/>
        <v>9.1026583633516643E-7</v>
      </c>
      <c r="BN4988" s="146">
        <f t="shared" si="709"/>
        <v>9.1026583633516643E-7</v>
      </c>
      <c r="BO4988" s="146" t="str">
        <f t="shared" si="705"/>
        <v/>
      </c>
    </row>
    <row r="4989" spans="62:67" ht="20.100000000000001" customHeight="1" x14ac:dyDescent="0.25">
      <c r="BJ4989" s="146">
        <v>4209</v>
      </c>
      <c r="BK4989" s="146">
        <f t="shared" si="706"/>
        <v>26.931199999998078</v>
      </c>
      <c r="BL4989" s="146">
        <f t="shared" si="707"/>
        <v>3.4291697775761665E-4</v>
      </c>
      <c r="BM4989" s="146">
        <f t="shared" si="708"/>
        <v>9.0789686848781167E-7</v>
      </c>
      <c r="BN4989" s="146">
        <f t="shared" si="709"/>
        <v>9.0789686848781167E-7</v>
      </c>
      <c r="BO4989" s="146" t="str">
        <f t="shared" si="705"/>
        <v/>
      </c>
    </row>
    <row r="4990" spans="62:67" ht="20.100000000000001" customHeight="1" x14ac:dyDescent="0.25">
      <c r="BJ4990" s="146">
        <v>4210</v>
      </c>
      <c r="BK4990" s="146">
        <f t="shared" si="706"/>
        <v>26.937599999998078</v>
      </c>
      <c r="BL4990" s="146">
        <f t="shared" si="707"/>
        <v>3.4200908088912883E-4</v>
      </c>
      <c r="BM4990" s="146">
        <f t="shared" si="708"/>
        <v>9.0553393806622456E-7</v>
      </c>
      <c r="BN4990" s="146">
        <f t="shared" si="709"/>
        <v>9.0553393806622456E-7</v>
      </c>
      <c r="BO4990" s="146" t="str">
        <f t="shared" si="705"/>
        <v/>
      </c>
    </row>
    <row r="4991" spans="62:67" ht="20.100000000000001" customHeight="1" x14ac:dyDescent="0.25">
      <c r="BJ4991" s="146">
        <v>4211</v>
      </c>
      <c r="BK4991" s="146">
        <f t="shared" si="706"/>
        <v>26.943999999998077</v>
      </c>
      <c r="BL4991" s="146">
        <f t="shared" si="707"/>
        <v>3.4110354695106261E-4</v>
      </c>
      <c r="BM4991" s="146">
        <f t="shared" si="708"/>
        <v>9.0317703008082218E-7</v>
      </c>
      <c r="BN4991" s="146">
        <f t="shared" si="709"/>
        <v>9.0317703008082218E-7</v>
      </c>
      <c r="BO4991" s="146" t="str">
        <f t="shared" si="705"/>
        <v/>
      </c>
    </row>
    <row r="4992" spans="62:67" ht="20.100000000000001" customHeight="1" x14ac:dyDescent="0.25">
      <c r="BJ4992" s="146">
        <v>4212</v>
      </c>
      <c r="BK4992" s="146">
        <f t="shared" si="706"/>
        <v>26.950399999998076</v>
      </c>
      <c r="BL4992" s="146">
        <f t="shared" si="707"/>
        <v>3.4020036992098179E-4</v>
      </c>
      <c r="BM4992" s="146">
        <f t="shared" si="708"/>
        <v>9.0082612958235393E-7</v>
      </c>
      <c r="BN4992" s="146">
        <f t="shared" si="709"/>
        <v>9.0082612958235393E-7</v>
      </c>
      <c r="BO4992" s="146" t="str">
        <f t="shared" si="705"/>
        <v/>
      </c>
    </row>
    <row r="4993" spans="62:67" ht="20.100000000000001" customHeight="1" x14ac:dyDescent="0.25">
      <c r="BJ4993" s="146">
        <v>4213</v>
      </c>
      <c r="BK4993" s="146">
        <f t="shared" si="706"/>
        <v>26.956799999998076</v>
      </c>
      <c r="BL4993" s="146">
        <f t="shared" si="707"/>
        <v>3.3929954379139943E-4</v>
      </c>
      <c r="BM4993" s="146">
        <f t="shared" si="708"/>
        <v>8.9848122165680578E-7</v>
      </c>
      <c r="BN4993" s="146">
        <f t="shared" si="709"/>
        <v>8.9848122165680578E-7</v>
      </c>
      <c r="BO4993" s="146" t="str">
        <f t="shared" si="705"/>
        <v/>
      </c>
    </row>
    <row r="4994" spans="62:67" ht="20.100000000000001" customHeight="1" x14ac:dyDescent="0.25">
      <c r="BJ4994" s="146">
        <v>4214</v>
      </c>
      <c r="BK4994" s="146">
        <f t="shared" si="706"/>
        <v>26.963199999998075</v>
      </c>
      <c r="BL4994" s="146">
        <f t="shared" si="707"/>
        <v>3.3840106256974263E-4</v>
      </c>
      <c r="BM4994" s="146">
        <f t="shared" si="708"/>
        <v>8.9614229142442447E-7</v>
      </c>
      <c r="BN4994" s="146">
        <f t="shared" si="709"/>
        <v>8.9614229142442447E-7</v>
      </c>
      <c r="BO4994" s="146" t="str">
        <f t="shared" si="705"/>
        <v/>
      </c>
    </row>
    <row r="4995" spans="62:67" ht="20.100000000000001" customHeight="1" x14ac:dyDescent="0.25">
      <c r="BJ4995" s="146">
        <v>4215</v>
      </c>
      <c r="BK4995" s="146">
        <f t="shared" si="706"/>
        <v>26.969599999998074</v>
      </c>
      <c r="BL4995" s="146">
        <f t="shared" si="707"/>
        <v>3.375049202783182E-4</v>
      </c>
      <c r="BM4995" s="146">
        <f t="shared" si="708"/>
        <v>8.9380932404194017E-7</v>
      </c>
      <c r="BN4995" s="146">
        <f t="shared" si="709"/>
        <v>8.9380932404194017E-7</v>
      </c>
      <c r="BO4995" s="146" t="str">
        <f t="shared" si="705"/>
        <v/>
      </c>
    </row>
    <row r="4996" spans="62:67" ht="20.100000000000001" customHeight="1" x14ac:dyDescent="0.25">
      <c r="BJ4996" s="146">
        <v>4216</v>
      </c>
      <c r="BK4996" s="146">
        <f t="shared" si="706"/>
        <v>26.975999999998074</v>
      </c>
      <c r="BL4996" s="146">
        <f t="shared" si="707"/>
        <v>3.3661111095427626E-4</v>
      </c>
      <c r="BM4996" s="146">
        <f t="shared" si="708"/>
        <v>8.9148230470164486E-7</v>
      </c>
      <c r="BN4996" s="146">
        <f t="shared" si="709"/>
        <v>8.9148230470164486E-7</v>
      </c>
      <c r="BO4996" s="146" t="str">
        <f t="shared" si="705"/>
        <v/>
      </c>
    </row>
    <row r="4997" spans="62:67" ht="20.100000000000001" customHeight="1" x14ac:dyDescent="0.25">
      <c r="BJ4997" s="146">
        <v>4217</v>
      </c>
      <c r="BK4997" s="146">
        <f t="shared" si="706"/>
        <v>26.982399999998073</v>
      </c>
      <c r="BL4997" s="146">
        <f t="shared" si="707"/>
        <v>3.3571962864957462E-4</v>
      </c>
      <c r="BM4997" s="146">
        <f t="shared" si="708"/>
        <v>8.8916121863258498E-7</v>
      </c>
      <c r="BN4997" s="146">
        <f t="shared" si="709"/>
        <v>8.8916121863258498E-7</v>
      </c>
      <c r="BO4997" s="146" t="str">
        <f t="shared" si="705"/>
        <v/>
      </c>
    </row>
    <row r="4998" spans="62:67" ht="20.100000000000001" customHeight="1" x14ac:dyDescent="0.25">
      <c r="BJ4998" s="146">
        <v>4218</v>
      </c>
      <c r="BK4998" s="146">
        <f t="shared" si="706"/>
        <v>26.988799999998072</v>
      </c>
      <c r="BL4998" s="146">
        <f t="shared" si="707"/>
        <v>3.3483046743094203E-4</v>
      </c>
      <c r="BM4998" s="146">
        <f t="shared" si="708"/>
        <v>8.8684605109714621E-7</v>
      </c>
      <c r="BN4998" s="146">
        <f t="shared" si="709"/>
        <v>8.8684605109714621E-7</v>
      </c>
      <c r="BO4998" s="146" t="str">
        <f t="shared" si="705"/>
        <v/>
      </c>
    </row>
    <row r="4999" spans="62:67" ht="20.100000000000001" customHeight="1" x14ac:dyDescent="0.25">
      <c r="BJ4999" s="146">
        <v>4219</v>
      </c>
      <c r="BK4999" s="146">
        <f t="shared" si="706"/>
        <v>26.995199999998071</v>
      </c>
      <c r="BL4999" s="146">
        <f t="shared" si="707"/>
        <v>3.3394362137984489E-4</v>
      </c>
      <c r="BM4999" s="146">
        <f t="shared" si="708"/>
        <v>8.8453678739387233E-7</v>
      </c>
      <c r="BN4999" s="146">
        <f t="shared" si="709"/>
        <v>8.8453678739387233E-7</v>
      </c>
      <c r="BO4999" s="146" t="str">
        <f t="shared" si="705"/>
        <v/>
      </c>
    </row>
    <row r="5000" spans="62:67" ht="20.100000000000001" customHeight="1" x14ac:dyDescent="0.25">
      <c r="BJ5000" s="146">
        <v>4220</v>
      </c>
      <c r="BK5000" s="146">
        <f t="shared" si="706"/>
        <v>27.001599999998071</v>
      </c>
      <c r="BL5000" s="146">
        <f t="shared" si="707"/>
        <v>3.3305908459245102E-4</v>
      </c>
      <c r="BM5000" s="146">
        <f t="shared" si="708"/>
        <v>8.822334128569774E-7</v>
      </c>
      <c r="BN5000" s="146">
        <f t="shared" si="709"/>
        <v>8.822334128569774E-7</v>
      </c>
      <c r="BO5000" s="146" t="str">
        <f t="shared" si="705"/>
        <v/>
      </c>
    </row>
    <row r="5001" spans="62:67" ht="20.100000000000001" customHeight="1" x14ac:dyDescent="0.25">
      <c r="BJ5001" s="146">
        <v>4221</v>
      </c>
      <c r="BK5001" s="146">
        <f t="shared" si="706"/>
        <v>27.00799999999807</v>
      </c>
      <c r="BL5001" s="146">
        <f t="shared" si="707"/>
        <v>3.3217685117959404E-4</v>
      </c>
      <c r="BM5001" s="146">
        <f t="shared" si="708"/>
        <v>8.7993591285721309E-7</v>
      </c>
      <c r="BN5001" s="146">
        <f t="shared" si="709"/>
        <v>8.7993591285721309E-7</v>
      </c>
      <c r="BO5001" s="146" t="str">
        <f t="shared" si="705"/>
        <v/>
      </c>
    </row>
    <row r="5002" spans="62:67" ht="20.100000000000001" customHeight="1" x14ac:dyDescent="0.25">
      <c r="BJ5002" s="146">
        <v>4222</v>
      </c>
      <c r="BK5002" s="146">
        <f t="shared" si="706"/>
        <v>27.014399999998069</v>
      </c>
      <c r="BL5002" s="146">
        <f t="shared" si="707"/>
        <v>3.3129691526673682E-4</v>
      </c>
      <c r="BM5002" s="146">
        <f t="shared" si="708"/>
        <v>8.7764427279650187E-7</v>
      </c>
      <c r="BN5002" s="146">
        <f t="shared" si="709"/>
        <v>8.7764427279650187E-7</v>
      </c>
      <c r="BO5002" s="146" t="str">
        <f t="shared" si="705"/>
        <v/>
      </c>
    </row>
    <row r="5003" spans="62:67" ht="20.100000000000001" customHeight="1" x14ac:dyDescent="0.25">
      <c r="BJ5003" s="146">
        <v>4223</v>
      </c>
      <c r="BK5003" s="146">
        <f t="shared" si="706"/>
        <v>27.020799999998069</v>
      </c>
      <c r="BL5003" s="146">
        <f t="shared" si="707"/>
        <v>3.3041927099394032E-4</v>
      </c>
      <c r="BM5003" s="146">
        <f t="shared" si="708"/>
        <v>8.7535847811558067E-7</v>
      </c>
      <c r="BN5003" s="146">
        <f t="shared" si="709"/>
        <v>8.7535847811558067E-7</v>
      </c>
      <c r="BO5003" s="146" t="str">
        <f t="shared" si="705"/>
        <v/>
      </c>
    </row>
    <row r="5004" spans="62:67" ht="20.100000000000001" customHeight="1" x14ac:dyDescent="0.25">
      <c r="BJ5004" s="146">
        <v>4224</v>
      </c>
      <c r="BK5004" s="146">
        <f t="shared" si="706"/>
        <v>27.027199999998068</v>
      </c>
      <c r="BL5004" s="146">
        <f t="shared" si="707"/>
        <v>3.2954391251582474E-4</v>
      </c>
      <c r="BM5004" s="146">
        <f t="shared" si="708"/>
        <v>8.7307851428944719E-7</v>
      </c>
      <c r="BN5004" s="146">
        <f t="shared" si="709"/>
        <v>8.7307851428944719E-7</v>
      </c>
      <c r="BO5004" s="146" t="str">
        <f t="shared" si="705"/>
        <v/>
      </c>
    </row>
    <row r="5005" spans="62:67" ht="20.100000000000001" customHeight="1" x14ac:dyDescent="0.25">
      <c r="BJ5005" s="146">
        <v>4225</v>
      </c>
      <c r="BK5005" s="146">
        <f t="shared" si="706"/>
        <v>27.033599999998067</v>
      </c>
      <c r="BL5005" s="146">
        <f t="shared" si="707"/>
        <v>3.286708340015353E-4</v>
      </c>
      <c r="BM5005" s="146">
        <f t="shared" si="708"/>
        <v>8.7080436682605887E-7</v>
      </c>
      <c r="BN5005" s="146">
        <f t="shared" si="709"/>
        <v>8.7080436682605887E-7</v>
      </c>
      <c r="BO5005" s="146" t="str">
        <f t="shared" ref="BO5005:BO5068" si="710">IF($BL5005&lt;(1-$BH$793),$BM5005,"")</f>
        <v/>
      </c>
    </row>
    <row r="5006" spans="62:67" ht="20.100000000000001" customHeight="1" x14ac:dyDescent="0.25">
      <c r="BJ5006" s="146">
        <v>4226</v>
      </c>
      <c r="BK5006" s="146">
        <f t="shared" ref="BK5006:BK5069" si="711">BK5005+$BN$778</f>
        <v>27.039999999998066</v>
      </c>
      <c r="BL5006" s="146">
        <f t="shared" ref="BL5006:BL5069" si="712">_xlfn.CHISQ.DIST.RT(BK5006,7)</f>
        <v>3.2780002963470924E-4</v>
      </c>
      <c r="BM5006" s="146">
        <f t="shared" ref="BM5006:BM5069" si="713">BL5006-BL5007</f>
        <v>8.6853602127056131E-7</v>
      </c>
      <c r="BN5006" s="146">
        <f t="shared" ref="BN5006:BN5069" si="714">IF(BL5006&lt;(1-$BH$785),BM5006,"")</f>
        <v>8.6853602127056131E-7</v>
      </c>
      <c r="BO5006" s="146" t="str">
        <f t="shared" si="710"/>
        <v/>
      </c>
    </row>
    <row r="5007" spans="62:67" ht="20.100000000000001" customHeight="1" x14ac:dyDescent="0.25">
      <c r="BJ5007" s="146">
        <v>4227</v>
      </c>
      <c r="BK5007" s="146">
        <f t="shared" si="711"/>
        <v>27.046399999998066</v>
      </c>
      <c r="BL5007" s="146">
        <f t="shared" si="712"/>
        <v>3.2693149361343867E-4</v>
      </c>
      <c r="BM5007" s="146">
        <f t="shared" si="713"/>
        <v>8.6627346320111405E-7</v>
      </c>
      <c r="BN5007" s="146">
        <f t="shared" si="714"/>
        <v>8.6627346320111405E-7</v>
      </c>
      <c r="BO5007" s="146" t="str">
        <f t="shared" si="710"/>
        <v/>
      </c>
    </row>
    <row r="5008" spans="62:67" ht="20.100000000000001" customHeight="1" x14ac:dyDescent="0.25">
      <c r="BJ5008" s="146">
        <v>4228</v>
      </c>
      <c r="BK5008" s="146">
        <f t="shared" si="711"/>
        <v>27.052799999998065</v>
      </c>
      <c r="BL5008" s="146">
        <f t="shared" si="712"/>
        <v>3.2606522015023756E-4</v>
      </c>
      <c r="BM5008" s="146">
        <f t="shared" si="713"/>
        <v>8.6401667823127583E-7</v>
      </c>
      <c r="BN5008" s="146">
        <f t="shared" si="714"/>
        <v>8.6401667823127583E-7</v>
      </c>
      <c r="BO5008" s="146" t="str">
        <f t="shared" si="710"/>
        <v/>
      </c>
    </row>
    <row r="5009" spans="62:67" ht="20.100000000000001" customHeight="1" x14ac:dyDescent="0.25">
      <c r="BJ5009" s="146">
        <v>4229</v>
      </c>
      <c r="BK5009" s="146">
        <f t="shared" si="711"/>
        <v>27.059199999998064</v>
      </c>
      <c r="BL5009" s="146">
        <f t="shared" si="712"/>
        <v>3.2520120347200629E-4</v>
      </c>
      <c r="BM5009" s="146">
        <f t="shared" si="713"/>
        <v>8.6176565200881197E-7</v>
      </c>
      <c r="BN5009" s="146">
        <f t="shared" si="714"/>
        <v>8.6176565200881197E-7</v>
      </c>
      <c r="BO5009" s="146" t="str">
        <f t="shared" si="710"/>
        <v/>
      </c>
    </row>
    <row r="5010" spans="62:67" ht="20.100000000000001" customHeight="1" x14ac:dyDescent="0.25">
      <c r="BJ5010" s="146">
        <v>4230</v>
      </c>
      <c r="BK5010" s="146">
        <f t="shared" si="711"/>
        <v>27.065599999998064</v>
      </c>
      <c r="BL5010" s="146">
        <f t="shared" si="712"/>
        <v>3.2433943781999747E-4</v>
      </c>
      <c r="BM5010" s="146">
        <f t="shared" si="713"/>
        <v>8.5952037021780857E-7</v>
      </c>
      <c r="BN5010" s="146">
        <f t="shared" si="714"/>
        <v>8.5952037021780857E-7</v>
      </c>
      <c r="BO5010" s="146" t="str">
        <f t="shared" si="710"/>
        <v/>
      </c>
    </row>
    <row r="5011" spans="62:67" ht="20.100000000000001" customHeight="1" x14ac:dyDescent="0.25">
      <c r="BJ5011" s="146">
        <v>4231</v>
      </c>
      <c r="BK5011" s="146">
        <f t="shared" si="711"/>
        <v>27.071999999998063</v>
      </c>
      <c r="BL5011" s="146">
        <f t="shared" si="712"/>
        <v>3.2347991744977966E-4</v>
      </c>
      <c r="BM5011" s="146">
        <f t="shared" si="713"/>
        <v>8.5728081857330569E-7</v>
      </c>
      <c r="BN5011" s="146">
        <f t="shared" si="714"/>
        <v>8.5728081857330569E-7</v>
      </c>
      <c r="BO5011" s="146" t="str">
        <f t="shared" si="710"/>
        <v/>
      </c>
    </row>
    <row r="5012" spans="62:67" ht="20.100000000000001" customHeight="1" x14ac:dyDescent="0.25">
      <c r="BJ5012" s="146">
        <v>4232</v>
      </c>
      <c r="BK5012" s="146">
        <f t="shared" si="711"/>
        <v>27.078399999998062</v>
      </c>
      <c r="BL5012" s="146">
        <f t="shared" si="712"/>
        <v>3.2262263663120636E-4</v>
      </c>
      <c r="BM5012" s="146">
        <f t="shared" si="713"/>
        <v>8.5504698282742311E-7</v>
      </c>
      <c r="BN5012" s="146">
        <f t="shared" si="714"/>
        <v>8.5504698282742311E-7</v>
      </c>
      <c r="BO5012" s="146" t="str">
        <f t="shared" si="710"/>
        <v/>
      </c>
    </row>
    <row r="5013" spans="62:67" ht="20.100000000000001" customHeight="1" x14ac:dyDescent="0.25">
      <c r="BJ5013" s="146">
        <v>4233</v>
      </c>
      <c r="BK5013" s="146">
        <f t="shared" si="711"/>
        <v>27.084799999998062</v>
      </c>
      <c r="BL5013" s="146">
        <f t="shared" si="712"/>
        <v>3.2176758964837894E-4</v>
      </c>
      <c r="BM5013" s="146">
        <f t="shared" si="713"/>
        <v>8.5281884876551141E-7</v>
      </c>
      <c r="BN5013" s="146">
        <f t="shared" si="714"/>
        <v>8.5281884876551141E-7</v>
      </c>
      <c r="BO5013" s="146" t="str">
        <f t="shared" si="710"/>
        <v/>
      </c>
    </row>
    <row r="5014" spans="62:67" ht="20.100000000000001" customHeight="1" x14ac:dyDescent="0.25">
      <c r="BJ5014" s="146">
        <v>4234</v>
      </c>
      <c r="BK5014" s="146">
        <f t="shared" si="711"/>
        <v>27.091199999998061</v>
      </c>
      <c r="BL5014" s="146">
        <f t="shared" si="712"/>
        <v>3.2091477079961342E-4</v>
      </c>
      <c r="BM5014" s="146">
        <f t="shared" si="713"/>
        <v>8.505964022068567E-7</v>
      </c>
      <c r="BN5014" s="146">
        <f t="shared" si="714"/>
        <v>8.505964022068567E-7</v>
      </c>
      <c r="BO5014" s="146" t="str">
        <f t="shared" si="710"/>
        <v/>
      </c>
    </row>
    <row r="5015" spans="62:67" ht="20.100000000000001" customHeight="1" x14ac:dyDescent="0.25">
      <c r="BJ5015" s="146">
        <v>4235</v>
      </c>
      <c r="BK5015" s="146">
        <f t="shared" si="711"/>
        <v>27.09759999999806</v>
      </c>
      <c r="BL5015" s="146">
        <f t="shared" si="712"/>
        <v>3.2006417439740657E-4</v>
      </c>
      <c r="BM5015" s="146">
        <f t="shared" si="713"/>
        <v>8.4837962900663217E-7</v>
      </c>
      <c r="BN5015" s="146">
        <f t="shared" si="714"/>
        <v>8.4837962900663217E-7</v>
      </c>
      <c r="BO5015" s="146" t="str">
        <f t="shared" si="710"/>
        <v/>
      </c>
    </row>
    <row r="5016" spans="62:67" ht="20.100000000000001" customHeight="1" x14ac:dyDescent="0.25">
      <c r="BJ5016" s="146">
        <v>4236</v>
      </c>
      <c r="BK5016" s="146">
        <f t="shared" si="711"/>
        <v>27.103999999998059</v>
      </c>
      <c r="BL5016" s="146">
        <f t="shared" si="712"/>
        <v>3.1921579476839994E-4</v>
      </c>
      <c r="BM5016" s="146">
        <f t="shared" si="713"/>
        <v>8.4616851505107341E-7</v>
      </c>
      <c r="BN5016" s="146">
        <f t="shared" si="714"/>
        <v>8.4616851505107341E-7</v>
      </c>
      <c r="BO5016" s="146" t="str">
        <f t="shared" si="710"/>
        <v/>
      </c>
    </row>
    <row r="5017" spans="62:67" ht="20.100000000000001" customHeight="1" x14ac:dyDescent="0.25">
      <c r="BJ5017" s="146">
        <v>4237</v>
      </c>
      <c r="BK5017" s="146">
        <f t="shared" si="711"/>
        <v>27.110399999998059</v>
      </c>
      <c r="BL5017" s="146">
        <f t="shared" si="712"/>
        <v>3.1836962625334886E-4</v>
      </c>
      <c r="BM5017" s="146">
        <f t="shared" si="713"/>
        <v>8.4396304626300784E-7</v>
      </c>
      <c r="BN5017" s="146">
        <f t="shared" si="714"/>
        <v>8.4396304626300784E-7</v>
      </c>
      <c r="BO5017" s="146" t="str">
        <f t="shared" si="710"/>
        <v/>
      </c>
    </row>
    <row r="5018" spans="62:67" ht="20.100000000000001" customHeight="1" x14ac:dyDescent="0.25">
      <c r="BJ5018" s="146">
        <v>4238</v>
      </c>
      <c r="BK5018" s="146">
        <f t="shared" si="711"/>
        <v>27.116799999998058</v>
      </c>
      <c r="BL5018" s="146">
        <f t="shared" si="712"/>
        <v>3.1752566320708585E-4</v>
      </c>
      <c r="BM5018" s="146">
        <f t="shared" si="713"/>
        <v>8.4176320859692157E-7</v>
      </c>
      <c r="BN5018" s="146">
        <f t="shared" si="714"/>
        <v>8.4176320859692157E-7</v>
      </c>
      <c r="BO5018" s="146" t="str">
        <f t="shared" si="710"/>
        <v/>
      </c>
    </row>
    <row r="5019" spans="62:67" ht="20.100000000000001" customHeight="1" x14ac:dyDescent="0.25">
      <c r="BJ5019" s="146">
        <v>4239</v>
      </c>
      <c r="BK5019" s="146">
        <f t="shared" si="711"/>
        <v>27.123199999998057</v>
      </c>
      <c r="BL5019" s="146">
        <f t="shared" si="712"/>
        <v>3.1668389999848893E-4</v>
      </c>
      <c r="BM5019" s="146">
        <f t="shared" si="713"/>
        <v>8.3956898804340464E-7</v>
      </c>
      <c r="BN5019" s="146">
        <f t="shared" si="714"/>
        <v>8.3956898804340464E-7</v>
      </c>
      <c r="BO5019" s="146" t="str">
        <f t="shared" si="710"/>
        <v/>
      </c>
    </row>
    <row r="5020" spans="62:67" ht="20.100000000000001" customHeight="1" x14ac:dyDescent="0.25">
      <c r="BJ5020" s="146">
        <v>4240</v>
      </c>
      <c r="BK5020" s="146">
        <f t="shared" si="711"/>
        <v>27.129599999998057</v>
      </c>
      <c r="BL5020" s="146">
        <f t="shared" si="712"/>
        <v>3.1584433101044553E-4</v>
      </c>
      <c r="BM5020" s="146">
        <f t="shared" si="713"/>
        <v>8.373803706245974E-7</v>
      </c>
      <c r="BN5020" s="146">
        <f t="shared" si="714"/>
        <v>8.373803706245974E-7</v>
      </c>
      <c r="BO5020" s="146" t="str">
        <f t="shared" si="710"/>
        <v/>
      </c>
    </row>
    <row r="5021" spans="62:67" ht="20.100000000000001" customHeight="1" x14ac:dyDescent="0.25">
      <c r="BJ5021" s="146">
        <v>4241</v>
      </c>
      <c r="BK5021" s="146">
        <f t="shared" si="711"/>
        <v>27.135999999998056</v>
      </c>
      <c r="BL5021" s="146">
        <f t="shared" si="712"/>
        <v>3.1500695063982093E-4</v>
      </c>
      <c r="BM5021" s="146">
        <f t="shared" si="713"/>
        <v>8.3519734239798516E-7</v>
      </c>
      <c r="BN5021" s="146">
        <f t="shared" si="714"/>
        <v>8.3519734239798516E-7</v>
      </c>
      <c r="BO5021" s="146" t="str">
        <f t="shared" si="710"/>
        <v/>
      </c>
    </row>
    <row r="5022" spans="62:67" ht="20.100000000000001" customHeight="1" x14ac:dyDescent="0.25">
      <c r="BJ5022" s="146">
        <v>4242</v>
      </c>
      <c r="BK5022" s="146">
        <f t="shared" si="711"/>
        <v>27.142399999998055</v>
      </c>
      <c r="BL5022" s="146">
        <f t="shared" si="712"/>
        <v>3.1417175329742295E-4</v>
      </c>
      <c r="BM5022" s="146">
        <f t="shared" si="713"/>
        <v>8.3301988945319984E-7</v>
      </c>
      <c r="BN5022" s="146">
        <f t="shared" si="714"/>
        <v>8.3301988945319984E-7</v>
      </c>
      <c r="BO5022" s="146" t="str">
        <f t="shared" si="710"/>
        <v/>
      </c>
    </row>
    <row r="5023" spans="62:67" ht="20.100000000000001" customHeight="1" x14ac:dyDescent="0.25">
      <c r="BJ5023" s="146">
        <v>4243</v>
      </c>
      <c r="BK5023" s="146">
        <f t="shared" si="711"/>
        <v>27.148799999998054</v>
      </c>
      <c r="BL5023" s="146">
        <f t="shared" si="712"/>
        <v>3.1333873340796975E-4</v>
      </c>
      <c r="BM5023" s="146">
        <f t="shared" si="713"/>
        <v>8.3084799791467625E-7</v>
      </c>
      <c r="BN5023" s="146">
        <f t="shared" si="714"/>
        <v>8.3084799791467625E-7</v>
      </c>
      <c r="BO5023" s="146" t="str">
        <f t="shared" si="710"/>
        <v/>
      </c>
    </row>
    <row r="5024" spans="62:67" ht="20.100000000000001" customHeight="1" x14ac:dyDescent="0.25">
      <c r="BJ5024" s="146">
        <v>4244</v>
      </c>
      <c r="BK5024" s="146">
        <f t="shared" si="711"/>
        <v>27.155199999998054</v>
      </c>
      <c r="BL5024" s="146">
        <f t="shared" si="712"/>
        <v>3.1250788541005507E-4</v>
      </c>
      <c r="BM5024" s="146">
        <f t="shared" si="713"/>
        <v>8.2868165393915841E-7</v>
      </c>
      <c r="BN5024" s="146">
        <f t="shared" si="714"/>
        <v>8.2868165393915841E-7</v>
      </c>
      <c r="BO5024" s="146" t="str">
        <f t="shared" si="710"/>
        <v/>
      </c>
    </row>
    <row r="5025" spans="62:67" ht="20.100000000000001" customHeight="1" x14ac:dyDescent="0.25">
      <c r="BJ5025" s="146">
        <v>4245</v>
      </c>
      <c r="BK5025" s="146">
        <f t="shared" si="711"/>
        <v>27.161599999998053</v>
      </c>
      <c r="BL5025" s="146">
        <f t="shared" si="712"/>
        <v>3.1167920375611591E-4</v>
      </c>
      <c r="BM5025" s="146">
        <f t="shared" si="713"/>
        <v>8.2652084371694643E-7</v>
      </c>
      <c r="BN5025" s="146">
        <f t="shared" si="714"/>
        <v>8.2652084371694643E-7</v>
      </c>
      <c r="BO5025" s="146" t="str">
        <f t="shared" si="710"/>
        <v/>
      </c>
    </row>
    <row r="5026" spans="62:67" ht="20.100000000000001" customHeight="1" x14ac:dyDescent="0.25">
      <c r="BJ5026" s="146">
        <v>4246</v>
      </c>
      <c r="BK5026" s="146">
        <f t="shared" si="711"/>
        <v>27.167999999998052</v>
      </c>
      <c r="BL5026" s="146">
        <f t="shared" si="712"/>
        <v>3.1085268291239896E-4</v>
      </c>
      <c r="BM5026" s="146">
        <f t="shared" si="713"/>
        <v>8.2436555347151696E-7</v>
      </c>
      <c r="BN5026" s="146">
        <f t="shared" si="714"/>
        <v>8.2436555347151696E-7</v>
      </c>
      <c r="BO5026" s="146" t="str">
        <f t="shared" si="710"/>
        <v/>
      </c>
    </row>
    <row r="5027" spans="62:67" ht="20.100000000000001" customHeight="1" x14ac:dyDescent="0.25">
      <c r="BJ5027" s="146">
        <v>4247</v>
      </c>
      <c r="BK5027" s="146">
        <f t="shared" si="711"/>
        <v>27.174399999998052</v>
      </c>
      <c r="BL5027" s="146">
        <f t="shared" si="712"/>
        <v>3.1002831735892745E-4</v>
      </c>
      <c r="BM5027" s="146">
        <f t="shared" si="713"/>
        <v>8.222157694607159E-7</v>
      </c>
      <c r="BN5027" s="146">
        <f t="shared" si="714"/>
        <v>8.222157694607159E-7</v>
      </c>
      <c r="BO5027" s="146" t="str">
        <f t="shared" si="710"/>
        <v/>
      </c>
    </row>
    <row r="5028" spans="62:67" ht="20.100000000000001" customHeight="1" x14ac:dyDescent="0.25">
      <c r="BJ5028" s="146">
        <v>4248</v>
      </c>
      <c r="BK5028" s="146">
        <f t="shared" si="711"/>
        <v>27.180799999998051</v>
      </c>
      <c r="BL5028" s="146">
        <f t="shared" si="712"/>
        <v>3.0920610158946673E-4</v>
      </c>
      <c r="BM5028" s="146">
        <f t="shared" si="713"/>
        <v>8.2007147797339731E-7</v>
      </c>
      <c r="BN5028" s="146">
        <f t="shared" si="714"/>
        <v>8.2007147797339731E-7</v>
      </c>
      <c r="BO5028" s="146" t="str">
        <f t="shared" si="710"/>
        <v/>
      </c>
    </row>
    <row r="5029" spans="62:67" ht="20.100000000000001" customHeight="1" x14ac:dyDescent="0.25">
      <c r="BJ5029" s="146">
        <v>4249</v>
      </c>
      <c r="BK5029" s="146">
        <f t="shared" si="711"/>
        <v>27.18719999999805</v>
      </c>
      <c r="BL5029" s="146">
        <f t="shared" si="712"/>
        <v>3.0838603011149333E-4</v>
      </c>
      <c r="BM5029" s="146">
        <f t="shared" si="713"/>
        <v>8.179326653339771E-7</v>
      </c>
      <c r="BN5029" s="146">
        <f t="shared" si="714"/>
        <v>8.179326653339771E-7</v>
      </c>
      <c r="BO5029" s="146" t="str">
        <f t="shared" si="710"/>
        <v/>
      </c>
    </row>
    <row r="5030" spans="62:67" ht="20.100000000000001" customHeight="1" x14ac:dyDescent="0.25">
      <c r="BJ5030" s="146">
        <v>4250</v>
      </c>
      <c r="BK5030" s="146">
        <f t="shared" si="711"/>
        <v>27.19359999999805</v>
      </c>
      <c r="BL5030" s="146">
        <f t="shared" si="712"/>
        <v>3.0756809744615936E-4</v>
      </c>
      <c r="BM5030" s="146">
        <f t="shared" si="713"/>
        <v>8.1579931789657828E-7</v>
      </c>
      <c r="BN5030" s="146">
        <f t="shared" si="714"/>
        <v>8.1579931789657828E-7</v>
      </c>
      <c r="BO5030" s="146" t="str">
        <f t="shared" si="710"/>
        <v/>
      </c>
    </row>
    <row r="5031" spans="62:67" ht="20.100000000000001" customHeight="1" x14ac:dyDescent="0.25">
      <c r="BJ5031" s="146">
        <v>4251</v>
      </c>
      <c r="BK5031" s="146">
        <f t="shared" si="711"/>
        <v>27.199999999998049</v>
      </c>
      <c r="BL5031" s="146">
        <f t="shared" si="712"/>
        <v>3.0675229812826278E-4</v>
      </c>
      <c r="BM5031" s="146">
        <f t="shared" si="713"/>
        <v>8.1367142205121101E-7</v>
      </c>
      <c r="BN5031" s="146">
        <f t="shared" si="714"/>
        <v>8.1367142205121101E-7</v>
      </c>
      <c r="BO5031" s="146" t="str">
        <f t="shared" si="710"/>
        <v/>
      </c>
    </row>
    <row r="5032" spans="62:67" ht="20.100000000000001" customHeight="1" x14ac:dyDescent="0.25">
      <c r="BJ5032" s="146">
        <v>4252</v>
      </c>
      <c r="BK5032" s="146">
        <f t="shared" si="711"/>
        <v>27.206399999998048</v>
      </c>
      <c r="BL5032" s="146">
        <f t="shared" si="712"/>
        <v>3.0593862670621157E-4</v>
      </c>
      <c r="BM5032" s="146">
        <f t="shared" si="713"/>
        <v>8.1154896421867673E-7</v>
      </c>
      <c r="BN5032" s="146">
        <f t="shared" si="714"/>
        <v>8.1154896421867673E-7</v>
      </c>
      <c r="BO5032" s="146" t="str">
        <f t="shared" si="710"/>
        <v/>
      </c>
    </row>
    <row r="5033" spans="62:67" ht="20.100000000000001" customHeight="1" x14ac:dyDescent="0.25">
      <c r="BJ5033" s="146">
        <v>4253</v>
      </c>
      <c r="BK5033" s="146">
        <f t="shared" si="711"/>
        <v>27.212799999998047</v>
      </c>
      <c r="BL5033" s="146">
        <f t="shared" si="712"/>
        <v>3.0512707774199289E-4</v>
      </c>
      <c r="BM5033" s="146">
        <f t="shared" si="713"/>
        <v>8.0943193085468825E-7</v>
      </c>
      <c r="BN5033" s="146">
        <f t="shared" si="714"/>
        <v>8.0943193085468825E-7</v>
      </c>
      <c r="BO5033" s="146" t="str">
        <f t="shared" si="710"/>
        <v/>
      </c>
    </row>
    <row r="5034" spans="62:67" ht="20.100000000000001" customHeight="1" x14ac:dyDescent="0.25">
      <c r="BJ5034" s="146">
        <v>4254</v>
      </c>
      <c r="BK5034" s="146">
        <f t="shared" si="711"/>
        <v>27.219199999998047</v>
      </c>
      <c r="BL5034" s="146">
        <f t="shared" si="712"/>
        <v>3.043176458111382E-4</v>
      </c>
      <c r="BM5034" s="146">
        <f t="shared" si="713"/>
        <v>8.0732030844466547E-7</v>
      </c>
      <c r="BN5034" s="146">
        <f t="shared" si="714"/>
        <v>8.0732030844466547E-7</v>
      </c>
      <c r="BO5034" s="146" t="str">
        <f t="shared" si="710"/>
        <v/>
      </c>
    </row>
    <row r="5035" spans="62:67" ht="20.100000000000001" customHeight="1" x14ac:dyDescent="0.25">
      <c r="BJ5035" s="146">
        <v>4255</v>
      </c>
      <c r="BK5035" s="146">
        <f t="shared" si="711"/>
        <v>27.225599999998046</v>
      </c>
      <c r="BL5035" s="146">
        <f t="shared" si="712"/>
        <v>3.0351032550269354E-4</v>
      </c>
      <c r="BM5035" s="146">
        <f t="shared" si="713"/>
        <v>8.0521408350807226E-7</v>
      </c>
      <c r="BN5035" s="146">
        <f t="shared" si="714"/>
        <v>8.0521408350807226E-7</v>
      </c>
      <c r="BO5035" s="146" t="str">
        <f t="shared" si="710"/>
        <v/>
      </c>
    </row>
    <row r="5036" spans="62:67" ht="20.100000000000001" customHeight="1" x14ac:dyDescent="0.25">
      <c r="BJ5036" s="146">
        <v>4256</v>
      </c>
      <c r="BK5036" s="146">
        <f t="shared" si="711"/>
        <v>27.231999999998045</v>
      </c>
      <c r="BL5036" s="146">
        <f t="shared" si="712"/>
        <v>3.0270511141918547E-4</v>
      </c>
      <c r="BM5036" s="146">
        <f t="shared" si="713"/>
        <v>8.0311324259830803E-7</v>
      </c>
      <c r="BN5036" s="146">
        <f t="shared" si="714"/>
        <v>8.0311324259830803E-7</v>
      </c>
      <c r="BO5036" s="146" t="str">
        <f t="shared" si="710"/>
        <v/>
      </c>
    </row>
    <row r="5037" spans="62:67" ht="20.100000000000001" customHeight="1" x14ac:dyDescent="0.25">
      <c r="BJ5037" s="146">
        <v>4257</v>
      </c>
      <c r="BK5037" s="146">
        <f t="shared" si="711"/>
        <v>27.238399999998045</v>
      </c>
      <c r="BL5037" s="146">
        <f t="shared" si="712"/>
        <v>3.0190199817658716E-4</v>
      </c>
      <c r="BM5037" s="146">
        <f t="shared" si="713"/>
        <v>8.0101777229772035E-7</v>
      </c>
      <c r="BN5037" s="146">
        <f t="shared" si="714"/>
        <v>8.0101777229772035E-7</v>
      </c>
      <c r="BO5037" s="146" t="str">
        <f t="shared" si="710"/>
        <v/>
      </c>
    </row>
    <row r="5038" spans="62:67" ht="20.100000000000001" customHeight="1" x14ac:dyDescent="0.25">
      <c r="BJ5038" s="146">
        <v>4258</v>
      </c>
      <c r="BK5038" s="146">
        <f t="shared" si="711"/>
        <v>27.244799999998044</v>
      </c>
      <c r="BL5038" s="146">
        <f t="shared" si="712"/>
        <v>3.0110098040428944E-4</v>
      </c>
      <c r="BM5038" s="146">
        <f t="shared" si="713"/>
        <v>7.9892765922551972E-7</v>
      </c>
      <c r="BN5038" s="146">
        <f t="shared" si="714"/>
        <v>7.9892765922551972E-7</v>
      </c>
      <c r="BO5038" s="146" t="str">
        <f t="shared" si="710"/>
        <v/>
      </c>
    </row>
    <row r="5039" spans="62:67" ht="20.100000000000001" customHeight="1" x14ac:dyDescent="0.25">
      <c r="BJ5039" s="146">
        <v>4259</v>
      </c>
      <c r="BK5039" s="146">
        <f t="shared" si="711"/>
        <v>27.251199999998043</v>
      </c>
      <c r="BL5039" s="146">
        <f t="shared" si="712"/>
        <v>3.0030205274506392E-4</v>
      </c>
      <c r="BM5039" s="146">
        <f t="shared" si="713"/>
        <v>7.9684289002818426E-7</v>
      </c>
      <c r="BN5039" s="146">
        <f t="shared" si="714"/>
        <v>7.9684289002818426E-7</v>
      </c>
      <c r="BO5039" s="146" t="str">
        <f t="shared" si="710"/>
        <v/>
      </c>
    </row>
    <row r="5040" spans="62:67" ht="20.100000000000001" customHeight="1" x14ac:dyDescent="0.25">
      <c r="BJ5040" s="146">
        <v>4260</v>
      </c>
      <c r="BK5040" s="146">
        <f t="shared" si="711"/>
        <v>27.257599999998043</v>
      </c>
      <c r="BL5040" s="146">
        <f t="shared" si="712"/>
        <v>2.9950520985503573E-4</v>
      </c>
      <c r="BM5040" s="146">
        <f t="shared" si="713"/>
        <v>7.947634513884045E-7</v>
      </c>
      <c r="BN5040" s="146">
        <f t="shared" si="714"/>
        <v>7.947634513884045E-7</v>
      </c>
      <c r="BO5040" s="146" t="str">
        <f t="shared" si="710"/>
        <v/>
      </c>
    </row>
    <row r="5041" spans="62:67" ht="20.100000000000001" customHeight="1" x14ac:dyDescent="0.25">
      <c r="BJ5041" s="146">
        <v>4261</v>
      </c>
      <c r="BK5041" s="146">
        <f t="shared" si="711"/>
        <v>27.263999999998042</v>
      </c>
      <c r="BL5041" s="146">
        <f t="shared" si="712"/>
        <v>2.9871044640364733E-4</v>
      </c>
      <c r="BM5041" s="146">
        <f t="shared" si="713"/>
        <v>7.9268933001863228E-7</v>
      </c>
      <c r="BN5041" s="146">
        <f t="shared" si="714"/>
        <v>7.9268933001863228E-7</v>
      </c>
      <c r="BO5041" s="146" t="str">
        <f t="shared" si="710"/>
        <v/>
      </c>
    </row>
    <row r="5042" spans="62:67" ht="20.100000000000001" customHeight="1" x14ac:dyDescent="0.25">
      <c r="BJ5042" s="146">
        <v>4262</v>
      </c>
      <c r="BK5042" s="146">
        <f t="shared" si="711"/>
        <v>27.270399999998041</v>
      </c>
      <c r="BL5042" s="146">
        <f t="shared" si="712"/>
        <v>2.979177570736287E-4</v>
      </c>
      <c r="BM5042" s="146">
        <f t="shared" si="713"/>
        <v>7.9062051266520078E-7</v>
      </c>
      <c r="BN5042" s="146">
        <f t="shared" si="714"/>
        <v>7.9062051266520078E-7</v>
      </c>
      <c r="BO5042" s="146" t="str">
        <f t="shared" si="710"/>
        <v/>
      </c>
    </row>
    <row r="5043" spans="62:67" ht="20.100000000000001" customHeight="1" x14ac:dyDescent="0.25">
      <c r="BJ5043" s="146">
        <v>4263</v>
      </c>
      <c r="BK5043" s="146">
        <f t="shared" si="711"/>
        <v>27.27679999999804</v>
      </c>
      <c r="BL5043" s="146">
        <f t="shared" si="712"/>
        <v>2.971271365609635E-4</v>
      </c>
      <c r="BM5043" s="146">
        <f t="shared" si="713"/>
        <v>7.885569861046382E-7</v>
      </c>
      <c r="BN5043" s="146">
        <f t="shared" si="714"/>
        <v>7.885569861046382E-7</v>
      </c>
      <c r="BO5043" s="146" t="str">
        <f t="shared" si="710"/>
        <v/>
      </c>
    </row>
    <row r="5044" spans="62:67" ht="20.100000000000001" customHeight="1" x14ac:dyDescent="0.25">
      <c r="BJ5044" s="146">
        <v>4264</v>
      </c>
      <c r="BK5044" s="146">
        <f t="shared" si="711"/>
        <v>27.28319999999804</v>
      </c>
      <c r="BL5044" s="146">
        <f t="shared" si="712"/>
        <v>2.9633857957485886E-4</v>
      </c>
      <c r="BM5044" s="146">
        <f t="shared" si="713"/>
        <v>7.8649873714616144E-7</v>
      </c>
      <c r="BN5044" s="146">
        <f t="shared" si="714"/>
        <v>7.8649873714616144E-7</v>
      </c>
      <c r="BO5044" s="146" t="str">
        <f t="shared" si="710"/>
        <v/>
      </c>
    </row>
    <row r="5045" spans="62:67" ht="20.100000000000001" customHeight="1" x14ac:dyDescent="0.25">
      <c r="BJ5045" s="146">
        <v>4265</v>
      </c>
      <c r="BK5045" s="146">
        <f t="shared" si="711"/>
        <v>27.289599999998039</v>
      </c>
      <c r="BL5045" s="146">
        <f t="shared" si="712"/>
        <v>2.955520808377127E-4</v>
      </c>
      <c r="BM5045" s="146">
        <f t="shared" si="713"/>
        <v>7.8444575263053769E-7</v>
      </c>
      <c r="BN5045" s="146">
        <f t="shared" si="714"/>
        <v>7.8444575263053769E-7</v>
      </c>
      <c r="BO5045" s="146" t="str">
        <f t="shared" si="710"/>
        <v/>
      </c>
    </row>
    <row r="5046" spans="62:67" ht="20.100000000000001" customHeight="1" x14ac:dyDescent="0.25">
      <c r="BJ5046" s="146">
        <v>4266</v>
      </c>
      <c r="BK5046" s="146">
        <f t="shared" si="711"/>
        <v>27.295999999998038</v>
      </c>
      <c r="BL5046" s="146">
        <f t="shared" si="712"/>
        <v>2.9476763508508216E-4</v>
      </c>
      <c r="BM5046" s="146">
        <f t="shared" si="713"/>
        <v>7.8239801943192754E-7</v>
      </c>
      <c r="BN5046" s="146">
        <f t="shared" si="714"/>
        <v>7.8239801943192754E-7</v>
      </c>
      <c r="BO5046" s="146" t="str">
        <f t="shared" si="710"/>
        <v/>
      </c>
    </row>
    <row r="5047" spans="62:67" ht="20.100000000000001" customHeight="1" x14ac:dyDescent="0.25">
      <c r="BJ5047" s="146">
        <v>4267</v>
      </c>
      <c r="BK5047" s="146">
        <f t="shared" si="711"/>
        <v>27.302399999998038</v>
      </c>
      <c r="BL5047" s="146">
        <f t="shared" si="712"/>
        <v>2.9398523706565023E-4</v>
      </c>
      <c r="BM5047" s="146">
        <f t="shared" si="713"/>
        <v>7.8035552445219298E-7</v>
      </c>
      <c r="BN5047" s="146">
        <f t="shared" si="714"/>
        <v>7.8035552445219298E-7</v>
      </c>
      <c r="BO5047" s="146" t="str">
        <f t="shared" si="710"/>
        <v/>
      </c>
    </row>
    <row r="5048" spans="62:67" ht="20.100000000000001" customHeight="1" x14ac:dyDescent="0.25">
      <c r="BJ5048" s="146">
        <v>4268</v>
      </c>
      <c r="BK5048" s="146">
        <f t="shared" si="711"/>
        <v>27.308799999998037</v>
      </c>
      <c r="BL5048" s="146">
        <f t="shared" si="712"/>
        <v>2.9320488154119804E-4</v>
      </c>
      <c r="BM5048" s="146">
        <f t="shared" si="713"/>
        <v>7.7831825463016728E-7</v>
      </c>
      <c r="BN5048" s="146">
        <f t="shared" si="714"/>
        <v>7.7831825463016728E-7</v>
      </c>
      <c r="BO5048" s="146" t="str">
        <f t="shared" si="710"/>
        <v/>
      </c>
    </row>
    <row r="5049" spans="62:67" ht="20.100000000000001" customHeight="1" x14ac:dyDescent="0.25">
      <c r="BJ5049" s="146">
        <v>4269</v>
      </c>
      <c r="BK5049" s="146">
        <f t="shared" si="711"/>
        <v>27.315199999998036</v>
      </c>
      <c r="BL5049" s="146">
        <f t="shared" si="712"/>
        <v>2.9242656328656787E-4</v>
      </c>
      <c r="BM5049" s="146">
        <f t="shared" si="713"/>
        <v>7.7628619693124665E-7</v>
      </c>
      <c r="BN5049" s="146">
        <f t="shared" si="714"/>
        <v>7.7628619693124665E-7</v>
      </c>
      <c r="BO5049" s="146" t="str">
        <f t="shared" si="710"/>
        <v/>
      </c>
    </row>
    <row r="5050" spans="62:67" ht="20.100000000000001" customHeight="1" x14ac:dyDescent="0.25">
      <c r="BJ5050" s="146">
        <v>4270</v>
      </c>
      <c r="BK5050" s="146">
        <f t="shared" si="711"/>
        <v>27.321599999998035</v>
      </c>
      <c r="BL5050" s="146">
        <f t="shared" si="712"/>
        <v>2.9165027708963662E-4</v>
      </c>
      <c r="BM5050" s="146">
        <f t="shared" si="713"/>
        <v>7.7425933835552178E-7</v>
      </c>
      <c r="BN5050" s="146">
        <f t="shared" si="714"/>
        <v>7.7425933835552178E-7</v>
      </c>
      <c r="BO5050" s="146" t="str">
        <f t="shared" si="710"/>
        <v/>
      </c>
    </row>
    <row r="5051" spans="62:67" ht="20.100000000000001" customHeight="1" x14ac:dyDescent="0.25">
      <c r="BJ5051" s="146">
        <v>4271</v>
      </c>
      <c r="BK5051" s="146">
        <f t="shared" si="711"/>
        <v>27.327999999998035</v>
      </c>
      <c r="BL5051" s="146">
        <f t="shared" si="712"/>
        <v>2.908760177512811E-4</v>
      </c>
      <c r="BM5051" s="146">
        <f t="shared" si="713"/>
        <v>7.7223766593289894E-7</v>
      </c>
      <c r="BN5051" s="146">
        <f t="shared" si="714"/>
        <v>7.7223766593289894E-7</v>
      </c>
      <c r="BO5051" s="146" t="str">
        <f t="shared" si="710"/>
        <v/>
      </c>
    </row>
    <row r="5052" spans="62:67" ht="20.100000000000001" customHeight="1" x14ac:dyDescent="0.25">
      <c r="BJ5052" s="146">
        <v>4272</v>
      </c>
      <c r="BK5052" s="146">
        <f t="shared" si="711"/>
        <v>27.334399999998034</v>
      </c>
      <c r="BL5052" s="146">
        <f t="shared" si="712"/>
        <v>2.901037800853482E-4</v>
      </c>
      <c r="BM5052" s="146">
        <f t="shared" si="713"/>
        <v>7.7022116672499728E-7</v>
      </c>
      <c r="BN5052" s="146">
        <f t="shared" si="714"/>
        <v>7.7022116672499728E-7</v>
      </c>
      <c r="BO5052" s="146" t="str">
        <f t="shared" si="710"/>
        <v/>
      </c>
    </row>
    <row r="5053" spans="62:67" ht="20.100000000000001" customHeight="1" x14ac:dyDescent="0.25">
      <c r="BJ5053" s="146">
        <v>4273</v>
      </c>
      <c r="BK5053" s="146">
        <f t="shared" si="711"/>
        <v>27.340799999998033</v>
      </c>
      <c r="BL5053" s="146">
        <f t="shared" si="712"/>
        <v>2.8933355891862321E-4</v>
      </c>
      <c r="BM5053" s="146">
        <f t="shared" si="713"/>
        <v>7.6820982782612466E-7</v>
      </c>
      <c r="BN5053" s="146">
        <f t="shared" si="714"/>
        <v>7.6820982782612466E-7</v>
      </c>
      <c r="BO5053" s="146" t="str">
        <f t="shared" si="710"/>
        <v/>
      </c>
    </row>
    <row r="5054" spans="62:67" ht="20.100000000000001" customHeight="1" x14ac:dyDescent="0.25">
      <c r="BJ5054" s="146">
        <v>4274</v>
      </c>
      <c r="BK5054" s="146">
        <f t="shared" si="711"/>
        <v>27.347199999998033</v>
      </c>
      <c r="BL5054" s="146">
        <f t="shared" si="712"/>
        <v>2.8856534909079708E-4</v>
      </c>
      <c r="BM5054" s="146">
        <f t="shared" si="713"/>
        <v>7.6620363635785662E-7</v>
      </c>
      <c r="BN5054" s="146">
        <f t="shared" si="714"/>
        <v>7.6620363635785662E-7</v>
      </c>
      <c r="BO5054" s="146" t="str">
        <f t="shared" si="710"/>
        <v/>
      </c>
    </row>
    <row r="5055" spans="62:67" ht="20.100000000000001" customHeight="1" x14ac:dyDescent="0.25">
      <c r="BJ5055" s="146">
        <v>4275</v>
      </c>
      <c r="BK5055" s="146">
        <f t="shared" si="711"/>
        <v>27.353599999998032</v>
      </c>
      <c r="BL5055" s="146">
        <f t="shared" si="712"/>
        <v>2.8779914545443922E-4</v>
      </c>
      <c r="BM5055" s="146">
        <f t="shared" si="713"/>
        <v>7.6420257947754739E-7</v>
      </c>
      <c r="BN5055" s="146">
        <f t="shared" si="714"/>
        <v>7.6420257947754739E-7</v>
      </c>
      <c r="BO5055" s="146" t="str">
        <f t="shared" si="710"/>
        <v/>
      </c>
    </row>
    <row r="5056" spans="62:67" ht="20.100000000000001" customHeight="1" x14ac:dyDescent="0.25">
      <c r="BJ5056" s="146">
        <v>4276</v>
      </c>
      <c r="BK5056" s="146">
        <f t="shared" si="711"/>
        <v>27.359999999998031</v>
      </c>
      <c r="BL5056" s="146">
        <f t="shared" si="712"/>
        <v>2.8703494287496168E-4</v>
      </c>
      <c r="BM5056" s="146">
        <f t="shared" si="713"/>
        <v>7.6220664436976466E-7</v>
      </c>
      <c r="BN5056" s="146">
        <f t="shared" si="714"/>
        <v>7.6220664436976466E-7</v>
      </c>
      <c r="BO5056" s="146" t="str">
        <f t="shared" si="710"/>
        <v/>
      </c>
    </row>
    <row r="5057" spans="62:67" ht="20.100000000000001" customHeight="1" x14ac:dyDescent="0.25">
      <c r="BJ5057" s="146">
        <v>4277</v>
      </c>
      <c r="BK5057" s="146">
        <f t="shared" si="711"/>
        <v>27.366399999998031</v>
      </c>
      <c r="BL5057" s="146">
        <f t="shared" si="712"/>
        <v>2.8627273623059191E-4</v>
      </c>
      <c r="BM5057" s="146">
        <f t="shared" si="713"/>
        <v>7.6021581825360795E-7</v>
      </c>
      <c r="BN5057" s="146">
        <f t="shared" si="714"/>
        <v>7.6021581825360795E-7</v>
      </c>
      <c r="BO5057" s="146" t="str">
        <f t="shared" si="710"/>
        <v/>
      </c>
    </row>
    <row r="5058" spans="62:67" ht="20.100000000000001" customHeight="1" x14ac:dyDescent="0.25">
      <c r="BJ5058" s="146">
        <v>4278</v>
      </c>
      <c r="BK5058" s="146">
        <f t="shared" si="711"/>
        <v>27.37279999999803</v>
      </c>
      <c r="BL5058" s="146">
        <f t="shared" si="712"/>
        <v>2.855125204123383E-4</v>
      </c>
      <c r="BM5058" s="146">
        <f t="shared" si="713"/>
        <v>7.5823008837511922E-7</v>
      </c>
      <c r="BN5058" s="146">
        <f t="shared" si="714"/>
        <v>7.5823008837511922E-7</v>
      </c>
      <c r="BO5058" s="146" t="str">
        <f t="shared" si="710"/>
        <v/>
      </c>
    </row>
    <row r="5059" spans="62:67" ht="20.100000000000001" customHeight="1" x14ac:dyDescent="0.25">
      <c r="BJ5059" s="146">
        <v>4279</v>
      </c>
      <c r="BK5059" s="146">
        <f t="shared" si="711"/>
        <v>27.379199999998029</v>
      </c>
      <c r="BL5059" s="146">
        <f t="shared" si="712"/>
        <v>2.8475429032396319E-4</v>
      </c>
      <c r="BM5059" s="146">
        <f t="shared" si="713"/>
        <v>7.5624944201378805E-7</v>
      </c>
      <c r="BN5059" s="146">
        <f t="shared" si="714"/>
        <v>7.5624944201378805E-7</v>
      </c>
      <c r="BO5059" s="146" t="str">
        <f t="shared" si="710"/>
        <v/>
      </c>
    </row>
    <row r="5060" spans="62:67" ht="20.100000000000001" customHeight="1" x14ac:dyDescent="0.25">
      <c r="BJ5060" s="146">
        <v>4280</v>
      </c>
      <c r="BK5060" s="146">
        <f t="shared" si="711"/>
        <v>27.385599999998028</v>
      </c>
      <c r="BL5060" s="146">
        <f t="shared" si="712"/>
        <v>2.839980408819494E-4</v>
      </c>
      <c r="BM5060" s="146">
        <f t="shared" si="713"/>
        <v>7.5427386648027487E-7</v>
      </c>
      <c r="BN5060" s="146">
        <f t="shared" si="714"/>
        <v>7.5427386648027487E-7</v>
      </c>
      <c r="BO5060" s="146" t="str">
        <f t="shared" si="710"/>
        <v/>
      </c>
    </row>
    <row r="5061" spans="62:67" ht="20.100000000000001" customHeight="1" x14ac:dyDescent="0.25">
      <c r="BJ5061" s="146">
        <v>4281</v>
      </c>
      <c r="BK5061" s="146">
        <f t="shared" si="711"/>
        <v>27.391999999998028</v>
      </c>
      <c r="BL5061" s="146">
        <f t="shared" si="712"/>
        <v>2.8324376701546912E-4</v>
      </c>
      <c r="BM5061" s="146">
        <f t="shared" si="713"/>
        <v>7.5230334911315826E-7</v>
      </c>
      <c r="BN5061" s="146">
        <f t="shared" si="714"/>
        <v>7.5230334911315826E-7</v>
      </c>
      <c r="BO5061" s="146" t="str">
        <f t="shared" si="710"/>
        <v/>
      </c>
    </row>
    <row r="5062" spans="62:67" ht="20.100000000000001" customHeight="1" x14ac:dyDescent="0.25">
      <c r="BJ5062" s="146">
        <v>4282</v>
      </c>
      <c r="BK5062" s="146">
        <f t="shared" si="711"/>
        <v>27.398399999998027</v>
      </c>
      <c r="BL5062" s="146">
        <f t="shared" si="712"/>
        <v>2.8249146366635596E-4</v>
      </c>
      <c r="BM5062" s="146">
        <f t="shared" si="713"/>
        <v>7.5033787728392238E-7</v>
      </c>
      <c r="BN5062" s="146">
        <f t="shared" si="714"/>
        <v>7.5033787728392238E-7</v>
      </c>
      <c r="BO5062" s="146" t="str">
        <f t="shared" si="710"/>
        <v/>
      </c>
    </row>
    <row r="5063" spans="62:67" ht="20.100000000000001" customHeight="1" x14ac:dyDescent="0.25">
      <c r="BJ5063" s="146">
        <v>4283</v>
      </c>
      <c r="BK5063" s="146">
        <f t="shared" si="711"/>
        <v>27.404799999998026</v>
      </c>
      <c r="BL5063" s="146">
        <f t="shared" si="712"/>
        <v>2.8174112578907204E-4</v>
      </c>
      <c r="BM5063" s="146">
        <f t="shared" si="713"/>
        <v>7.4837743839440904E-7</v>
      </c>
      <c r="BN5063" s="146">
        <f t="shared" si="714"/>
        <v>7.4837743839440904E-7</v>
      </c>
      <c r="BO5063" s="146" t="str">
        <f t="shared" si="710"/>
        <v/>
      </c>
    </row>
    <row r="5064" spans="62:67" ht="20.100000000000001" customHeight="1" x14ac:dyDescent="0.25">
      <c r="BJ5064" s="146">
        <v>4284</v>
      </c>
      <c r="BK5064" s="146">
        <f t="shared" si="711"/>
        <v>27.411199999998026</v>
      </c>
      <c r="BL5064" s="146">
        <f t="shared" si="712"/>
        <v>2.8099274835067763E-4</v>
      </c>
      <c r="BM5064" s="146">
        <f t="shared" si="713"/>
        <v>7.4642201987529981E-7</v>
      </c>
      <c r="BN5064" s="146">
        <f t="shared" si="714"/>
        <v>7.4642201987529981E-7</v>
      </c>
      <c r="BO5064" s="146" t="str">
        <f t="shared" si="710"/>
        <v/>
      </c>
    </row>
    <row r="5065" spans="62:67" ht="20.100000000000001" customHeight="1" x14ac:dyDescent="0.25">
      <c r="BJ5065" s="146">
        <v>4285</v>
      </c>
      <c r="BK5065" s="146">
        <f t="shared" si="711"/>
        <v>27.417599999998025</v>
      </c>
      <c r="BL5065" s="146">
        <f t="shared" si="712"/>
        <v>2.8024632633080233E-4</v>
      </c>
      <c r="BM5065" s="146">
        <f t="shared" si="713"/>
        <v>7.4447160919050709E-7</v>
      </c>
      <c r="BN5065" s="146">
        <f t="shared" si="714"/>
        <v>7.4447160919050709E-7</v>
      </c>
      <c r="BO5065" s="146" t="str">
        <f t="shared" si="710"/>
        <v/>
      </c>
    </row>
    <row r="5066" spans="62:67" ht="20.100000000000001" customHeight="1" x14ac:dyDescent="0.25">
      <c r="BJ5066" s="146">
        <v>4286</v>
      </c>
      <c r="BK5066" s="146">
        <f t="shared" si="711"/>
        <v>27.423999999998024</v>
      </c>
      <c r="BL5066" s="146">
        <f t="shared" si="712"/>
        <v>2.7950185472161183E-4</v>
      </c>
      <c r="BM5066" s="146">
        <f t="shared" si="713"/>
        <v>7.4252619383072304E-7</v>
      </c>
      <c r="BN5066" s="146">
        <f t="shared" si="714"/>
        <v>7.4252619383072304E-7</v>
      </c>
      <c r="BO5066" s="146" t="str">
        <f t="shared" si="710"/>
        <v/>
      </c>
    </row>
    <row r="5067" spans="62:67" ht="20.100000000000001" customHeight="1" x14ac:dyDescent="0.25">
      <c r="BJ5067" s="146">
        <v>4287</v>
      </c>
      <c r="BK5067" s="146">
        <f t="shared" si="711"/>
        <v>27.430399999998023</v>
      </c>
      <c r="BL5067" s="146">
        <f t="shared" si="712"/>
        <v>2.787593285277811E-4</v>
      </c>
      <c r="BM5067" s="146">
        <f t="shared" si="713"/>
        <v>7.4058576131894906E-7</v>
      </c>
      <c r="BN5067" s="146">
        <f t="shared" si="714"/>
        <v>7.4058576131894906E-7</v>
      </c>
      <c r="BO5067" s="146" t="str">
        <f t="shared" si="710"/>
        <v/>
      </c>
    </row>
    <row r="5068" spans="62:67" ht="20.100000000000001" customHeight="1" x14ac:dyDescent="0.25">
      <c r="BJ5068" s="146">
        <v>4288</v>
      </c>
      <c r="BK5068" s="146">
        <f t="shared" si="711"/>
        <v>27.436799999998023</v>
      </c>
      <c r="BL5068" s="146">
        <f t="shared" si="712"/>
        <v>2.7801874276646215E-4</v>
      </c>
      <c r="BM5068" s="146">
        <f t="shared" si="713"/>
        <v>7.3865029920941157E-7</v>
      </c>
      <c r="BN5068" s="146">
        <f t="shared" si="714"/>
        <v>7.3865029920941157E-7</v>
      </c>
      <c r="BO5068" s="146" t="str">
        <f t="shared" si="710"/>
        <v/>
      </c>
    </row>
    <row r="5069" spans="62:67" ht="20.100000000000001" customHeight="1" x14ac:dyDescent="0.25">
      <c r="BJ5069" s="146">
        <v>4289</v>
      </c>
      <c r="BK5069" s="146">
        <f t="shared" si="711"/>
        <v>27.443199999998022</v>
      </c>
      <c r="BL5069" s="146">
        <f t="shared" si="712"/>
        <v>2.7728009246725274E-4</v>
      </c>
      <c r="BM5069" s="146">
        <f t="shared" si="713"/>
        <v>7.36719795084201E-7</v>
      </c>
      <c r="BN5069" s="146">
        <f t="shared" si="714"/>
        <v>7.36719795084201E-7</v>
      </c>
      <c r="BO5069" s="146" t="str">
        <f t="shared" ref="BO5069:BO5132" si="715">IF($BL5069&lt;(1-$BH$793),$BM5069,"")</f>
        <v/>
      </c>
    </row>
    <row r="5070" spans="62:67" ht="20.100000000000001" customHeight="1" x14ac:dyDescent="0.25">
      <c r="BJ5070" s="146">
        <v>4290</v>
      </c>
      <c r="BK5070" s="146">
        <f t="shared" ref="BK5070:BK5133" si="716">BK5069+$BN$778</f>
        <v>27.449599999998021</v>
      </c>
      <c r="BL5070" s="146">
        <f t="shared" ref="BL5070:BL5133" si="717">_xlfn.CHISQ.DIST.RT(BK5070,7)</f>
        <v>2.7654337267216854E-4</v>
      </c>
      <c r="BM5070" s="146">
        <f t="shared" ref="BM5070:BM5133" si="718">BL5070-BL5071</f>
        <v>7.3479423655581962E-7</v>
      </c>
      <c r="BN5070" s="146">
        <f t="shared" ref="BN5070:BN5133" si="719">IF(BL5070&lt;(1-$BH$785),BM5070,"")</f>
        <v>7.3479423655581962E-7</v>
      </c>
      <c r="BO5070" s="146" t="str">
        <f t="shared" si="715"/>
        <v/>
      </c>
    </row>
    <row r="5071" spans="62:67" ht="20.100000000000001" customHeight="1" x14ac:dyDescent="0.25">
      <c r="BJ5071" s="146">
        <v>4291</v>
      </c>
      <c r="BK5071" s="146">
        <f t="shared" si="716"/>
        <v>27.455999999998021</v>
      </c>
      <c r="BL5071" s="146">
        <f t="shared" si="717"/>
        <v>2.7580857843561272E-4</v>
      </c>
      <c r="BM5071" s="146">
        <f t="shared" si="718"/>
        <v>7.3287361126815739E-7</v>
      </c>
      <c r="BN5071" s="146">
        <f t="shared" si="719"/>
        <v>7.3287361126815739E-7</v>
      </c>
      <c r="BO5071" s="146" t="str">
        <f t="shared" si="715"/>
        <v/>
      </c>
    </row>
    <row r="5072" spans="62:67" ht="20.100000000000001" customHeight="1" x14ac:dyDescent="0.25">
      <c r="BJ5072" s="146">
        <v>4292</v>
      </c>
      <c r="BK5072" s="146">
        <f t="shared" si="716"/>
        <v>27.46239999999802</v>
      </c>
      <c r="BL5072" s="146">
        <f t="shared" si="717"/>
        <v>2.7507570482434456E-4</v>
      </c>
      <c r="BM5072" s="146">
        <f t="shared" si="718"/>
        <v>7.3095790689367297E-7</v>
      </c>
      <c r="BN5072" s="146">
        <f t="shared" si="719"/>
        <v>7.3095790689367297E-7</v>
      </c>
      <c r="BO5072" s="146" t="str">
        <f t="shared" si="715"/>
        <v/>
      </c>
    </row>
    <row r="5073" spans="62:67" ht="20.100000000000001" customHeight="1" x14ac:dyDescent="0.25">
      <c r="BJ5073" s="146">
        <v>4293</v>
      </c>
      <c r="BK5073" s="146">
        <f t="shared" si="716"/>
        <v>27.468799999998019</v>
      </c>
      <c r="BL5073" s="146">
        <f t="shared" si="717"/>
        <v>2.7434474691745089E-4</v>
      </c>
      <c r="BM5073" s="146">
        <f t="shared" si="718"/>
        <v>7.2904711113491163E-7</v>
      </c>
      <c r="BN5073" s="146">
        <f t="shared" si="719"/>
        <v>7.2904711113491163E-7</v>
      </c>
      <c r="BO5073" s="146" t="str">
        <f t="shared" si="715"/>
        <v/>
      </c>
    </row>
    <row r="5074" spans="62:67" ht="20.100000000000001" customHeight="1" x14ac:dyDescent="0.25">
      <c r="BJ5074" s="146">
        <v>4294</v>
      </c>
      <c r="BK5074" s="146">
        <f t="shared" si="716"/>
        <v>27.475199999998019</v>
      </c>
      <c r="BL5074" s="146">
        <f t="shared" si="717"/>
        <v>2.7361569980631598E-4</v>
      </c>
      <c r="BM5074" s="146">
        <f t="shared" si="718"/>
        <v>7.2714121172499317E-7</v>
      </c>
      <c r="BN5074" s="146">
        <f t="shared" si="719"/>
        <v>7.2714121172499317E-7</v>
      </c>
      <c r="BO5074" s="146" t="str">
        <f t="shared" si="715"/>
        <v/>
      </c>
    </row>
    <row r="5075" spans="62:67" ht="20.100000000000001" customHeight="1" x14ac:dyDescent="0.25">
      <c r="BJ5075" s="146">
        <v>4295</v>
      </c>
      <c r="BK5075" s="146">
        <f t="shared" si="716"/>
        <v>27.481599999998018</v>
      </c>
      <c r="BL5075" s="146">
        <f t="shared" si="717"/>
        <v>2.7288855859459099E-4</v>
      </c>
      <c r="BM5075" s="146">
        <f t="shared" si="718"/>
        <v>7.2524019642549765E-7</v>
      </c>
      <c r="BN5075" s="146">
        <f t="shared" si="719"/>
        <v>7.2524019642549765E-7</v>
      </c>
      <c r="BO5075" s="146" t="str">
        <f t="shared" si="715"/>
        <v/>
      </c>
    </row>
    <row r="5076" spans="62:67" ht="20.100000000000001" customHeight="1" x14ac:dyDescent="0.25">
      <c r="BJ5076" s="146">
        <v>4296</v>
      </c>
      <c r="BK5076" s="146">
        <f t="shared" si="716"/>
        <v>27.487999999998017</v>
      </c>
      <c r="BL5076" s="146">
        <f t="shared" si="717"/>
        <v>2.7216331839816549E-4</v>
      </c>
      <c r="BM5076" s="146">
        <f t="shared" si="718"/>
        <v>7.2334405302830864E-7</v>
      </c>
      <c r="BN5076" s="146">
        <f t="shared" si="719"/>
        <v>7.2334405302830864E-7</v>
      </c>
      <c r="BO5076" s="146" t="str">
        <f t="shared" si="715"/>
        <v/>
      </c>
    </row>
    <row r="5077" spans="62:67" ht="20.100000000000001" customHeight="1" x14ac:dyDescent="0.25">
      <c r="BJ5077" s="146">
        <v>4297</v>
      </c>
      <c r="BK5077" s="146">
        <f t="shared" si="716"/>
        <v>27.494399999998016</v>
      </c>
      <c r="BL5077" s="146">
        <f t="shared" si="717"/>
        <v>2.7143997434513718E-4</v>
      </c>
      <c r="BM5077" s="146">
        <f t="shared" si="718"/>
        <v>7.2145276935485416E-7</v>
      </c>
      <c r="BN5077" s="146">
        <f t="shared" si="719"/>
        <v>7.2145276935485416E-7</v>
      </c>
      <c r="BO5077" s="146" t="str">
        <f t="shared" si="715"/>
        <v/>
      </c>
    </row>
    <row r="5078" spans="62:67" ht="20.100000000000001" customHeight="1" x14ac:dyDescent="0.25">
      <c r="BJ5078" s="146">
        <v>4298</v>
      </c>
      <c r="BK5078" s="146">
        <f t="shared" si="716"/>
        <v>27.500799999998016</v>
      </c>
      <c r="BL5078" s="146">
        <f t="shared" si="717"/>
        <v>2.7071852157578233E-4</v>
      </c>
      <c r="BM5078" s="146">
        <f t="shared" si="718"/>
        <v>7.1956633325578152E-7</v>
      </c>
      <c r="BN5078" s="146">
        <f t="shared" si="719"/>
        <v>7.1956633325578152E-7</v>
      </c>
      <c r="BO5078" s="146" t="str">
        <f t="shared" si="715"/>
        <v/>
      </c>
    </row>
    <row r="5079" spans="62:67" ht="20.100000000000001" customHeight="1" x14ac:dyDescent="0.25">
      <c r="BJ5079" s="146">
        <v>4299</v>
      </c>
      <c r="BK5079" s="146">
        <f t="shared" si="716"/>
        <v>27.507199999998015</v>
      </c>
      <c r="BL5079" s="146">
        <f t="shared" si="717"/>
        <v>2.6999895524252654E-4</v>
      </c>
      <c r="BM5079" s="146">
        <f t="shared" si="718"/>
        <v>7.1768473261139094E-7</v>
      </c>
      <c r="BN5079" s="146">
        <f t="shared" si="719"/>
        <v>7.1768473261139094E-7</v>
      </c>
      <c r="BO5079" s="146" t="str">
        <f t="shared" si="715"/>
        <v/>
      </c>
    </row>
    <row r="5080" spans="62:67" ht="20.100000000000001" customHeight="1" x14ac:dyDescent="0.25">
      <c r="BJ5080" s="146">
        <v>4300</v>
      </c>
      <c r="BK5080" s="146">
        <f t="shared" si="716"/>
        <v>27.513599999998014</v>
      </c>
      <c r="BL5080" s="146">
        <f t="shared" si="717"/>
        <v>2.6928127050991515E-4</v>
      </c>
      <c r="BM5080" s="146">
        <f t="shared" si="718"/>
        <v>7.1580795533114768E-7</v>
      </c>
      <c r="BN5080" s="146">
        <f t="shared" si="719"/>
        <v>7.1580795533114768E-7</v>
      </c>
      <c r="BO5080" s="146" t="str">
        <f t="shared" si="715"/>
        <v/>
      </c>
    </row>
    <row r="5081" spans="62:67" ht="20.100000000000001" customHeight="1" x14ac:dyDescent="0.25">
      <c r="BJ5081" s="146">
        <v>4301</v>
      </c>
      <c r="BK5081" s="146">
        <f t="shared" si="716"/>
        <v>27.519999999998014</v>
      </c>
      <c r="BL5081" s="146">
        <f t="shared" si="717"/>
        <v>2.6856546255458401E-4</v>
      </c>
      <c r="BM5081" s="146">
        <f t="shared" si="718"/>
        <v>7.1393598935373627E-7</v>
      </c>
      <c r="BN5081" s="146">
        <f t="shared" si="719"/>
        <v>7.1393598935373627E-7</v>
      </c>
      <c r="BO5081" s="146" t="str">
        <f t="shared" si="715"/>
        <v/>
      </c>
    </row>
    <row r="5082" spans="62:67" ht="20.100000000000001" customHeight="1" x14ac:dyDescent="0.25">
      <c r="BJ5082" s="146">
        <v>4302</v>
      </c>
      <c r="BK5082" s="146">
        <f t="shared" si="716"/>
        <v>27.526399999998013</v>
      </c>
      <c r="BL5082" s="146">
        <f t="shared" si="717"/>
        <v>2.6785152656523027E-4</v>
      </c>
      <c r="BM5082" s="146">
        <f t="shared" si="718"/>
        <v>7.1206882264781939E-7</v>
      </c>
      <c r="BN5082" s="146">
        <f t="shared" si="719"/>
        <v>7.1206882264781939E-7</v>
      </c>
      <c r="BO5082" s="146" t="str">
        <f t="shared" si="715"/>
        <v/>
      </c>
    </row>
    <row r="5083" spans="62:67" ht="20.100000000000001" customHeight="1" x14ac:dyDescent="0.25">
      <c r="BJ5083" s="146">
        <v>4303</v>
      </c>
      <c r="BK5083" s="146">
        <f t="shared" si="716"/>
        <v>27.532799999998012</v>
      </c>
      <c r="BL5083" s="146">
        <f t="shared" si="717"/>
        <v>2.6713945774258245E-4</v>
      </c>
      <c r="BM5083" s="146">
        <f t="shared" si="718"/>
        <v>7.102064432091648E-7</v>
      </c>
      <c r="BN5083" s="146">
        <f t="shared" si="719"/>
        <v>7.102064432091648E-7</v>
      </c>
      <c r="BO5083" s="146" t="str">
        <f t="shared" si="715"/>
        <v/>
      </c>
    </row>
    <row r="5084" spans="62:67" ht="20.100000000000001" customHeight="1" x14ac:dyDescent="0.25">
      <c r="BJ5084" s="146">
        <v>4304</v>
      </c>
      <c r="BK5084" s="146">
        <f t="shared" si="716"/>
        <v>27.539199999998011</v>
      </c>
      <c r="BL5084" s="146">
        <f t="shared" si="717"/>
        <v>2.6642925129937329E-4</v>
      </c>
      <c r="BM5084" s="146">
        <f t="shared" si="718"/>
        <v>7.0834883906633738E-7</v>
      </c>
      <c r="BN5084" s="146">
        <f t="shared" si="719"/>
        <v>7.0834883906633738E-7</v>
      </c>
      <c r="BO5084" s="146" t="str">
        <f t="shared" si="715"/>
        <v/>
      </c>
    </row>
    <row r="5085" spans="62:67" ht="20.100000000000001" customHeight="1" x14ac:dyDescent="0.25">
      <c r="BJ5085" s="146">
        <v>4305</v>
      </c>
      <c r="BK5085" s="146">
        <f t="shared" si="716"/>
        <v>27.545599999998011</v>
      </c>
      <c r="BL5085" s="146">
        <f t="shared" si="717"/>
        <v>2.6572090246030695E-4</v>
      </c>
      <c r="BM5085" s="146">
        <f t="shared" si="718"/>
        <v>7.064959982720255E-7</v>
      </c>
      <c r="BN5085" s="146">
        <f t="shared" si="719"/>
        <v>7.064959982720255E-7</v>
      </c>
      <c r="BO5085" s="146" t="str">
        <f t="shared" si="715"/>
        <v/>
      </c>
    </row>
    <row r="5086" spans="62:67" ht="20.100000000000001" customHeight="1" x14ac:dyDescent="0.25">
      <c r="BJ5086" s="146">
        <v>4306</v>
      </c>
      <c r="BK5086" s="146">
        <f t="shared" si="716"/>
        <v>27.55199999999801</v>
      </c>
      <c r="BL5086" s="146">
        <f t="shared" si="717"/>
        <v>2.6501440646203492E-4</v>
      </c>
      <c r="BM5086" s="146">
        <f t="shared" si="718"/>
        <v>7.0464790891236516E-7</v>
      </c>
      <c r="BN5086" s="146">
        <f t="shared" si="719"/>
        <v>7.0464790891236516E-7</v>
      </c>
      <c r="BO5086" s="146" t="str">
        <f t="shared" si="715"/>
        <v/>
      </c>
    </row>
    <row r="5087" spans="62:67" ht="20.100000000000001" customHeight="1" x14ac:dyDescent="0.25">
      <c r="BJ5087" s="146">
        <v>4307</v>
      </c>
      <c r="BK5087" s="146">
        <f t="shared" si="716"/>
        <v>27.558399999998009</v>
      </c>
      <c r="BL5087" s="146">
        <f t="shared" si="717"/>
        <v>2.6430975855312256E-4</v>
      </c>
      <c r="BM5087" s="146">
        <f t="shared" si="718"/>
        <v>7.0280455909902534E-7</v>
      </c>
      <c r="BN5087" s="146">
        <f t="shared" si="719"/>
        <v>7.0280455909902534E-7</v>
      </c>
      <c r="BO5087" s="146" t="str">
        <f t="shared" si="715"/>
        <v/>
      </c>
    </row>
    <row r="5088" spans="62:67" ht="20.100000000000001" customHeight="1" x14ac:dyDescent="0.25">
      <c r="BJ5088" s="146">
        <v>4308</v>
      </c>
      <c r="BK5088" s="146">
        <f t="shared" si="716"/>
        <v>27.564799999998009</v>
      </c>
      <c r="BL5088" s="146">
        <f t="shared" si="717"/>
        <v>2.6360695399402353E-4</v>
      </c>
      <c r="BM5088" s="146">
        <f t="shared" si="718"/>
        <v>7.009659369747916E-7</v>
      </c>
      <c r="BN5088" s="146">
        <f t="shared" si="719"/>
        <v>7.009659369747916E-7</v>
      </c>
      <c r="BO5088" s="146" t="str">
        <f t="shared" si="715"/>
        <v/>
      </c>
    </row>
    <row r="5089" spans="62:67" ht="20.100000000000001" customHeight="1" x14ac:dyDescent="0.25">
      <c r="BJ5089" s="146">
        <v>4309</v>
      </c>
      <c r="BK5089" s="146">
        <f t="shared" si="716"/>
        <v>27.571199999998008</v>
      </c>
      <c r="BL5089" s="146">
        <f t="shared" si="717"/>
        <v>2.6290598805704874E-4</v>
      </c>
      <c r="BM5089" s="146">
        <f t="shared" si="718"/>
        <v>6.9913203070987983E-7</v>
      </c>
      <c r="BN5089" s="146">
        <f t="shared" si="719"/>
        <v>6.9913203070987983E-7</v>
      </c>
      <c r="BO5089" s="146" t="str">
        <f t="shared" si="715"/>
        <v/>
      </c>
    </row>
    <row r="5090" spans="62:67" ht="20.100000000000001" customHeight="1" x14ac:dyDescent="0.25">
      <c r="BJ5090" s="146">
        <v>4310</v>
      </c>
      <c r="BK5090" s="146">
        <f t="shared" si="716"/>
        <v>27.577599999998007</v>
      </c>
      <c r="BL5090" s="146">
        <f t="shared" si="717"/>
        <v>2.6220685602633886E-4</v>
      </c>
      <c r="BM5090" s="146">
        <f t="shared" si="718"/>
        <v>6.973028285033999E-7</v>
      </c>
      <c r="BN5090" s="146">
        <f t="shared" si="719"/>
        <v>6.973028285033999E-7</v>
      </c>
      <c r="BO5090" s="146" t="str">
        <f t="shared" si="715"/>
        <v/>
      </c>
    </row>
    <row r="5091" spans="62:67" ht="20.100000000000001" customHeight="1" x14ac:dyDescent="0.25">
      <c r="BJ5091" s="146">
        <v>4311</v>
      </c>
      <c r="BK5091" s="146">
        <f t="shared" si="716"/>
        <v>27.583999999998007</v>
      </c>
      <c r="BL5091" s="146">
        <f t="shared" si="717"/>
        <v>2.6150955319783546E-4</v>
      </c>
      <c r="BM5091" s="146">
        <f t="shared" si="718"/>
        <v>6.9547831858400621E-7</v>
      </c>
      <c r="BN5091" s="146">
        <f t="shared" si="719"/>
        <v>6.9547831858400621E-7</v>
      </c>
      <c r="BO5091" s="146" t="str">
        <f t="shared" si="715"/>
        <v/>
      </c>
    </row>
    <row r="5092" spans="62:67" ht="20.100000000000001" customHeight="1" x14ac:dyDescent="0.25">
      <c r="BJ5092" s="146">
        <v>4312</v>
      </c>
      <c r="BK5092" s="146">
        <f t="shared" si="716"/>
        <v>27.590399999998006</v>
      </c>
      <c r="BL5092" s="146">
        <f t="shared" si="717"/>
        <v>2.6081407487925145E-4</v>
      </c>
      <c r="BM5092" s="146">
        <f t="shared" si="718"/>
        <v>6.9365848920648239E-7</v>
      </c>
      <c r="BN5092" s="146">
        <f t="shared" si="719"/>
        <v>6.9365848920648239E-7</v>
      </c>
      <c r="BO5092" s="146" t="str">
        <f t="shared" si="715"/>
        <v/>
      </c>
    </row>
    <row r="5093" spans="62:67" ht="20.100000000000001" customHeight="1" x14ac:dyDescent="0.25">
      <c r="BJ5093" s="146">
        <v>4313</v>
      </c>
      <c r="BK5093" s="146">
        <f t="shared" si="716"/>
        <v>27.596799999998005</v>
      </c>
      <c r="BL5093" s="146">
        <f t="shared" si="717"/>
        <v>2.6012041639004497E-4</v>
      </c>
      <c r="BM5093" s="146">
        <f t="shared" si="718"/>
        <v>6.9184332865737923E-7</v>
      </c>
      <c r="BN5093" s="146">
        <f t="shared" si="719"/>
        <v>6.9184332865737923E-7</v>
      </c>
      <c r="BO5093" s="146" t="str">
        <f t="shared" si="715"/>
        <v/>
      </c>
    </row>
    <row r="5094" spans="62:67" ht="20.100000000000001" customHeight="1" x14ac:dyDescent="0.25">
      <c r="BJ5094" s="146">
        <v>4314</v>
      </c>
      <c r="BK5094" s="146">
        <f t="shared" si="716"/>
        <v>27.603199999998004</v>
      </c>
      <c r="BL5094" s="146">
        <f t="shared" si="717"/>
        <v>2.5942857306138759E-4</v>
      </c>
      <c r="BM5094" s="146">
        <f t="shared" si="718"/>
        <v>6.9003282524937679E-7</v>
      </c>
      <c r="BN5094" s="146">
        <f t="shared" si="719"/>
        <v>6.9003282524937679E-7</v>
      </c>
      <c r="BO5094" s="146" t="str">
        <f t="shared" si="715"/>
        <v/>
      </c>
    </row>
    <row r="5095" spans="62:67" ht="20.100000000000001" customHeight="1" x14ac:dyDescent="0.25">
      <c r="BJ5095" s="146">
        <v>4315</v>
      </c>
      <c r="BK5095" s="146">
        <f t="shared" si="716"/>
        <v>27.609599999998004</v>
      </c>
      <c r="BL5095" s="146">
        <f t="shared" si="717"/>
        <v>2.5873854023613822E-4</v>
      </c>
      <c r="BM5095" s="146">
        <f t="shared" si="718"/>
        <v>6.8822696732388647E-7</v>
      </c>
      <c r="BN5095" s="146">
        <f t="shared" si="719"/>
        <v>6.8822696732388647E-7</v>
      </c>
      <c r="BO5095" s="146" t="str">
        <f t="shared" si="715"/>
        <v/>
      </c>
    </row>
    <row r="5096" spans="62:67" ht="20.100000000000001" customHeight="1" x14ac:dyDescent="0.25">
      <c r="BJ5096" s="146">
        <v>4316</v>
      </c>
      <c r="BK5096" s="146">
        <f t="shared" si="716"/>
        <v>27.615999999998003</v>
      </c>
      <c r="BL5096" s="146">
        <f t="shared" si="717"/>
        <v>2.5805031326881433E-4</v>
      </c>
      <c r="BM5096" s="146">
        <f t="shared" si="718"/>
        <v>6.8642574325088841E-7</v>
      </c>
      <c r="BN5096" s="146">
        <f t="shared" si="719"/>
        <v>6.8642574325088841E-7</v>
      </c>
      <c r="BO5096" s="146" t="str">
        <f t="shared" si="715"/>
        <v/>
      </c>
    </row>
    <row r="5097" spans="62:67" ht="20.100000000000001" customHeight="1" x14ac:dyDescent="0.25">
      <c r="BJ5097" s="146">
        <v>4317</v>
      </c>
      <c r="BK5097" s="146">
        <f t="shared" si="716"/>
        <v>27.622399999998002</v>
      </c>
      <c r="BL5097" s="146">
        <f t="shared" si="717"/>
        <v>2.5736388752556344E-4</v>
      </c>
      <c r="BM5097" s="146">
        <f t="shared" si="718"/>
        <v>6.8462914142833516E-7</v>
      </c>
      <c r="BN5097" s="146">
        <f t="shared" si="719"/>
        <v>6.8462914142833516E-7</v>
      </c>
      <c r="BO5097" s="146" t="str">
        <f t="shared" si="715"/>
        <v/>
      </c>
    </row>
    <row r="5098" spans="62:67" ht="20.100000000000001" customHeight="1" x14ac:dyDescent="0.25">
      <c r="BJ5098" s="146">
        <v>4318</v>
      </c>
      <c r="BK5098" s="146">
        <f t="shared" si="716"/>
        <v>27.628799999998002</v>
      </c>
      <c r="BL5098" s="146">
        <f t="shared" si="717"/>
        <v>2.5667925838413511E-4</v>
      </c>
      <c r="BM5098" s="146">
        <f t="shared" si="718"/>
        <v>6.8283715028285641E-7</v>
      </c>
      <c r="BN5098" s="146">
        <f t="shared" si="719"/>
        <v>6.8283715028285641E-7</v>
      </c>
      <c r="BO5098" s="146" t="str">
        <f t="shared" si="715"/>
        <v/>
      </c>
    </row>
    <row r="5099" spans="62:67" ht="20.100000000000001" customHeight="1" x14ac:dyDescent="0.25">
      <c r="BJ5099" s="146">
        <v>4319</v>
      </c>
      <c r="BK5099" s="146">
        <f t="shared" si="716"/>
        <v>27.635199999998001</v>
      </c>
      <c r="BL5099" s="146">
        <f t="shared" si="717"/>
        <v>2.5599642123385225E-4</v>
      </c>
      <c r="BM5099" s="146">
        <f t="shared" si="718"/>
        <v>6.8104975826807851E-7</v>
      </c>
      <c r="BN5099" s="146">
        <f t="shared" si="719"/>
        <v>6.8104975826807851E-7</v>
      </c>
      <c r="BO5099" s="146" t="str">
        <f t="shared" si="715"/>
        <v/>
      </c>
    </row>
    <row r="5100" spans="62:67" ht="20.100000000000001" customHeight="1" x14ac:dyDescent="0.25">
      <c r="BJ5100" s="146">
        <v>4320</v>
      </c>
      <c r="BK5100" s="146">
        <f t="shared" si="716"/>
        <v>27.641599999998</v>
      </c>
      <c r="BL5100" s="146">
        <f t="shared" si="717"/>
        <v>2.5531537147558417E-4</v>
      </c>
      <c r="BM5100" s="146">
        <f t="shared" si="718"/>
        <v>6.7926695386755177E-7</v>
      </c>
      <c r="BN5100" s="146">
        <f t="shared" si="719"/>
        <v>6.7926695386755177E-7</v>
      </c>
      <c r="BO5100" s="146" t="str">
        <f t="shared" si="715"/>
        <v/>
      </c>
    </row>
    <row r="5101" spans="62:67" ht="20.100000000000001" customHeight="1" x14ac:dyDescent="0.25">
      <c r="BJ5101" s="146">
        <v>4321</v>
      </c>
      <c r="BK5101" s="146">
        <f t="shared" si="716"/>
        <v>27.647999999998</v>
      </c>
      <c r="BL5101" s="146">
        <f t="shared" si="717"/>
        <v>2.5463610452171662E-4</v>
      </c>
      <c r="BM5101" s="146">
        <f t="shared" si="718"/>
        <v>6.7748872558997999E-7</v>
      </c>
      <c r="BN5101" s="146">
        <f t="shared" si="719"/>
        <v>6.7748872558997999E-7</v>
      </c>
      <c r="BO5101" s="146" t="str">
        <f t="shared" si="715"/>
        <v/>
      </c>
    </row>
    <row r="5102" spans="62:67" ht="20.100000000000001" customHeight="1" x14ac:dyDescent="0.25">
      <c r="BJ5102" s="146">
        <v>4322</v>
      </c>
      <c r="BK5102" s="146">
        <f t="shared" si="716"/>
        <v>27.654399999997999</v>
      </c>
      <c r="BL5102" s="146">
        <f t="shared" si="717"/>
        <v>2.5395861579612664E-4</v>
      </c>
      <c r="BM5102" s="146">
        <f t="shared" si="718"/>
        <v>6.7571506197512936E-7</v>
      </c>
      <c r="BN5102" s="146">
        <f t="shared" si="719"/>
        <v>6.7571506197512936E-7</v>
      </c>
      <c r="BO5102" s="146" t="str">
        <f t="shared" si="715"/>
        <v/>
      </c>
    </row>
    <row r="5103" spans="62:67" ht="20.100000000000001" customHeight="1" x14ac:dyDescent="0.25">
      <c r="BJ5103" s="146">
        <v>4323</v>
      </c>
      <c r="BK5103" s="146">
        <f t="shared" si="716"/>
        <v>27.660799999997998</v>
      </c>
      <c r="BL5103" s="146">
        <f t="shared" si="717"/>
        <v>2.5328290073415151E-4</v>
      </c>
      <c r="BM5103" s="146">
        <f t="shared" si="718"/>
        <v>6.7394595158726906E-7</v>
      </c>
      <c r="BN5103" s="146">
        <f t="shared" si="719"/>
        <v>6.7394595158726906E-7</v>
      </c>
      <c r="BO5103" s="146" t="str">
        <f t="shared" si="715"/>
        <v/>
      </c>
    </row>
    <row r="5104" spans="62:67" ht="20.100000000000001" customHeight="1" x14ac:dyDescent="0.25">
      <c r="BJ5104" s="146">
        <v>4324</v>
      </c>
      <c r="BK5104" s="146">
        <f t="shared" si="716"/>
        <v>27.667199999997997</v>
      </c>
      <c r="BL5104" s="146">
        <f t="shared" si="717"/>
        <v>2.5260895478256424E-4</v>
      </c>
      <c r="BM5104" s="146">
        <f t="shared" si="718"/>
        <v>6.721813830215138E-7</v>
      </c>
      <c r="BN5104" s="146">
        <f t="shared" si="719"/>
        <v>6.721813830215138E-7</v>
      </c>
      <c r="BO5104" s="146" t="str">
        <f t="shared" si="715"/>
        <v/>
      </c>
    </row>
    <row r="5105" spans="62:67" ht="20.100000000000001" customHeight="1" x14ac:dyDescent="0.25">
      <c r="BJ5105" s="146">
        <v>4325</v>
      </c>
      <c r="BK5105" s="146">
        <f t="shared" si="716"/>
        <v>27.673599999997997</v>
      </c>
      <c r="BL5105" s="146">
        <f t="shared" si="717"/>
        <v>2.5193677339954273E-4</v>
      </c>
      <c r="BM5105" s="146">
        <f t="shared" si="718"/>
        <v>6.7042134489834863E-7</v>
      </c>
      <c r="BN5105" s="146">
        <f t="shared" si="719"/>
        <v>6.7042134489834863E-7</v>
      </c>
      <c r="BO5105" s="146" t="str">
        <f t="shared" si="715"/>
        <v/>
      </c>
    </row>
    <row r="5106" spans="62:67" ht="20.100000000000001" customHeight="1" x14ac:dyDescent="0.25">
      <c r="BJ5106" s="146">
        <v>4326</v>
      </c>
      <c r="BK5106" s="146">
        <f t="shared" si="716"/>
        <v>27.679999999997996</v>
      </c>
      <c r="BL5106" s="146">
        <f t="shared" si="717"/>
        <v>2.5126635205464438E-4</v>
      </c>
      <c r="BM5106" s="146">
        <f t="shared" si="718"/>
        <v>6.6866582586769469E-7</v>
      </c>
      <c r="BN5106" s="146">
        <f t="shared" si="719"/>
        <v>6.6866582586769469E-7</v>
      </c>
      <c r="BO5106" s="146" t="str">
        <f t="shared" si="715"/>
        <v/>
      </c>
    </row>
    <row r="5107" spans="62:67" ht="20.100000000000001" customHeight="1" x14ac:dyDescent="0.25">
      <c r="BJ5107" s="146">
        <v>4327</v>
      </c>
      <c r="BK5107" s="146">
        <f t="shared" si="716"/>
        <v>27.686399999997995</v>
      </c>
      <c r="BL5107" s="146">
        <f t="shared" si="717"/>
        <v>2.5059768622877668E-4</v>
      </c>
      <c r="BM5107" s="146">
        <f t="shared" si="718"/>
        <v>6.6691481460533133E-7</v>
      </c>
      <c r="BN5107" s="146">
        <f t="shared" si="719"/>
        <v>6.6691481460533133E-7</v>
      </c>
      <c r="BO5107" s="146" t="str">
        <f t="shared" si="715"/>
        <v/>
      </c>
    </row>
    <row r="5108" spans="62:67" ht="20.100000000000001" customHeight="1" x14ac:dyDescent="0.25">
      <c r="BJ5108" s="146">
        <v>4328</v>
      </c>
      <c r="BK5108" s="146">
        <f t="shared" si="716"/>
        <v>27.692799999997995</v>
      </c>
      <c r="BL5108" s="146">
        <f t="shared" si="717"/>
        <v>2.4993077141417135E-4</v>
      </c>
      <c r="BM5108" s="146">
        <f t="shared" si="718"/>
        <v>6.6516829981528138E-7</v>
      </c>
      <c r="BN5108" s="146">
        <f t="shared" si="719"/>
        <v>6.6516829981528138E-7</v>
      </c>
      <c r="BO5108" s="146" t="str">
        <f t="shared" si="715"/>
        <v/>
      </c>
    </row>
    <row r="5109" spans="62:67" ht="20.100000000000001" customHeight="1" x14ac:dyDescent="0.25">
      <c r="BJ5109" s="146">
        <v>4329</v>
      </c>
      <c r="BK5109" s="146">
        <f t="shared" si="716"/>
        <v>27.699199999997994</v>
      </c>
      <c r="BL5109" s="146">
        <f t="shared" si="717"/>
        <v>2.4926560311435607E-4</v>
      </c>
      <c r="BM5109" s="146">
        <f t="shared" si="718"/>
        <v>6.6342627022932324E-7</v>
      </c>
      <c r="BN5109" s="146">
        <f t="shared" si="719"/>
        <v>6.6342627022932324E-7</v>
      </c>
      <c r="BO5109" s="146" t="str">
        <f t="shared" si="715"/>
        <v/>
      </c>
    </row>
    <row r="5110" spans="62:67" ht="20.100000000000001" customHeight="1" x14ac:dyDescent="0.25">
      <c r="BJ5110" s="146">
        <v>4330</v>
      </c>
      <c r="BK5110" s="146">
        <f t="shared" si="716"/>
        <v>27.705599999997993</v>
      </c>
      <c r="BL5110" s="146">
        <f t="shared" si="717"/>
        <v>2.4860217684412675E-4</v>
      </c>
      <c r="BM5110" s="146">
        <f t="shared" si="718"/>
        <v>6.6168871460688247E-7</v>
      </c>
      <c r="BN5110" s="146">
        <f t="shared" si="719"/>
        <v>6.6168871460688247E-7</v>
      </c>
      <c r="BO5110" s="146" t="str">
        <f t="shared" si="715"/>
        <v/>
      </c>
    </row>
    <row r="5111" spans="62:67" ht="20.100000000000001" customHeight="1" x14ac:dyDescent="0.25">
      <c r="BJ5111" s="146">
        <v>4331</v>
      </c>
      <c r="BK5111" s="146">
        <f t="shared" si="716"/>
        <v>27.711999999997992</v>
      </c>
      <c r="BL5111" s="146">
        <f t="shared" si="717"/>
        <v>2.4794048812951986E-4</v>
      </c>
      <c r="BM5111" s="146">
        <f t="shared" si="718"/>
        <v>6.5995562173378495E-7</v>
      </c>
      <c r="BN5111" s="146">
        <f t="shared" si="719"/>
        <v>6.5995562173378495E-7</v>
      </c>
      <c r="BO5111" s="146" t="str">
        <f t="shared" si="715"/>
        <v/>
      </c>
    </row>
    <row r="5112" spans="62:67" ht="20.100000000000001" customHeight="1" x14ac:dyDescent="0.25">
      <c r="BJ5112" s="146">
        <v>4332</v>
      </c>
      <c r="BK5112" s="146">
        <f t="shared" si="716"/>
        <v>27.718399999997992</v>
      </c>
      <c r="BL5112" s="146">
        <f t="shared" si="717"/>
        <v>2.4728053250778608E-4</v>
      </c>
      <c r="BM5112" s="146">
        <f t="shared" si="718"/>
        <v>6.5822698042231108E-7</v>
      </c>
      <c r="BN5112" s="146">
        <f t="shared" si="719"/>
        <v>6.5822698042231108E-7</v>
      </c>
      <c r="BO5112" s="146" t="str">
        <f t="shared" si="715"/>
        <v/>
      </c>
    </row>
    <row r="5113" spans="62:67" ht="20.100000000000001" customHeight="1" x14ac:dyDescent="0.25">
      <c r="BJ5113" s="146">
        <v>4333</v>
      </c>
      <c r="BK5113" s="146">
        <f t="shared" si="716"/>
        <v>27.724799999997991</v>
      </c>
      <c r="BL5113" s="146">
        <f t="shared" si="717"/>
        <v>2.4662230552736377E-4</v>
      </c>
      <c r="BM5113" s="146">
        <f t="shared" si="718"/>
        <v>6.5650277951444843E-7</v>
      </c>
      <c r="BN5113" s="146">
        <f t="shared" si="719"/>
        <v>6.5650277951444843E-7</v>
      </c>
      <c r="BO5113" s="146" t="str">
        <f t="shared" si="715"/>
        <v/>
      </c>
    </row>
    <row r="5114" spans="62:67" ht="20.100000000000001" customHeight="1" x14ac:dyDescent="0.25">
      <c r="BJ5114" s="146">
        <v>4334</v>
      </c>
      <c r="BK5114" s="146">
        <f t="shared" si="716"/>
        <v>27.73119999999799</v>
      </c>
      <c r="BL5114" s="146">
        <f t="shared" si="717"/>
        <v>2.4596580274784932E-4</v>
      </c>
      <c r="BM5114" s="146">
        <f t="shared" si="718"/>
        <v>6.5478300787777171E-7</v>
      </c>
      <c r="BN5114" s="146">
        <f t="shared" si="719"/>
        <v>6.5478300787777171E-7</v>
      </c>
      <c r="BO5114" s="146" t="str">
        <f t="shared" si="715"/>
        <v/>
      </c>
    </row>
    <row r="5115" spans="62:67" ht="20.100000000000001" customHeight="1" x14ac:dyDescent="0.25">
      <c r="BJ5115" s="146">
        <v>4335</v>
      </c>
      <c r="BK5115" s="146">
        <f t="shared" si="716"/>
        <v>27.73759999999799</v>
      </c>
      <c r="BL5115" s="146">
        <f t="shared" si="717"/>
        <v>2.4531101973997155E-4</v>
      </c>
      <c r="BM5115" s="146">
        <f t="shared" si="718"/>
        <v>6.5306765440647282E-7</v>
      </c>
      <c r="BN5115" s="146">
        <f t="shared" si="719"/>
        <v>6.5306765440647282E-7</v>
      </c>
      <c r="BO5115" s="146" t="str">
        <f t="shared" si="715"/>
        <v/>
      </c>
    </row>
    <row r="5116" spans="62:67" ht="20.100000000000001" customHeight="1" x14ac:dyDescent="0.25">
      <c r="BJ5116" s="146">
        <v>4336</v>
      </c>
      <c r="BK5116" s="146">
        <f t="shared" si="716"/>
        <v>27.743999999997989</v>
      </c>
      <c r="BL5116" s="146">
        <f t="shared" si="717"/>
        <v>2.4465795208556508E-4</v>
      </c>
      <c r="BM5116" s="146">
        <f t="shared" si="718"/>
        <v>6.5135670802282447E-7</v>
      </c>
      <c r="BN5116" s="146">
        <f t="shared" si="719"/>
        <v>6.5135670802282447E-7</v>
      </c>
      <c r="BO5116" s="146" t="str">
        <f t="shared" si="715"/>
        <v/>
      </c>
    </row>
    <row r="5117" spans="62:67" ht="20.100000000000001" customHeight="1" x14ac:dyDescent="0.25">
      <c r="BJ5117" s="146">
        <v>4337</v>
      </c>
      <c r="BK5117" s="146">
        <f t="shared" si="716"/>
        <v>27.750399999997988</v>
      </c>
      <c r="BL5117" s="146">
        <f t="shared" si="717"/>
        <v>2.4400659537754225E-4</v>
      </c>
      <c r="BM5117" s="146">
        <f t="shared" si="718"/>
        <v>6.4965015767398182E-7</v>
      </c>
      <c r="BN5117" s="146">
        <f t="shared" si="719"/>
        <v>6.4965015767398182E-7</v>
      </c>
      <c r="BO5117" s="146" t="str">
        <f t="shared" si="715"/>
        <v/>
      </c>
    </row>
    <row r="5118" spans="62:67" ht="20.100000000000001" customHeight="1" x14ac:dyDescent="0.25">
      <c r="BJ5118" s="146">
        <v>4338</v>
      </c>
      <c r="BK5118" s="146">
        <f t="shared" si="716"/>
        <v>27.756799999997988</v>
      </c>
      <c r="BL5118" s="146">
        <f t="shared" si="717"/>
        <v>2.4335694521986827E-4</v>
      </c>
      <c r="BM5118" s="146">
        <f t="shared" si="718"/>
        <v>6.4794799233827086E-7</v>
      </c>
      <c r="BN5118" s="146">
        <f t="shared" si="719"/>
        <v>6.4794799233827086E-7</v>
      </c>
      <c r="BO5118" s="146" t="str">
        <f t="shared" si="715"/>
        <v/>
      </c>
    </row>
    <row r="5119" spans="62:67" ht="20.100000000000001" customHeight="1" x14ac:dyDescent="0.25">
      <c r="BJ5119" s="146">
        <v>4339</v>
      </c>
      <c r="BK5119" s="146">
        <f t="shared" si="716"/>
        <v>27.763199999997987</v>
      </c>
      <c r="BL5119" s="146">
        <f t="shared" si="717"/>
        <v>2.4270899722753E-4</v>
      </c>
      <c r="BM5119" s="146">
        <f t="shared" si="718"/>
        <v>6.4625020101494266E-7</v>
      </c>
      <c r="BN5119" s="146">
        <f t="shared" si="719"/>
        <v>6.4625020101494266E-7</v>
      </c>
      <c r="BO5119" s="146" t="str">
        <f t="shared" si="715"/>
        <v/>
      </c>
    </row>
    <row r="5120" spans="62:67" ht="20.100000000000001" customHeight="1" x14ac:dyDescent="0.25">
      <c r="BJ5120" s="146">
        <v>4340</v>
      </c>
      <c r="BK5120" s="146">
        <f t="shared" si="716"/>
        <v>27.769599999997986</v>
      </c>
      <c r="BL5120" s="146">
        <f t="shared" si="717"/>
        <v>2.4206274702651506E-4</v>
      </c>
      <c r="BM5120" s="146">
        <f t="shared" si="718"/>
        <v>6.4455677273539489E-7</v>
      </c>
      <c r="BN5120" s="146">
        <f t="shared" si="719"/>
        <v>6.4455677273539489E-7</v>
      </c>
      <c r="BO5120" s="146" t="str">
        <f t="shared" si="715"/>
        <v/>
      </c>
    </row>
    <row r="5121" spans="62:67" ht="20.100000000000001" customHeight="1" x14ac:dyDescent="0.25">
      <c r="BJ5121" s="146">
        <v>4341</v>
      </c>
      <c r="BK5121" s="146">
        <f t="shared" si="716"/>
        <v>27.775999999997985</v>
      </c>
      <c r="BL5121" s="146">
        <f t="shared" si="717"/>
        <v>2.4141819025377966E-4</v>
      </c>
      <c r="BM5121" s="146">
        <f t="shared" si="718"/>
        <v>6.428676965539832E-7</v>
      </c>
      <c r="BN5121" s="146">
        <f t="shared" si="719"/>
        <v>6.428676965539832E-7</v>
      </c>
      <c r="BO5121" s="146" t="str">
        <f t="shared" si="715"/>
        <v/>
      </c>
    </row>
    <row r="5122" spans="62:67" ht="20.100000000000001" customHeight="1" x14ac:dyDescent="0.25">
      <c r="BJ5122" s="146">
        <v>4342</v>
      </c>
      <c r="BK5122" s="146">
        <f t="shared" si="716"/>
        <v>27.782399999997985</v>
      </c>
      <c r="BL5122" s="146">
        <f t="shared" si="717"/>
        <v>2.4077532255722568E-4</v>
      </c>
      <c r="BM5122" s="146">
        <f t="shared" si="718"/>
        <v>6.4118296155393014E-7</v>
      </c>
      <c r="BN5122" s="146">
        <f t="shared" si="719"/>
        <v>6.4118296155393014E-7</v>
      </c>
      <c r="BO5122" s="146" t="str">
        <f t="shared" si="715"/>
        <v/>
      </c>
    </row>
    <row r="5123" spans="62:67" ht="20.100000000000001" customHeight="1" x14ac:dyDescent="0.25">
      <c r="BJ5123" s="146">
        <v>4343</v>
      </c>
      <c r="BK5123" s="146">
        <f t="shared" si="716"/>
        <v>27.788799999997984</v>
      </c>
      <c r="BL5123" s="146">
        <f t="shared" si="717"/>
        <v>2.4013413959567175E-4</v>
      </c>
      <c r="BM5123" s="146">
        <f t="shared" si="718"/>
        <v>6.3950255684260882E-7</v>
      </c>
      <c r="BN5123" s="146">
        <f t="shared" si="719"/>
        <v>6.3950255684260882E-7</v>
      </c>
      <c r="BO5123" s="146" t="str">
        <f t="shared" si="715"/>
        <v/>
      </c>
    </row>
    <row r="5124" spans="62:67" ht="20.100000000000001" customHeight="1" x14ac:dyDescent="0.25">
      <c r="BJ5124" s="146">
        <v>4344</v>
      </c>
      <c r="BK5124" s="146">
        <f t="shared" si="716"/>
        <v>27.795199999997983</v>
      </c>
      <c r="BL5124" s="146">
        <f t="shared" si="717"/>
        <v>2.3949463703882914E-4</v>
      </c>
      <c r="BM5124" s="146">
        <f t="shared" si="718"/>
        <v>6.378264715579127E-7</v>
      </c>
      <c r="BN5124" s="146">
        <f t="shared" si="719"/>
        <v>6.378264715579127E-7</v>
      </c>
      <c r="BO5124" s="146" t="str">
        <f t="shared" si="715"/>
        <v/>
      </c>
    </row>
    <row r="5125" spans="62:67" ht="20.100000000000001" customHeight="1" x14ac:dyDescent="0.25">
      <c r="BJ5125" s="146">
        <v>4345</v>
      </c>
      <c r="BK5125" s="146">
        <f t="shared" si="716"/>
        <v>27.801599999997983</v>
      </c>
      <c r="BL5125" s="146">
        <f t="shared" si="717"/>
        <v>2.3885681056727123E-4</v>
      </c>
      <c r="BM5125" s="146">
        <f t="shared" si="718"/>
        <v>6.361546948592295E-7</v>
      </c>
      <c r="BN5125" s="146">
        <f t="shared" si="719"/>
        <v>6.361546948592295E-7</v>
      </c>
      <c r="BO5125" s="146" t="str">
        <f t="shared" si="715"/>
        <v/>
      </c>
    </row>
    <row r="5126" spans="62:67" ht="20.100000000000001" customHeight="1" x14ac:dyDescent="0.25">
      <c r="BJ5126" s="146">
        <v>4346</v>
      </c>
      <c r="BK5126" s="146">
        <f t="shared" si="716"/>
        <v>27.807999999997982</v>
      </c>
      <c r="BL5126" s="146">
        <f t="shared" si="717"/>
        <v>2.38220655872412E-4</v>
      </c>
      <c r="BM5126" s="146">
        <f t="shared" si="718"/>
        <v>6.3448721593565411E-7</v>
      </c>
      <c r="BN5126" s="146">
        <f t="shared" si="719"/>
        <v>6.3448721593565411E-7</v>
      </c>
      <c r="BO5126" s="146" t="str">
        <f t="shared" si="715"/>
        <v/>
      </c>
    </row>
    <row r="5127" spans="62:67" ht="20.100000000000001" customHeight="1" x14ac:dyDescent="0.25">
      <c r="BJ5127" s="146">
        <v>4347</v>
      </c>
      <c r="BK5127" s="146">
        <f t="shared" si="716"/>
        <v>27.814399999997981</v>
      </c>
      <c r="BL5127" s="146">
        <f t="shared" si="717"/>
        <v>2.3758616865647634E-4</v>
      </c>
      <c r="BM5127" s="146">
        <f t="shared" si="718"/>
        <v>6.3282402400181435E-7</v>
      </c>
      <c r="BN5127" s="146">
        <f t="shared" si="719"/>
        <v>6.3282402400181435E-7</v>
      </c>
      <c r="BO5127" s="146" t="str">
        <f t="shared" si="715"/>
        <v/>
      </c>
    </row>
    <row r="5128" spans="62:67" ht="20.100000000000001" customHeight="1" x14ac:dyDescent="0.25">
      <c r="BJ5128" s="146">
        <v>4348</v>
      </c>
      <c r="BK5128" s="146">
        <f t="shared" si="716"/>
        <v>27.82079999999798</v>
      </c>
      <c r="BL5128" s="146">
        <f t="shared" si="717"/>
        <v>2.3695334463247453E-4</v>
      </c>
      <c r="BM5128" s="146">
        <f t="shared" si="718"/>
        <v>6.3116510829803367E-7</v>
      </c>
      <c r="BN5128" s="146">
        <f t="shared" si="719"/>
        <v>6.3116510829803367E-7</v>
      </c>
      <c r="BO5128" s="146" t="str">
        <f t="shared" si="715"/>
        <v/>
      </c>
    </row>
    <row r="5129" spans="62:67" ht="20.100000000000001" customHeight="1" x14ac:dyDescent="0.25">
      <c r="BJ5129" s="146">
        <v>4349</v>
      </c>
      <c r="BK5129" s="146">
        <f t="shared" si="716"/>
        <v>27.82719999999798</v>
      </c>
      <c r="BL5129" s="146">
        <f t="shared" si="717"/>
        <v>2.3632217952417649E-4</v>
      </c>
      <c r="BM5129" s="146">
        <f t="shared" si="718"/>
        <v>6.2951045809176765E-7</v>
      </c>
      <c r="BN5129" s="146">
        <f t="shared" si="719"/>
        <v>6.2951045809176765E-7</v>
      </c>
      <c r="BO5129" s="146" t="str">
        <f t="shared" si="715"/>
        <v/>
      </c>
    </row>
    <row r="5130" spans="62:67" ht="20.100000000000001" customHeight="1" x14ac:dyDescent="0.25">
      <c r="BJ5130" s="146">
        <v>4350</v>
      </c>
      <c r="BK5130" s="146">
        <f t="shared" si="716"/>
        <v>27.833599999997979</v>
      </c>
      <c r="BL5130" s="146">
        <f t="shared" si="717"/>
        <v>2.3569266906608473E-4</v>
      </c>
      <c r="BM5130" s="146">
        <f t="shared" si="718"/>
        <v>6.2786006267551695E-7</v>
      </c>
      <c r="BN5130" s="146">
        <f t="shared" si="719"/>
        <v>6.2786006267551695E-7</v>
      </c>
      <c r="BO5130" s="146" t="str">
        <f t="shared" si="715"/>
        <v/>
      </c>
    </row>
    <row r="5131" spans="62:67" ht="20.100000000000001" customHeight="1" x14ac:dyDescent="0.25">
      <c r="BJ5131" s="146">
        <v>4351</v>
      </c>
      <c r="BK5131" s="146">
        <f t="shared" si="716"/>
        <v>27.839999999997978</v>
      </c>
      <c r="BL5131" s="146">
        <f t="shared" si="717"/>
        <v>2.3506480900340921E-4</v>
      </c>
      <c r="BM5131" s="146">
        <f t="shared" si="718"/>
        <v>6.2621391136774888E-7</v>
      </c>
      <c r="BN5131" s="146">
        <f t="shared" si="719"/>
        <v>6.2621391136774888E-7</v>
      </c>
      <c r="BO5131" s="146" t="str">
        <f t="shared" si="715"/>
        <v/>
      </c>
    </row>
    <row r="5132" spans="62:67" ht="20.100000000000001" customHeight="1" x14ac:dyDescent="0.25">
      <c r="BJ5132" s="146">
        <v>4352</v>
      </c>
      <c r="BK5132" s="146">
        <f t="shared" si="716"/>
        <v>27.846399999997978</v>
      </c>
      <c r="BL5132" s="146">
        <f t="shared" si="717"/>
        <v>2.3443859509204146E-4</v>
      </c>
      <c r="BM5132" s="146">
        <f t="shared" si="718"/>
        <v>6.2457199351511998E-7</v>
      </c>
      <c r="BN5132" s="146">
        <f t="shared" si="719"/>
        <v>6.2457199351511998E-7</v>
      </c>
      <c r="BO5132" s="146" t="str">
        <f t="shared" si="715"/>
        <v/>
      </c>
    </row>
    <row r="5133" spans="62:67" ht="20.100000000000001" customHeight="1" x14ac:dyDescent="0.25">
      <c r="BJ5133" s="146">
        <v>4353</v>
      </c>
      <c r="BK5133" s="146">
        <f t="shared" si="716"/>
        <v>27.852799999997977</v>
      </c>
      <c r="BL5133" s="146">
        <f t="shared" si="717"/>
        <v>2.3381402309852634E-4</v>
      </c>
      <c r="BM5133" s="146">
        <f t="shared" si="718"/>
        <v>6.2293429848738033E-7</v>
      </c>
      <c r="BN5133" s="146">
        <f t="shared" si="719"/>
        <v>6.2293429848738033E-7</v>
      </c>
      <c r="BO5133" s="146" t="str">
        <f t="shared" ref="BO5133:BO5196" si="720">IF($BL5133&lt;(1-$BH$793),$BM5133,"")</f>
        <v/>
      </c>
    </row>
    <row r="5134" spans="62:67" ht="20.100000000000001" customHeight="1" x14ac:dyDescent="0.25">
      <c r="BJ5134" s="146">
        <v>4354</v>
      </c>
      <c r="BK5134" s="146">
        <f t="shared" ref="BK5134:BK5197" si="721">BK5133+$BN$778</f>
        <v>27.859199999997976</v>
      </c>
      <c r="BL5134" s="146">
        <f t="shared" ref="BL5134:BL5197" si="722">_xlfn.CHISQ.DIST.RT(BK5134,7)</f>
        <v>2.3319108880003896E-4</v>
      </c>
      <c r="BM5134" s="146">
        <f t="shared" ref="BM5134:BM5197" si="723">BL5134-BL5135</f>
        <v>6.2130081568138504E-7</v>
      </c>
      <c r="BN5134" s="146">
        <f t="shared" ref="BN5134:BN5197" si="724">IF(BL5134&lt;(1-$BH$785),BM5134,"")</f>
        <v>6.2130081568138504E-7</v>
      </c>
      <c r="BO5134" s="146" t="str">
        <f t="shared" si="720"/>
        <v/>
      </c>
    </row>
    <row r="5135" spans="62:67" ht="20.100000000000001" customHeight="1" x14ac:dyDescent="0.25">
      <c r="BJ5135" s="146">
        <v>4355</v>
      </c>
      <c r="BK5135" s="146">
        <f t="shared" si="721"/>
        <v>27.865599999997976</v>
      </c>
      <c r="BL5135" s="146">
        <f t="shared" si="722"/>
        <v>2.3256978798435758E-4</v>
      </c>
      <c r="BM5135" s="146">
        <f t="shared" si="723"/>
        <v>6.1967153452071482E-7</v>
      </c>
      <c r="BN5135" s="146">
        <f t="shared" si="724"/>
        <v>6.1967153452071482E-7</v>
      </c>
      <c r="BO5135" s="146" t="str">
        <f t="shared" si="720"/>
        <v/>
      </c>
    </row>
    <row r="5136" spans="62:67" ht="20.100000000000001" customHeight="1" x14ac:dyDescent="0.25">
      <c r="BJ5136" s="146">
        <v>4356</v>
      </c>
      <c r="BK5136" s="146">
        <f t="shared" si="721"/>
        <v>27.871999999997975</v>
      </c>
      <c r="BL5136" s="146">
        <f t="shared" si="722"/>
        <v>2.3195011644983686E-4</v>
      </c>
      <c r="BM5136" s="146">
        <f t="shared" si="723"/>
        <v>6.1804644445242335E-7</v>
      </c>
      <c r="BN5136" s="146">
        <f t="shared" si="724"/>
        <v>6.1804644445242335E-7</v>
      </c>
      <c r="BO5136" s="146" t="str">
        <f t="shared" si="720"/>
        <v/>
      </c>
    </row>
    <row r="5137" spans="62:67" ht="20.100000000000001" customHeight="1" x14ac:dyDescent="0.25">
      <c r="BJ5137" s="146">
        <v>4357</v>
      </c>
      <c r="BK5137" s="146">
        <f t="shared" si="721"/>
        <v>27.878399999997974</v>
      </c>
      <c r="BL5137" s="146">
        <f t="shared" si="722"/>
        <v>2.3133207000538444E-4</v>
      </c>
      <c r="BM5137" s="146">
        <f t="shared" si="723"/>
        <v>6.1642553495207882E-7</v>
      </c>
      <c r="BN5137" s="146">
        <f t="shared" si="724"/>
        <v>6.1642553495207882E-7</v>
      </c>
      <c r="BO5137" s="146" t="str">
        <f t="shared" si="720"/>
        <v/>
      </c>
    </row>
    <row r="5138" spans="62:67" ht="20.100000000000001" customHeight="1" x14ac:dyDescent="0.25">
      <c r="BJ5138" s="146">
        <v>4358</v>
      </c>
      <c r="BK5138" s="146">
        <f t="shared" si="721"/>
        <v>27.884799999997973</v>
      </c>
      <c r="BL5138" s="146">
        <f t="shared" si="722"/>
        <v>2.3071564447043236E-4</v>
      </c>
      <c r="BM5138" s="146">
        <f t="shared" si="723"/>
        <v>6.1480879551853267E-7</v>
      </c>
      <c r="BN5138" s="146">
        <f t="shared" si="724"/>
        <v>6.1480879551853267E-7</v>
      </c>
      <c r="BO5138" s="146" t="str">
        <f t="shared" si="720"/>
        <v/>
      </c>
    </row>
    <row r="5139" spans="62:67" ht="20.100000000000001" customHeight="1" x14ac:dyDescent="0.25">
      <c r="BJ5139" s="146">
        <v>4359</v>
      </c>
      <c r="BK5139" s="146">
        <f t="shared" si="721"/>
        <v>27.891199999997973</v>
      </c>
      <c r="BL5139" s="146">
        <f t="shared" si="722"/>
        <v>2.3010083567491383E-4</v>
      </c>
      <c r="BM5139" s="146">
        <f t="shared" si="723"/>
        <v>6.1319621567738902E-7</v>
      </c>
      <c r="BN5139" s="146">
        <f t="shared" si="724"/>
        <v>6.1319621567738902E-7</v>
      </c>
      <c r="BO5139" s="146" t="str">
        <f t="shared" si="720"/>
        <v/>
      </c>
    </row>
    <row r="5140" spans="62:67" ht="20.100000000000001" customHeight="1" x14ac:dyDescent="0.25">
      <c r="BJ5140" s="146">
        <v>4360</v>
      </c>
      <c r="BK5140" s="146">
        <f t="shared" si="721"/>
        <v>27.897599999997972</v>
      </c>
      <c r="BL5140" s="146">
        <f t="shared" si="722"/>
        <v>2.2948763945923644E-4</v>
      </c>
      <c r="BM5140" s="146">
        <f t="shared" si="723"/>
        <v>6.1158778497894472E-7</v>
      </c>
      <c r="BN5140" s="146">
        <f t="shared" si="724"/>
        <v>6.1158778497894472E-7</v>
      </c>
      <c r="BO5140" s="146" t="str">
        <f t="shared" si="720"/>
        <v/>
      </c>
    </row>
    <row r="5141" spans="62:67" ht="20.100000000000001" customHeight="1" x14ac:dyDescent="0.25">
      <c r="BJ5141" s="146">
        <v>4361</v>
      </c>
      <c r="BK5141" s="146">
        <f t="shared" si="721"/>
        <v>27.903999999997971</v>
      </c>
      <c r="BL5141" s="146">
        <f t="shared" si="722"/>
        <v>2.2887605167425749E-4</v>
      </c>
      <c r="BM5141" s="146">
        <f t="shared" si="723"/>
        <v>6.0998349300108953E-7</v>
      </c>
      <c r="BN5141" s="146">
        <f t="shared" si="724"/>
        <v>6.0998349300108953E-7</v>
      </c>
      <c r="BO5141" s="146" t="str">
        <f t="shared" si="720"/>
        <v/>
      </c>
    </row>
    <row r="5142" spans="62:67" ht="20.100000000000001" customHeight="1" x14ac:dyDescent="0.25">
      <c r="BJ5142" s="146">
        <v>4362</v>
      </c>
      <c r="BK5142" s="146">
        <f t="shared" si="721"/>
        <v>27.910399999997971</v>
      </c>
      <c r="BL5142" s="146">
        <f t="shared" si="722"/>
        <v>2.282660681812564E-4</v>
      </c>
      <c r="BM5142" s="146">
        <f t="shared" si="723"/>
        <v>6.0838332934315333E-7</v>
      </c>
      <c r="BN5142" s="146">
        <f t="shared" si="724"/>
        <v>6.0838332934315333E-7</v>
      </c>
      <c r="BO5142" s="146" t="str">
        <f t="shared" si="720"/>
        <v/>
      </c>
    </row>
    <row r="5143" spans="62:67" ht="20.100000000000001" customHeight="1" x14ac:dyDescent="0.25">
      <c r="BJ5143" s="146">
        <v>4363</v>
      </c>
      <c r="BK5143" s="146">
        <f t="shared" si="721"/>
        <v>27.91679999999797</v>
      </c>
      <c r="BL5143" s="146">
        <f t="shared" si="722"/>
        <v>2.2765768485191325E-4</v>
      </c>
      <c r="BM5143" s="146">
        <f t="shared" si="723"/>
        <v>6.0678728363460681E-7</v>
      </c>
      <c r="BN5143" s="146">
        <f t="shared" si="724"/>
        <v>6.0678728363460681E-7</v>
      </c>
      <c r="BO5143" s="146" t="str">
        <f t="shared" si="720"/>
        <v/>
      </c>
    </row>
    <row r="5144" spans="62:67" ht="20.100000000000001" customHeight="1" x14ac:dyDescent="0.25">
      <c r="BJ5144" s="146">
        <v>4364</v>
      </c>
      <c r="BK5144" s="146">
        <f t="shared" si="721"/>
        <v>27.923199999997969</v>
      </c>
      <c r="BL5144" s="146">
        <f t="shared" si="722"/>
        <v>2.2705089756827864E-4</v>
      </c>
      <c r="BM5144" s="146">
        <f t="shared" si="723"/>
        <v>6.0519534552565604E-7</v>
      </c>
      <c r="BN5144" s="146">
        <f t="shared" si="724"/>
        <v>6.0519534552565604E-7</v>
      </c>
      <c r="BO5144" s="146" t="str">
        <f t="shared" si="720"/>
        <v/>
      </c>
    </row>
    <row r="5145" spans="62:67" ht="20.100000000000001" customHeight="1" x14ac:dyDescent="0.25">
      <c r="BJ5145" s="146">
        <v>4365</v>
      </c>
      <c r="BK5145" s="146">
        <f t="shared" si="721"/>
        <v>27.929599999997968</v>
      </c>
      <c r="BL5145" s="146">
        <f t="shared" si="722"/>
        <v>2.2644570222275299E-4</v>
      </c>
      <c r="BM5145" s="146">
        <f t="shared" si="723"/>
        <v>6.036075046955908E-7</v>
      </c>
      <c r="BN5145" s="146">
        <f t="shared" si="724"/>
        <v>6.036075046955908E-7</v>
      </c>
      <c r="BO5145" s="146" t="str">
        <f t="shared" si="720"/>
        <v/>
      </c>
    </row>
    <row r="5146" spans="62:67" ht="20.100000000000001" customHeight="1" x14ac:dyDescent="0.25">
      <c r="BJ5146" s="146">
        <v>4366</v>
      </c>
      <c r="BK5146" s="146">
        <f t="shared" si="721"/>
        <v>27.935999999997968</v>
      </c>
      <c r="BL5146" s="146">
        <f t="shared" si="722"/>
        <v>2.258420947180574E-4</v>
      </c>
      <c r="BM5146" s="146">
        <f t="shared" si="723"/>
        <v>6.0202375084573729E-7</v>
      </c>
      <c r="BN5146" s="146">
        <f t="shared" si="724"/>
        <v>6.0202375084573729E-7</v>
      </c>
      <c r="BO5146" s="146" t="str">
        <f t="shared" si="720"/>
        <v/>
      </c>
    </row>
    <row r="5147" spans="62:67" ht="20.100000000000001" customHeight="1" x14ac:dyDescent="0.25">
      <c r="BJ5147" s="146">
        <v>4367</v>
      </c>
      <c r="BK5147" s="146">
        <f t="shared" si="721"/>
        <v>27.942399999997967</v>
      </c>
      <c r="BL5147" s="146">
        <f t="shared" si="722"/>
        <v>2.2524007096721166E-4</v>
      </c>
      <c r="BM5147" s="146">
        <f t="shared" si="723"/>
        <v>6.0044407370422859E-7</v>
      </c>
      <c r="BN5147" s="146">
        <f t="shared" si="724"/>
        <v>6.0044407370422859E-7</v>
      </c>
      <c r="BO5147" s="146" t="str">
        <f t="shared" si="720"/>
        <v/>
      </c>
    </row>
    <row r="5148" spans="62:67" ht="20.100000000000001" customHeight="1" x14ac:dyDescent="0.25">
      <c r="BJ5148" s="146">
        <v>4368</v>
      </c>
      <c r="BK5148" s="146">
        <f t="shared" si="721"/>
        <v>27.948799999997966</v>
      </c>
      <c r="BL5148" s="146">
        <f t="shared" si="722"/>
        <v>2.2463962689350743E-4</v>
      </c>
      <c r="BM5148" s="146">
        <f t="shared" si="723"/>
        <v>5.9886846302454103E-7</v>
      </c>
      <c r="BN5148" s="146">
        <f t="shared" si="724"/>
        <v>5.9886846302454103E-7</v>
      </c>
      <c r="BO5148" s="146" t="str">
        <f t="shared" si="720"/>
        <v/>
      </c>
    </row>
    <row r="5149" spans="62:67" ht="20.100000000000001" customHeight="1" x14ac:dyDescent="0.25">
      <c r="BJ5149" s="146">
        <v>4369</v>
      </c>
      <c r="BK5149" s="146">
        <f t="shared" si="721"/>
        <v>27.955199999997966</v>
      </c>
      <c r="BL5149" s="146">
        <f t="shared" si="722"/>
        <v>2.2404075843048289E-4</v>
      </c>
      <c r="BM5149" s="146">
        <f t="shared" si="723"/>
        <v>5.9729690858427442E-7</v>
      </c>
      <c r="BN5149" s="146">
        <f t="shared" si="724"/>
        <v>5.9729690858427442E-7</v>
      </c>
      <c r="BO5149" s="146" t="str">
        <f t="shared" si="720"/>
        <v/>
      </c>
    </row>
    <row r="5150" spans="62:67" ht="20.100000000000001" customHeight="1" x14ac:dyDescent="0.25">
      <c r="BJ5150" s="146">
        <v>4370</v>
      </c>
      <c r="BK5150" s="146">
        <f t="shared" si="721"/>
        <v>27.961599999997965</v>
      </c>
      <c r="BL5150" s="146">
        <f t="shared" si="722"/>
        <v>2.2344346152189861E-4</v>
      </c>
      <c r="BM5150" s="146">
        <f t="shared" si="723"/>
        <v>5.9572940018488103E-7</v>
      </c>
      <c r="BN5150" s="146">
        <f t="shared" si="724"/>
        <v>5.9572940018488103E-7</v>
      </c>
      <c r="BO5150" s="146" t="str">
        <f t="shared" si="720"/>
        <v/>
      </c>
    </row>
    <row r="5151" spans="62:67" ht="20.100000000000001" customHeight="1" x14ac:dyDescent="0.25">
      <c r="BJ5151" s="146">
        <v>4371</v>
      </c>
      <c r="BK5151" s="146">
        <f t="shared" si="721"/>
        <v>27.967999999997964</v>
      </c>
      <c r="BL5151" s="146">
        <f t="shared" si="722"/>
        <v>2.2284773212171373E-4</v>
      </c>
      <c r="BM5151" s="146">
        <f t="shared" si="723"/>
        <v>5.941659276561108E-7</v>
      </c>
      <c r="BN5151" s="146">
        <f t="shared" si="724"/>
        <v>5.941659276561108E-7</v>
      </c>
      <c r="BO5151" s="146" t="str">
        <f t="shared" si="720"/>
        <v/>
      </c>
    </row>
    <row r="5152" spans="62:67" ht="20.100000000000001" customHeight="1" x14ac:dyDescent="0.25">
      <c r="BJ5152" s="146">
        <v>4372</v>
      </c>
      <c r="BK5152" s="146">
        <f t="shared" si="721"/>
        <v>27.974399999997964</v>
      </c>
      <c r="BL5152" s="146">
        <f t="shared" si="722"/>
        <v>2.2225356619405762E-4</v>
      </c>
      <c r="BM5152" s="146">
        <f t="shared" si="723"/>
        <v>5.926064808483135E-7</v>
      </c>
      <c r="BN5152" s="146">
        <f t="shared" si="724"/>
        <v>5.926064808483135E-7</v>
      </c>
      <c r="BO5152" s="146" t="str">
        <f t="shared" si="720"/>
        <v/>
      </c>
    </row>
    <row r="5153" spans="62:67" ht="20.100000000000001" customHeight="1" x14ac:dyDescent="0.25">
      <c r="BJ5153" s="146">
        <v>4373</v>
      </c>
      <c r="BK5153" s="146">
        <f t="shared" si="721"/>
        <v>27.980799999997963</v>
      </c>
      <c r="BL5153" s="146">
        <f t="shared" si="722"/>
        <v>2.2166095971320931E-4</v>
      </c>
      <c r="BM5153" s="146">
        <f t="shared" si="723"/>
        <v>5.9105104964024503E-7</v>
      </c>
      <c r="BN5153" s="146">
        <f t="shared" si="724"/>
        <v>5.9105104964024503E-7</v>
      </c>
      <c r="BO5153" s="146" t="str">
        <f t="shared" si="720"/>
        <v/>
      </c>
    </row>
    <row r="5154" spans="62:67" ht="20.100000000000001" customHeight="1" x14ac:dyDescent="0.25">
      <c r="BJ5154" s="146">
        <v>4374</v>
      </c>
      <c r="BK5154" s="146">
        <f t="shared" si="721"/>
        <v>27.987199999997962</v>
      </c>
      <c r="BL5154" s="146">
        <f t="shared" si="722"/>
        <v>2.2106990866356906E-4</v>
      </c>
      <c r="BM5154" s="146">
        <f t="shared" si="723"/>
        <v>5.8949962393277898E-7</v>
      </c>
      <c r="BN5154" s="146">
        <f t="shared" si="724"/>
        <v>5.8949962393277898E-7</v>
      </c>
      <c r="BO5154" s="146" t="str">
        <f t="shared" si="720"/>
        <v/>
      </c>
    </row>
    <row r="5155" spans="62:67" ht="20.100000000000001" customHeight="1" x14ac:dyDescent="0.25">
      <c r="BJ5155" s="146">
        <v>4375</v>
      </c>
      <c r="BK5155" s="146">
        <f t="shared" si="721"/>
        <v>27.993599999997961</v>
      </c>
      <c r="BL5155" s="146">
        <f t="shared" si="722"/>
        <v>2.2048040903963629E-4</v>
      </c>
      <c r="BM5155" s="146">
        <f t="shared" si="723"/>
        <v>5.8795219365270139E-7</v>
      </c>
      <c r="BN5155" s="146">
        <f t="shared" si="724"/>
        <v>5.8795219365270139E-7</v>
      </c>
      <c r="BO5155" s="146" t="str">
        <f t="shared" si="720"/>
        <v/>
      </c>
    </row>
    <row r="5156" spans="62:67" ht="20.100000000000001" customHeight="1" x14ac:dyDescent="0.25">
      <c r="BJ5156" s="146">
        <v>4376</v>
      </c>
      <c r="BK5156" s="146">
        <f t="shared" si="721"/>
        <v>27.999999999997961</v>
      </c>
      <c r="BL5156" s="146">
        <f t="shared" si="722"/>
        <v>2.1989245684598358E-4</v>
      </c>
      <c r="BM5156" s="146">
        <f t="shared" si="723"/>
        <v>5.8640874875138258E-7</v>
      </c>
      <c r="BN5156" s="146">
        <f t="shared" si="724"/>
        <v>5.8640874875138258E-7</v>
      </c>
      <c r="BO5156" s="146" t="str">
        <f t="shared" si="720"/>
        <v/>
      </c>
    </row>
    <row r="5157" spans="62:67" ht="20.100000000000001" customHeight="1" x14ac:dyDescent="0.25">
      <c r="BJ5157" s="146">
        <v>4377</v>
      </c>
      <c r="BK5157" s="146">
        <f t="shared" si="721"/>
        <v>28.00639999999796</v>
      </c>
      <c r="BL5157" s="146">
        <f t="shared" si="722"/>
        <v>2.193060480972322E-4</v>
      </c>
      <c r="BM5157" s="146">
        <f t="shared" si="723"/>
        <v>5.8486927920353032E-7</v>
      </c>
      <c r="BN5157" s="146">
        <f t="shared" si="724"/>
        <v>5.8486927920353032E-7</v>
      </c>
      <c r="BO5157" s="146" t="str">
        <f t="shared" si="720"/>
        <v/>
      </c>
    </row>
    <row r="5158" spans="62:67" ht="20.100000000000001" customHeight="1" x14ac:dyDescent="0.25">
      <c r="BJ5158" s="146">
        <v>4378</v>
      </c>
      <c r="BK5158" s="146">
        <f t="shared" si="721"/>
        <v>28.012799999997959</v>
      </c>
      <c r="BL5158" s="146">
        <f t="shared" si="722"/>
        <v>2.1872117881802867E-4</v>
      </c>
      <c r="BM5158" s="146">
        <f t="shared" si="723"/>
        <v>5.8333377501009007E-7</v>
      </c>
      <c r="BN5158" s="146">
        <f t="shared" si="724"/>
        <v>5.8333377501009007E-7</v>
      </c>
      <c r="BO5158" s="146" t="str">
        <f t="shared" si="720"/>
        <v/>
      </c>
    </row>
    <row r="5159" spans="62:67" ht="20.100000000000001" customHeight="1" x14ac:dyDescent="0.25">
      <c r="BJ5159" s="146">
        <v>4379</v>
      </c>
      <c r="BK5159" s="146">
        <f t="shared" si="721"/>
        <v>28.019199999997959</v>
      </c>
      <c r="BL5159" s="146">
        <f t="shared" si="722"/>
        <v>2.1813784504301858E-4</v>
      </c>
      <c r="BM5159" s="146">
        <f t="shared" si="723"/>
        <v>5.8180222619482976E-7</v>
      </c>
      <c r="BN5159" s="146">
        <f t="shared" si="724"/>
        <v>5.8180222619482976E-7</v>
      </c>
      <c r="BO5159" s="146" t="str">
        <f t="shared" si="720"/>
        <v/>
      </c>
    </row>
    <row r="5160" spans="62:67" ht="20.100000000000001" customHeight="1" x14ac:dyDescent="0.25">
      <c r="BJ5160" s="146">
        <v>4380</v>
      </c>
      <c r="BK5160" s="146">
        <f t="shared" si="721"/>
        <v>28.025599999997958</v>
      </c>
      <c r="BL5160" s="146">
        <f t="shared" si="722"/>
        <v>2.1755604281682375E-4</v>
      </c>
      <c r="BM5160" s="146">
        <f t="shared" si="723"/>
        <v>5.8027462280688764E-7</v>
      </c>
      <c r="BN5160" s="146">
        <f t="shared" si="724"/>
        <v>5.8027462280688764E-7</v>
      </c>
      <c r="BO5160" s="146" t="str">
        <f t="shared" si="720"/>
        <v/>
      </c>
    </row>
    <row r="5161" spans="62:67" ht="20.100000000000001" customHeight="1" x14ac:dyDescent="0.25">
      <c r="BJ5161" s="146">
        <v>4381</v>
      </c>
      <c r="BK5161" s="146">
        <f t="shared" si="721"/>
        <v>28.031999999997957</v>
      </c>
      <c r="BL5161" s="146">
        <f t="shared" si="722"/>
        <v>2.1697576819401686E-4</v>
      </c>
      <c r="BM5161" s="146">
        <f t="shared" si="723"/>
        <v>5.7875095491998624E-7</v>
      </c>
      <c r="BN5161" s="146">
        <f t="shared" si="724"/>
        <v>5.7875095491998624E-7</v>
      </c>
      <c r="BO5161" s="146" t="str">
        <f t="shared" si="720"/>
        <v/>
      </c>
    </row>
    <row r="5162" spans="62:67" ht="20.100000000000001" customHeight="1" x14ac:dyDescent="0.25">
      <c r="BJ5162" s="146">
        <v>4382</v>
      </c>
      <c r="BK5162" s="146">
        <f t="shared" si="721"/>
        <v>28.038399999997957</v>
      </c>
      <c r="BL5162" s="146">
        <f t="shared" si="722"/>
        <v>2.1639701723909688E-4</v>
      </c>
      <c r="BM5162" s="146">
        <f t="shared" si="723"/>
        <v>5.7723121262980319E-7</v>
      </c>
      <c r="BN5162" s="146">
        <f t="shared" si="724"/>
        <v>5.7723121262980319E-7</v>
      </c>
      <c r="BO5162" s="146" t="str">
        <f t="shared" si="720"/>
        <v/>
      </c>
    </row>
    <row r="5163" spans="62:67" ht="20.100000000000001" customHeight="1" x14ac:dyDescent="0.25">
      <c r="BJ5163" s="146">
        <v>4383</v>
      </c>
      <c r="BK5163" s="146">
        <f t="shared" si="721"/>
        <v>28.044799999997956</v>
      </c>
      <c r="BL5163" s="146">
        <f t="shared" si="722"/>
        <v>2.1581978602646707E-4</v>
      </c>
      <c r="BM5163" s="146">
        <f t="shared" si="723"/>
        <v>5.7571538605947353E-7</v>
      </c>
      <c r="BN5163" s="146">
        <f t="shared" si="724"/>
        <v>5.7571538605947353E-7</v>
      </c>
      <c r="BO5163" s="146" t="str">
        <f t="shared" si="720"/>
        <v/>
      </c>
    </row>
    <row r="5164" spans="62:67" ht="20.100000000000001" customHeight="1" x14ac:dyDescent="0.25">
      <c r="BJ5164" s="146">
        <v>4384</v>
      </c>
      <c r="BK5164" s="146">
        <f t="shared" si="721"/>
        <v>28.051199999997955</v>
      </c>
      <c r="BL5164" s="146">
        <f t="shared" si="722"/>
        <v>2.152440706404076E-4</v>
      </c>
      <c r="BM5164" s="146">
        <f t="shared" si="723"/>
        <v>5.7420346535324717E-7</v>
      </c>
      <c r="BN5164" s="146">
        <f t="shared" si="724"/>
        <v>5.7420346535324717E-7</v>
      </c>
      <c r="BO5164" s="146" t="str">
        <f t="shared" si="720"/>
        <v/>
      </c>
    </row>
    <row r="5165" spans="62:67" ht="20.100000000000001" customHeight="1" x14ac:dyDescent="0.25">
      <c r="BJ5165" s="146">
        <v>4385</v>
      </c>
      <c r="BK5165" s="146">
        <f t="shared" si="721"/>
        <v>28.057599999997954</v>
      </c>
      <c r="BL5165" s="146">
        <f t="shared" si="722"/>
        <v>2.1466986717505435E-4</v>
      </c>
      <c r="BM5165" s="146">
        <f t="shared" si="723"/>
        <v>5.7269544068166587E-7</v>
      </c>
      <c r="BN5165" s="146">
        <f t="shared" si="724"/>
        <v>5.7269544068166587E-7</v>
      </c>
      <c r="BO5165" s="146" t="str">
        <f t="shared" si="720"/>
        <v/>
      </c>
    </row>
    <row r="5166" spans="62:67" ht="20.100000000000001" customHeight="1" x14ac:dyDescent="0.25">
      <c r="BJ5166" s="146">
        <v>4386</v>
      </c>
      <c r="BK5166" s="146">
        <f t="shared" si="721"/>
        <v>28.063999999997954</v>
      </c>
      <c r="BL5166" s="146">
        <f t="shared" si="722"/>
        <v>2.1409717173437269E-4</v>
      </c>
      <c r="BM5166" s="146">
        <f t="shared" si="723"/>
        <v>5.71191302238636E-7</v>
      </c>
      <c r="BN5166" s="146">
        <f t="shared" si="724"/>
        <v>5.71191302238636E-7</v>
      </c>
      <c r="BO5166" s="146" t="str">
        <f t="shared" si="720"/>
        <v/>
      </c>
    </row>
    <row r="5167" spans="62:67" ht="20.100000000000001" customHeight="1" x14ac:dyDescent="0.25">
      <c r="BJ5167" s="146">
        <v>4387</v>
      </c>
      <c r="BK5167" s="146">
        <f t="shared" si="721"/>
        <v>28.070399999997953</v>
      </c>
      <c r="BL5167" s="146">
        <f t="shared" si="722"/>
        <v>2.1352598043213405E-4</v>
      </c>
      <c r="BM5167" s="146">
        <f t="shared" si="723"/>
        <v>5.6969104024066951E-7</v>
      </c>
      <c r="BN5167" s="146">
        <f t="shared" si="724"/>
        <v>5.6969104024066951E-7</v>
      </c>
      <c r="BO5167" s="146" t="str">
        <f t="shared" si="720"/>
        <v/>
      </c>
    </row>
    <row r="5168" spans="62:67" ht="20.100000000000001" customHeight="1" x14ac:dyDescent="0.25">
      <c r="BJ5168" s="146">
        <v>4388</v>
      </c>
      <c r="BK5168" s="146">
        <f t="shared" si="721"/>
        <v>28.076799999997952</v>
      </c>
      <c r="BL5168" s="146">
        <f t="shared" si="722"/>
        <v>2.1295628939189338E-4</v>
      </c>
      <c r="BM5168" s="146">
        <f t="shared" si="723"/>
        <v>5.6819464493005527E-7</v>
      </c>
      <c r="BN5168" s="146">
        <f t="shared" si="724"/>
        <v>5.6819464493005527E-7</v>
      </c>
      <c r="BO5168" s="146" t="str">
        <f t="shared" si="720"/>
        <v/>
      </c>
    </row>
    <row r="5169" spans="62:67" ht="20.100000000000001" customHeight="1" x14ac:dyDescent="0.25">
      <c r="BJ5169" s="146">
        <v>4389</v>
      </c>
      <c r="BK5169" s="146">
        <f t="shared" si="721"/>
        <v>28.083199999997952</v>
      </c>
      <c r="BL5169" s="146">
        <f t="shared" si="722"/>
        <v>2.1238809474696333E-4</v>
      </c>
      <c r="BM5169" s="146">
        <f t="shared" si="723"/>
        <v>5.6670210657222986E-7</v>
      </c>
      <c r="BN5169" s="146">
        <f t="shared" si="724"/>
        <v>5.6670210657222986E-7</v>
      </c>
      <c r="BO5169" s="146" t="str">
        <f t="shared" si="720"/>
        <v/>
      </c>
    </row>
    <row r="5170" spans="62:67" ht="20.100000000000001" customHeight="1" x14ac:dyDescent="0.25">
      <c r="BJ5170" s="146">
        <v>4390</v>
      </c>
      <c r="BK5170" s="146">
        <f t="shared" si="721"/>
        <v>28.089599999997951</v>
      </c>
      <c r="BL5170" s="146">
        <f t="shared" si="722"/>
        <v>2.118213926403911E-4</v>
      </c>
      <c r="BM5170" s="146">
        <f t="shared" si="723"/>
        <v>5.6521341545623838E-7</v>
      </c>
      <c r="BN5170" s="146">
        <f t="shared" si="724"/>
        <v>5.6521341545623838E-7</v>
      </c>
      <c r="BO5170" s="146" t="str">
        <f t="shared" si="720"/>
        <v/>
      </c>
    </row>
    <row r="5171" spans="62:67" ht="20.100000000000001" customHeight="1" x14ac:dyDescent="0.25">
      <c r="BJ5171" s="146">
        <v>4391</v>
      </c>
      <c r="BK5171" s="146">
        <f t="shared" si="721"/>
        <v>28.09599999999795</v>
      </c>
      <c r="BL5171" s="146">
        <f t="shared" si="722"/>
        <v>2.1125617922493486E-4</v>
      </c>
      <c r="BM5171" s="146">
        <f t="shared" si="723"/>
        <v>5.6372856189430072E-7</v>
      </c>
      <c r="BN5171" s="146">
        <f t="shared" si="724"/>
        <v>5.6372856189430072E-7</v>
      </c>
      <c r="BO5171" s="146" t="str">
        <f t="shared" si="720"/>
        <v/>
      </c>
    </row>
    <row r="5172" spans="62:67" ht="20.100000000000001" customHeight="1" x14ac:dyDescent="0.25">
      <c r="BJ5172" s="146">
        <v>4392</v>
      </c>
      <c r="BK5172" s="146">
        <f t="shared" si="721"/>
        <v>28.102399999997949</v>
      </c>
      <c r="BL5172" s="146">
        <f t="shared" si="722"/>
        <v>2.1069245066304056E-4</v>
      </c>
      <c r="BM5172" s="146">
        <f t="shared" si="723"/>
        <v>5.6224753622368187E-7</v>
      </c>
      <c r="BN5172" s="146">
        <f t="shared" si="724"/>
        <v>5.6224753622368187E-7</v>
      </c>
      <c r="BO5172" s="146" t="str">
        <f t="shared" si="720"/>
        <v/>
      </c>
    </row>
    <row r="5173" spans="62:67" ht="20.100000000000001" customHeight="1" x14ac:dyDescent="0.25">
      <c r="BJ5173" s="146">
        <v>4393</v>
      </c>
      <c r="BK5173" s="146">
        <f t="shared" si="721"/>
        <v>28.108799999997949</v>
      </c>
      <c r="BL5173" s="146">
        <f t="shared" si="722"/>
        <v>2.1013020312681688E-4</v>
      </c>
      <c r="BM5173" s="146">
        <f t="shared" si="723"/>
        <v>5.60770328804659E-7</v>
      </c>
      <c r="BN5173" s="146">
        <f t="shared" si="724"/>
        <v>5.60770328804659E-7</v>
      </c>
      <c r="BO5173" s="146" t="str">
        <f t="shared" si="720"/>
        <v/>
      </c>
    </row>
    <row r="5174" spans="62:67" ht="20.100000000000001" customHeight="1" x14ac:dyDescent="0.25">
      <c r="BJ5174" s="146">
        <v>4394</v>
      </c>
      <c r="BK5174" s="146">
        <f t="shared" si="721"/>
        <v>28.115199999997948</v>
      </c>
      <c r="BL5174" s="146">
        <f t="shared" si="722"/>
        <v>2.0956943279801222E-4</v>
      </c>
      <c r="BM5174" s="146">
        <f t="shared" si="723"/>
        <v>5.5929693001987094E-7</v>
      </c>
      <c r="BN5174" s="146">
        <f t="shared" si="724"/>
        <v>5.5929693001987094E-7</v>
      </c>
      <c r="BO5174" s="146" t="str">
        <f t="shared" si="720"/>
        <v/>
      </c>
    </row>
    <row r="5175" spans="62:67" ht="20.100000000000001" customHeight="1" x14ac:dyDescent="0.25">
      <c r="BJ5175" s="146">
        <v>4395</v>
      </c>
      <c r="BK5175" s="146">
        <f t="shared" si="721"/>
        <v>28.121599999997947</v>
      </c>
      <c r="BL5175" s="146">
        <f t="shared" si="722"/>
        <v>2.0901013586799235E-4</v>
      </c>
      <c r="BM5175" s="146">
        <f t="shared" si="723"/>
        <v>5.5782733027776054E-7</v>
      </c>
      <c r="BN5175" s="146">
        <f t="shared" si="724"/>
        <v>5.5782733027776054E-7</v>
      </c>
      <c r="BO5175" s="146" t="str">
        <f t="shared" si="720"/>
        <v/>
      </c>
    </row>
    <row r="5176" spans="62:67" ht="20.100000000000001" customHeight="1" x14ac:dyDescent="0.25">
      <c r="BJ5176" s="146">
        <v>4396</v>
      </c>
      <c r="BK5176" s="146">
        <f t="shared" si="721"/>
        <v>28.127999999997947</v>
      </c>
      <c r="BL5176" s="146">
        <f t="shared" si="722"/>
        <v>2.0845230853771459E-4</v>
      </c>
      <c r="BM5176" s="146">
        <f t="shared" si="723"/>
        <v>5.5636152000861734E-7</v>
      </c>
      <c r="BN5176" s="146">
        <f t="shared" si="724"/>
        <v>5.5636152000861734E-7</v>
      </c>
      <c r="BO5176" s="146" t="str">
        <f t="shared" si="720"/>
        <v/>
      </c>
    </row>
    <row r="5177" spans="62:67" ht="20.100000000000001" customHeight="1" x14ac:dyDescent="0.25">
      <c r="BJ5177" s="146">
        <v>4397</v>
      </c>
      <c r="BK5177" s="146">
        <f t="shared" si="721"/>
        <v>28.134399999997946</v>
      </c>
      <c r="BL5177" s="146">
        <f t="shared" si="722"/>
        <v>2.0789594701770597E-4</v>
      </c>
      <c r="BM5177" s="146">
        <f t="shared" si="723"/>
        <v>5.5489948966544488E-7</v>
      </c>
      <c r="BN5177" s="146">
        <f t="shared" si="724"/>
        <v>5.5489948966544488E-7</v>
      </c>
      <c r="BO5177" s="146" t="str">
        <f t="shared" si="720"/>
        <v/>
      </c>
    </row>
    <row r="5178" spans="62:67" ht="20.100000000000001" customHeight="1" x14ac:dyDescent="0.25">
      <c r="BJ5178" s="146">
        <v>4398</v>
      </c>
      <c r="BK5178" s="146">
        <f t="shared" si="721"/>
        <v>28.140799999997945</v>
      </c>
      <c r="BL5178" s="146">
        <f t="shared" si="722"/>
        <v>2.0734104752804052E-4</v>
      </c>
      <c r="BM5178" s="146">
        <f t="shared" si="723"/>
        <v>5.5344122972770127E-7</v>
      </c>
      <c r="BN5178" s="146">
        <f t="shared" si="724"/>
        <v>5.5344122972770127E-7</v>
      </c>
      <c r="BO5178" s="146" t="str">
        <f t="shared" si="720"/>
        <v/>
      </c>
    </row>
    <row r="5179" spans="62:67" ht="20.100000000000001" customHeight="1" x14ac:dyDescent="0.25">
      <c r="BJ5179" s="146">
        <v>4399</v>
      </c>
      <c r="BK5179" s="146">
        <f t="shared" si="721"/>
        <v>28.147199999997945</v>
      </c>
      <c r="BL5179" s="146">
        <f t="shared" si="722"/>
        <v>2.0678760629831282E-4</v>
      </c>
      <c r="BM5179" s="146">
        <f t="shared" si="723"/>
        <v>5.5198673069398077E-7</v>
      </c>
      <c r="BN5179" s="146">
        <f t="shared" si="724"/>
        <v>5.5198673069398077E-7</v>
      </c>
      <c r="BO5179" s="146" t="str">
        <f t="shared" si="720"/>
        <v/>
      </c>
    </row>
    <row r="5180" spans="62:67" ht="20.100000000000001" customHeight="1" x14ac:dyDescent="0.25">
      <c r="BJ5180" s="146">
        <v>4400</v>
      </c>
      <c r="BK5180" s="146">
        <f t="shared" si="721"/>
        <v>28.153599999997944</v>
      </c>
      <c r="BL5180" s="146">
        <f t="shared" si="722"/>
        <v>2.0623561956761884E-4</v>
      </c>
      <c r="BM5180" s="146">
        <f t="shared" si="723"/>
        <v>5.5053598308941348E-7</v>
      </c>
      <c r="BN5180" s="146">
        <f t="shared" si="724"/>
        <v>5.5053598308941348E-7</v>
      </c>
      <c r="BO5180" s="146" t="str">
        <f t="shared" si="720"/>
        <v/>
      </c>
    </row>
    <row r="5181" spans="62:67" ht="20.100000000000001" customHeight="1" x14ac:dyDescent="0.25">
      <c r="BJ5181" s="146">
        <v>4401</v>
      </c>
      <c r="BK5181" s="146">
        <f t="shared" si="721"/>
        <v>28.159999999997943</v>
      </c>
      <c r="BL5181" s="146">
        <f t="shared" si="722"/>
        <v>2.0568508358452943E-4</v>
      </c>
      <c r="BM5181" s="146">
        <f t="shared" si="723"/>
        <v>5.4908897746078645E-7</v>
      </c>
      <c r="BN5181" s="146">
        <f t="shared" si="724"/>
        <v>5.4908897746078645E-7</v>
      </c>
      <c r="BO5181" s="146" t="str">
        <f t="shared" si="720"/>
        <v/>
      </c>
    </row>
    <row r="5182" spans="62:67" ht="20.100000000000001" customHeight="1" x14ac:dyDescent="0.25">
      <c r="BJ5182" s="146">
        <v>4402</v>
      </c>
      <c r="BK5182" s="146">
        <f t="shared" si="721"/>
        <v>28.166399999997942</v>
      </c>
      <c r="BL5182" s="146">
        <f t="shared" si="722"/>
        <v>2.0513599460706864E-4</v>
      </c>
      <c r="BM5182" s="146">
        <f t="shared" si="723"/>
        <v>5.4764570437803445E-7</v>
      </c>
      <c r="BN5182" s="146">
        <f t="shared" si="724"/>
        <v>5.4764570437803445E-7</v>
      </c>
      <c r="BO5182" s="146" t="str">
        <f t="shared" si="720"/>
        <v/>
      </c>
    </row>
    <row r="5183" spans="62:67" ht="20.100000000000001" customHeight="1" x14ac:dyDescent="0.25">
      <c r="BJ5183" s="146">
        <v>4403</v>
      </c>
      <c r="BK5183" s="146">
        <f t="shared" si="721"/>
        <v>28.172799999997942</v>
      </c>
      <c r="BL5183" s="146">
        <f t="shared" si="722"/>
        <v>2.0458834890269061E-4</v>
      </c>
      <c r="BM5183" s="146">
        <f t="shared" si="723"/>
        <v>5.4620615443478206E-7</v>
      </c>
      <c r="BN5183" s="146">
        <f t="shared" si="724"/>
        <v>5.4620615443478206E-7</v>
      </c>
      <c r="BO5183" s="146" t="str">
        <f t="shared" si="720"/>
        <v/>
      </c>
    </row>
    <row r="5184" spans="62:67" ht="20.100000000000001" customHeight="1" x14ac:dyDescent="0.25">
      <c r="BJ5184" s="146">
        <v>4404</v>
      </c>
      <c r="BK5184" s="146">
        <f t="shared" si="721"/>
        <v>28.179199999997941</v>
      </c>
      <c r="BL5184" s="146">
        <f t="shared" si="722"/>
        <v>2.0404214274825582E-4</v>
      </c>
      <c r="BM5184" s="146">
        <f t="shared" si="723"/>
        <v>5.4477031824728657E-7</v>
      </c>
      <c r="BN5184" s="146">
        <f t="shared" si="724"/>
        <v>5.4477031824728657E-7</v>
      </c>
      <c r="BO5184" s="146" t="str">
        <f t="shared" si="720"/>
        <v/>
      </c>
    </row>
    <row r="5185" spans="62:67" ht="20.100000000000001" customHeight="1" x14ac:dyDescent="0.25">
      <c r="BJ5185" s="146">
        <v>4405</v>
      </c>
      <c r="BK5185" s="146">
        <f t="shared" si="721"/>
        <v>28.18559999999794</v>
      </c>
      <c r="BL5185" s="146">
        <f t="shared" si="722"/>
        <v>2.0349737243000854E-4</v>
      </c>
      <c r="BM5185" s="146">
        <f t="shared" si="723"/>
        <v>5.4333818645476329E-7</v>
      </c>
      <c r="BN5185" s="146">
        <f t="shared" si="724"/>
        <v>5.4333818645476329E-7</v>
      </c>
      <c r="BO5185" s="146" t="str">
        <f t="shared" si="720"/>
        <v/>
      </c>
    </row>
    <row r="5186" spans="62:67" ht="20.100000000000001" customHeight="1" x14ac:dyDescent="0.25">
      <c r="BJ5186" s="146">
        <v>4406</v>
      </c>
      <c r="BK5186" s="146">
        <f t="shared" si="721"/>
        <v>28.19199999999794</v>
      </c>
      <c r="BL5186" s="146">
        <f t="shared" si="722"/>
        <v>2.0295403424355377E-4</v>
      </c>
      <c r="BM5186" s="146">
        <f t="shared" si="723"/>
        <v>5.4190974971868072E-7</v>
      </c>
      <c r="BN5186" s="146">
        <f t="shared" si="724"/>
        <v>5.4190974971868072E-7</v>
      </c>
      <c r="BO5186" s="146" t="str">
        <f t="shared" si="720"/>
        <v/>
      </c>
    </row>
    <row r="5187" spans="62:67" ht="20.100000000000001" customHeight="1" x14ac:dyDescent="0.25">
      <c r="BJ5187" s="146">
        <v>4407</v>
      </c>
      <c r="BK5187" s="146">
        <f t="shared" si="721"/>
        <v>28.198399999997939</v>
      </c>
      <c r="BL5187" s="146">
        <f t="shared" si="722"/>
        <v>2.0241212449383509E-4</v>
      </c>
      <c r="BM5187" s="146">
        <f t="shared" si="723"/>
        <v>5.4048499872495618E-7</v>
      </c>
      <c r="BN5187" s="146">
        <f t="shared" si="724"/>
        <v>5.4048499872495618E-7</v>
      </c>
      <c r="BO5187" s="146" t="str">
        <f t="shared" si="720"/>
        <v/>
      </c>
    </row>
    <row r="5188" spans="62:67" ht="20.100000000000001" customHeight="1" x14ac:dyDescent="0.25">
      <c r="BJ5188" s="146">
        <v>4408</v>
      </c>
      <c r="BK5188" s="146">
        <f t="shared" si="721"/>
        <v>28.204799999997938</v>
      </c>
      <c r="BL5188" s="146">
        <f t="shared" si="722"/>
        <v>2.0187163949511014E-4</v>
      </c>
      <c r="BM5188" s="146">
        <f t="shared" si="723"/>
        <v>5.3906392418100126E-7</v>
      </c>
      <c r="BN5188" s="146">
        <f t="shared" si="724"/>
        <v>5.3906392418100126E-7</v>
      </c>
      <c r="BO5188" s="146" t="str">
        <f t="shared" si="720"/>
        <v/>
      </c>
    </row>
    <row r="5189" spans="62:67" ht="20.100000000000001" customHeight="1" x14ac:dyDescent="0.25">
      <c r="BJ5189" s="146">
        <v>4409</v>
      </c>
      <c r="BK5189" s="146">
        <f t="shared" si="721"/>
        <v>28.211199999997937</v>
      </c>
      <c r="BL5189" s="146">
        <f t="shared" si="722"/>
        <v>2.0133257557092914E-4</v>
      </c>
      <c r="BM5189" s="146">
        <f t="shared" si="723"/>
        <v>5.3764651681710422E-7</v>
      </c>
      <c r="BN5189" s="146">
        <f t="shared" si="724"/>
        <v>5.3764651681710422E-7</v>
      </c>
      <c r="BO5189" s="146" t="str">
        <f t="shared" si="720"/>
        <v/>
      </c>
    </row>
    <row r="5190" spans="62:67" ht="20.100000000000001" customHeight="1" x14ac:dyDescent="0.25">
      <c r="BJ5190" s="146">
        <v>4410</v>
      </c>
      <c r="BK5190" s="146">
        <f t="shared" si="721"/>
        <v>28.217599999997937</v>
      </c>
      <c r="BL5190" s="146">
        <f t="shared" si="722"/>
        <v>2.0079492905411203E-4</v>
      </c>
      <c r="BM5190" s="146">
        <f t="shared" si="723"/>
        <v>5.3623276738710762E-7</v>
      </c>
      <c r="BN5190" s="146">
        <f t="shared" si="724"/>
        <v>5.3623276738710762E-7</v>
      </c>
      <c r="BO5190" s="146" t="str">
        <f t="shared" si="720"/>
        <v/>
      </c>
    </row>
    <row r="5191" spans="62:67" ht="20.100000000000001" customHeight="1" x14ac:dyDescent="0.25">
      <c r="BJ5191" s="146">
        <v>4411</v>
      </c>
      <c r="BK5191" s="146">
        <f t="shared" si="721"/>
        <v>28.223999999997936</v>
      </c>
      <c r="BL5191" s="146">
        <f t="shared" si="722"/>
        <v>2.0025869628672492E-4</v>
      </c>
      <c r="BM5191" s="146">
        <f t="shared" si="723"/>
        <v>5.3482266666591465E-7</v>
      </c>
      <c r="BN5191" s="146">
        <f t="shared" si="724"/>
        <v>5.3482266666591465E-7</v>
      </c>
      <c r="BO5191" s="146" t="str">
        <f t="shared" si="720"/>
        <v/>
      </c>
    </row>
    <row r="5192" spans="62:67" ht="20.100000000000001" customHeight="1" x14ac:dyDescent="0.25">
      <c r="BJ5192" s="146">
        <v>4412</v>
      </c>
      <c r="BK5192" s="146">
        <f t="shared" si="721"/>
        <v>28.230399999997935</v>
      </c>
      <c r="BL5192" s="146">
        <f t="shared" si="722"/>
        <v>1.9972387362005901E-4</v>
      </c>
      <c r="BM5192" s="146">
        <f t="shared" si="723"/>
        <v>5.3341620545306698E-7</v>
      </c>
      <c r="BN5192" s="146">
        <f t="shared" si="724"/>
        <v>5.3341620545306698E-7</v>
      </c>
      <c r="BO5192" s="146" t="str">
        <f t="shared" si="720"/>
        <v/>
      </c>
    </row>
    <row r="5193" spans="62:67" ht="20.100000000000001" customHeight="1" x14ac:dyDescent="0.25">
      <c r="BJ5193" s="146">
        <v>4413</v>
      </c>
      <c r="BK5193" s="146">
        <f t="shared" si="721"/>
        <v>28.236799999997935</v>
      </c>
      <c r="BL5193" s="146">
        <f t="shared" si="722"/>
        <v>1.9919045741460594E-4</v>
      </c>
      <c r="BM5193" s="146">
        <f t="shared" si="723"/>
        <v>5.3201337456865194E-7</v>
      </c>
      <c r="BN5193" s="146">
        <f t="shared" si="724"/>
        <v>5.3201337456865194E-7</v>
      </c>
      <c r="BO5193" s="146" t="str">
        <f t="shared" si="720"/>
        <v/>
      </c>
    </row>
    <row r="5194" spans="62:67" ht="20.100000000000001" customHeight="1" x14ac:dyDescent="0.25">
      <c r="BJ5194" s="146">
        <v>4414</v>
      </c>
      <c r="BK5194" s="146">
        <f t="shared" si="721"/>
        <v>28.243199999997934</v>
      </c>
      <c r="BL5194" s="146">
        <f t="shared" si="722"/>
        <v>1.9865844404003729E-4</v>
      </c>
      <c r="BM5194" s="146">
        <f t="shared" si="723"/>
        <v>5.3061416485641953E-7</v>
      </c>
      <c r="BN5194" s="146">
        <f t="shared" si="724"/>
        <v>5.3061416485641953E-7</v>
      </c>
      <c r="BO5194" s="146" t="str">
        <f t="shared" si="720"/>
        <v/>
      </c>
    </row>
    <row r="5195" spans="62:67" ht="20.100000000000001" customHeight="1" x14ac:dyDescent="0.25">
      <c r="BJ5195" s="146">
        <v>4415</v>
      </c>
      <c r="BK5195" s="146">
        <f t="shared" si="721"/>
        <v>28.249599999997933</v>
      </c>
      <c r="BL5195" s="146">
        <f t="shared" si="722"/>
        <v>1.9812782987518087E-4</v>
      </c>
      <c r="BM5195" s="146">
        <f t="shared" si="723"/>
        <v>5.2921856718223751E-7</v>
      </c>
      <c r="BN5195" s="146">
        <f t="shared" si="724"/>
        <v>5.2921856718223751E-7</v>
      </c>
      <c r="BO5195" s="146" t="str">
        <f t="shared" si="720"/>
        <v/>
      </c>
    </row>
    <row r="5196" spans="62:67" ht="20.100000000000001" customHeight="1" x14ac:dyDescent="0.25">
      <c r="BJ5196" s="146">
        <v>4416</v>
      </c>
      <c r="BK5196" s="146">
        <f t="shared" si="721"/>
        <v>28.255999999997933</v>
      </c>
      <c r="BL5196" s="146">
        <f t="shared" si="722"/>
        <v>1.9759861130799863E-4</v>
      </c>
      <c r="BM5196" s="146">
        <f t="shared" si="723"/>
        <v>5.2782657243428109E-7</v>
      </c>
      <c r="BN5196" s="146">
        <f t="shared" si="724"/>
        <v>5.2782657243428109E-7</v>
      </c>
      <c r="BO5196" s="146" t="str">
        <f t="shared" si="720"/>
        <v/>
      </c>
    </row>
    <row r="5197" spans="62:67" ht="20.100000000000001" customHeight="1" x14ac:dyDescent="0.25">
      <c r="BJ5197" s="146">
        <v>4417</v>
      </c>
      <c r="BK5197" s="146">
        <f t="shared" si="721"/>
        <v>28.262399999997932</v>
      </c>
      <c r="BL5197" s="146">
        <f t="shared" si="722"/>
        <v>1.9707078473556435E-4</v>
      </c>
      <c r="BM5197" s="146">
        <f t="shared" si="723"/>
        <v>5.2643817152270766E-7</v>
      </c>
      <c r="BN5197" s="146">
        <f t="shared" si="724"/>
        <v>5.2643817152270766E-7</v>
      </c>
      <c r="BO5197" s="146" t="str">
        <f t="shared" ref="BO5197:BO5260" si="725">IF($BL5197&lt;(1-$BH$793),$BM5197,"")</f>
        <v/>
      </c>
    </row>
    <row r="5198" spans="62:67" ht="20.100000000000001" customHeight="1" x14ac:dyDescent="0.25">
      <c r="BJ5198" s="146">
        <v>4418</v>
      </c>
      <c r="BK5198" s="146">
        <f t="shared" ref="BK5198:BK5261" si="726">BK5197+$BN$778</f>
        <v>28.268799999997931</v>
      </c>
      <c r="BL5198" s="146">
        <f t="shared" ref="BL5198:BL5261" si="727">_xlfn.CHISQ.DIST.RT(BK5198,7)</f>
        <v>1.9654434656404165E-4</v>
      </c>
      <c r="BM5198" s="146">
        <f t="shared" ref="BM5198:BM5261" si="728">BL5198-BL5199</f>
        <v>5.2505335538163551E-7</v>
      </c>
      <c r="BN5198" s="146">
        <f t="shared" ref="BN5198:BN5261" si="729">IF(BL5198&lt;(1-$BH$785),BM5198,"")</f>
        <v>5.2505335538163551E-7</v>
      </c>
      <c r="BO5198" s="146" t="str">
        <f t="shared" si="725"/>
        <v/>
      </c>
    </row>
    <row r="5199" spans="62:67" ht="20.100000000000001" customHeight="1" x14ac:dyDescent="0.25">
      <c r="BJ5199" s="146">
        <v>4419</v>
      </c>
      <c r="BK5199" s="146">
        <f t="shared" si="726"/>
        <v>28.27519999999793</v>
      </c>
      <c r="BL5199" s="146">
        <f t="shared" si="727"/>
        <v>1.9601929320866001E-4</v>
      </c>
      <c r="BM5199" s="146">
        <f t="shared" si="728"/>
        <v>5.2367211496450882E-7</v>
      </c>
      <c r="BN5199" s="146">
        <f t="shared" si="729"/>
        <v>5.2367211496450882E-7</v>
      </c>
      <c r="BO5199" s="146" t="str">
        <f t="shared" si="725"/>
        <v/>
      </c>
    </row>
    <row r="5200" spans="62:67" ht="20.100000000000001" customHeight="1" x14ac:dyDescent="0.25">
      <c r="BJ5200" s="146">
        <v>4420</v>
      </c>
      <c r="BK5200" s="146">
        <f t="shared" si="726"/>
        <v>28.28159999999793</v>
      </c>
      <c r="BL5200" s="146">
        <f t="shared" si="727"/>
        <v>1.954956210936955E-4</v>
      </c>
      <c r="BM5200" s="146">
        <f t="shared" si="728"/>
        <v>5.2229444124968129E-7</v>
      </c>
      <c r="BN5200" s="146">
        <f t="shared" si="729"/>
        <v>5.2229444124968129E-7</v>
      </c>
      <c r="BO5200" s="146" t="str">
        <f t="shared" si="725"/>
        <v/>
      </c>
    </row>
    <row r="5201" spans="62:67" ht="20.100000000000001" customHeight="1" x14ac:dyDescent="0.25">
      <c r="BJ5201" s="146">
        <v>4421</v>
      </c>
      <c r="BK5201" s="146">
        <f t="shared" si="726"/>
        <v>28.287999999997929</v>
      </c>
      <c r="BL5201" s="146">
        <f t="shared" si="727"/>
        <v>1.9497332665244582E-4</v>
      </c>
      <c r="BM5201" s="146">
        <f t="shared" si="728"/>
        <v>5.2092032523529336E-7</v>
      </c>
      <c r="BN5201" s="146">
        <f t="shared" si="729"/>
        <v>5.2092032523529336E-7</v>
      </c>
      <c r="BO5201" s="146" t="str">
        <f t="shared" si="725"/>
        <v/>
      </c>
    </row>
    <row r="5202" spans="62:67" ht="20.100000000000001" customHeight="1" x14ac:dyDescent="0.25">
      <c r="BJ5202" s="146">
        <v>4422</v>
      </c>
      <c r="BK5202" s="146">
        <f t="shared" si="726"/>
        <v>28.294399999997928</v>
      </c>
      <c r="BL5202" s="146">
        <f t="shared" si="727"/>
        <v>1.9445240632721053E-4</v>
      </c>
      <c r="BM5202" s="146">
        <f t="shared" si="728"/>
        <v>5.1954975794371735E-7</v>
      </c>
      <c r="BN5202" s="146">
        <f t="shared" si="729"/>
        <v>5.1954975794371735E-7</v>
      </c>
      <c r="BO5202" s="146" t="str">
        <f t="shared" si="725"/>
        <v/>
      </c>
    </row>
    <row r="5203" spans="62:67" ht="20.100000000000001" customHeight="1" x14ac:dyDescent="0.25">
      <c r="BJ5203" s="146">
        <v>4423</v>
      </c>
      <c r="BK5203" s="146">
        <f t="shared" si="726"/>
        <v>28.300799999997928</v>
      </c>
      <c r="BL5203" s="146">
        <f t="shared" si="727"/>
        <v>1.9393285656926681E-4</v>
      </c>
      <c r="BM5203" s="146">
        <f t="shared" si="728"/>
        <v>5.1818273041806095E-7</v>
      </c>
      <c r="BN5203" s="146">
        <f t="shared" si="729"/>
        <v>5.1818273041806095E-7</v>
      </c>
      <c r="BO5203" s="146" t="str">
        <f t="shared" si="725"/>
        <v/>
      </c>
    </row>
    <row r="5204" spans="62:67" ht="20.100000000000001" customHeight="1" x14ac:dyDescent="0.25">
      <c r="BJ5204" s="146">
        <v>4424</v>
      </c>
      <c r="BK5204" s="146">
        <f t="shared" si="726"/>
        <v>28.307199999997927</v>
      </c>
      <c r="BL5204" s="146">
        <f t="shared" si="727"/>
        <v>1.9341467383884875E-4</v>
      </c>
      <c r="BM5204" s="146">
        <f t="shared" si="728"/>
        <v>5.1681923372335985E-7</v>
      </c>
      <c r="BN5204" s="146">
        <f t="shared" si="729"/>
        <v>5.1681923372335985E-7</v>
      </c>
      <c r="BO5204" s="146" t="str">
        <f t="shared" si="725"/>
        <v/>
      </c>
    </row>
    <row r="5205" spans="62:67" ht="20.100000000000001" customHeight="1" x14ac:dyDescent="0.25">
      <c r="BJ5205" s="146">
        <v>4425</v>
      </c>
      <c r="BK5205" s="146">
        <f t="shared" si="726"/>
        <v>28.313599999997926</v>
      </c>
      <c r="BL5205" s="146">
        <f t="shared" si="727"/>
        <v>1.9289785460512539E-4</v>
      </c>
      <c r="BM5205" s="146">
        <f t="shared" si="728"/>
        <v>5.1545925894674036E-7</v>
      </c>
      <c r="BN5205" s="146">
        <f t="shared" si="729"/>
        <v>5.1545925894674036E-7</v>
      </c>
      <c r="BO5205" s="146" t="str">
        <f t="shared" si="725"/>
        <v/>
      </c>
    </row>
    <row r="5206" spans="62:67" ht="20.100000000000001" customHeight="1" x14ac:dyDescent="0.25">
      <c r="BJ5206" s="146">
        <v>4426</v>
      </c>
      <c r="BK5206" s="146">
        <f t="shared" si="726"/>
        <v>28.319999999997925</v>
      </c>
      <c r="BL5206" s="146">
        <f t="shared" si="727"/>
        <v>1.9238239534617865E-4</v>
      </c>
      <c r="BM5206" s="146">
        <f t="shared" si="728"/>
        <v>5.141027971979073E-7</v>
      </c>
      <c r="BN5206" s="146">
        <f t="shared" si="729"/>
        <v>5.141027971979073E-7</v>
      </c>
      <c r="BO5206" s="146" t="str">
        <f t="shared" si="725"/>
        <v/>
      </c>
    </row>
    <row r="5207" spans="62:67" ht="20.100000000000001" customHeight="1" x14ac:dyDescent="0.25">
      <c r="BJ5207" s="146">
        <v>4427</v>
      </c>
      <c r="BK5207" s="146">
        <f t="shared" si="726"/>
        <v>28.326399999997925</v>
      </c>
      <c r="BL5207" s="146">
        <f t="shared" si="727"/>
        <v>1.9186829254898074E-4</v>
      </c>
      <c r="BM5207" s="146">
        <f t="shared" si="728"/>
        <v>5.127498396070569E-7</v>
      </c>
      <c r="BN5207" s="146">
        <f t="shared" si="729"/>
        <v>5.127498396070569E-7</v>
      </c>
      <c r="BO5207" s="146" t="str">
        <f t="shared" si="725"/>
        <v/>
      </c>
    </row>
    <row r="5208" spans="62:67" ht="20.100000000000001" customHeight="1" x14ac:dyDescent="0.25">
      <c r="BJ5208" s="146">
        <v>4428</v>
      </c>
      <c r="BK5208" s="146">
        <f t="shared" si="726"/>
        <v>28.332799999997924</v>
      </c>
      <c r="BL5208" s="146">
        <f t="shared" si="727"/>
        <v>1.9135554270937368E-4</v>
      </c>
      <c r="BM5208" s="146">
        <f t="shared" si="728"/>
        <v>5.1140037732731627E-7</v>
      </c>
      <c r="BN5208" s="146">
        <f t="shared" si="729"/>
        <v>5.1140037732731627E-7</v>
      </c>
      <c r="BO5208" s="146" t="str">
        <f t="shared" si="725"/>
        <v/>
      </c>
    </row>
    <row r="5209" spans="62:67" ht="20.100000000000001" customHeight="1" x14ac:dyDescent="0.25">
      <c r="BJ5209" s="146">
        <v>4429</v>
      </c>
      <c r="BK5209" s="146">
        <f t="shared" si="726"/>
        <v>28.339199999997923</v>
      </c>
      <c r="BL5209" s="146">
        <f t="shared" si="727"/>
        <v>1.9084414233204637E-4</v>
      </c>
      <c r="BM5209" s="146">
        <f t="shared" si="728"/>
        <v>5.1005440153195159E-7</v>
      </c>
      <c r="BN5209" s="146">
        <f t="shared" si="729"/>
        <v>5.1005440153195159E-7</v>
      </c>
      <c r="BO5209" s="146" t="str">
        <f t="shared" si="725"/>
        <v/>
      </c>
    </row>
    <row r="5210" spans="62:67" ht="20.100000000000001" customHeight="1" x14ac:dyDescent="0.25">
      <c r="BJ5210" s="146">
        <v>4430</v>
      </c>
      <c r="BK5210" s="146">
        <f t="shared" si="726"/>
        <v>28.345599999997923</v>
      </c>
      <c r="BL5210" s="146">
        <f t="shared" si="727"/>
        <v>1.9033408793051442E-4</v>
      </c>
      <c r="BM5210" s="146">
        <f t="shared" si="728"/>
        <v>5.0871190341837962E-7</v>
      </c>
      <c r="BN5210" s="146">
        <f t="shared" si="729"/>
        <v>5.0871190341837962E-7</v>
      </c>
      <c r="BO5210" s="146" t="str">
        <f t="shared" si="725"/>
        <v/>
      </c>
    </row>
    <row r="5211" spans="62:67" ht="20.100000000000001" customHeight="1" x14ac:dyDescent="0.25">
      <c r="BJ5211" s="146">
        <v>4431</v>
      </c>
      <c r="BK5211" s="146">
        <f t="shared" si="726"/>
        <v>28.351999999997922</v>
      </c>
      <c r="BL5211" s="146">
        <f t="shared" si="727"/>
        <v>1.8982537602709604E-4</v>
      </c>
      <c r="BM5211" s="146">
        <f t="shared" si="728"/>
        <v>5.0737287420274673E-7</v>
      </c>
      <c r="BN5211" s="146">
        <f t="shared" si="729"/>
        <v>5.0737287420274673E-7</v>
      </c>
      <c r="BO5211" s="146" t="str">
        <f t="shared" si="725"/>
        <v/>
      </c>
    </row>
    <row r="5212" spans="62:67" ht="20.100000000000001" customHeight="1" x14ac:dyDescent="0.25">
      <c r="BJ5212" s="146">
        <v>4432</v>
      </c>
      <c r="BK5212" s="146">
        <f t="shared" si="726"/>
        <v>28.358399999997921</v>
      </c>
      <c r="BL5212" s="146">
        <f t="shared" si="727"/>
        <v>1.8931800315289329E-4</v>
      </c>
      <c r="BM5212" s="146">
        <f t="shared" si="728"/>
        <v>5.0603730512516014E-7</v>
      </c>
      <c r="BN5212" s="146">
        <f t="shared" si="729"/>
        <v>5.0603730512516014E-7</v>
      </c>
      <c r="BO5212" s="146" t="str">
        <f t="shared" si="725"/>
        <v/>
      </c>
    </row>
    <row r="5213" spans="62:67" ht="20.100000000000001" customHeight="1" x14ac:dyDescent="0.25">
      <c r="BJ5213" s="146">
        <v>4433</v>
      </c>
      <c r="BK5213" s="146">
        <f t="shared" si="726"/>
        <v>28.364799999997921</v>
      </c>
      <c r="BL5213" s="146">
        <f t="shared" si="727"/>
        <v>1.8881196584776813E-4</v>
      </c>
      <c r="BM5213" s="146">
        <f t="shared" si="728"/>
        <v>5.0470518744548669E-7</v>
      </c>
      <c r="BN5213" s="146">
        <f t="shared" si="729"/>
        <v>5.0470518744548669E-7</v>
      </c>
      <c r="BO5213" s="146" t="str">
        <f t="shared" si="725"/>
        <v/>
      </c>
    </row>
    <row r="5214" spans="62:67" ht="20.100000000000001" customHeight="1" x14ac:dyDescent="0.25">
      <c r="BJ5214" s="146">
        <v>4434</v>
      </c>
      <c r="BK5214" s="146">
        <f t="shared" si="726"/>
        <v>28.37119999999792</v>
      </c>
      <c r="BL5214" s="146">
        <f t="shared" si="727"/>
        <v>1.8830726066032264E-4</v>
      </c>
      <c r="BM5214" s="146">
        <f t="shared" si="728"/>
        <v>5.0337651244617169E-7</v>
      </c>
      <c r="BN5214" s="146">
        <f t="shared" si="729"/>
        <v>5.0337651244617169E-7</v>
      </c>
      <c r="BO5214" s="146" t="str">
        <f t="shared" si="725"/>
        <v/>
      </c>
    </row>
    <row r="5215" spans="62:67" ht="20.100000000000001" customHeight="1" x14ac:dyDescent="0.25">
      <c r="BJ5215" s="146">
        <v>4435</v>
      </c>
      <c r="BK5215" s="146">
        <f t="shared" si="726"/>
        <v>28.377599999997919</v>
      </c>
      <c r="BL5215" s="146">
        <f t="shared" si="727"/>
        <v>1.8780388414787647E-4</v>
      </c>
      <c r="BM5215" s="146">
        <f t="shared" si="728"/>
        <v>5.0205127143012479E-7</v>
      </c>
      <c r="BN5215" s="146">
        <f t="shared" si="729"/>
        <v>5.0205127143012479E-7</v>
      </c>
      <c r="BO5215" s="146" t="str">
        <f t="shared" si="725"/>
        <v/>
      </c>
    </row>
    <row r="5216" spans="62:67" ht="20.100000000000001" customHeight="1" x14ac:dyDescent="0.25">
      <c r="BJ5216" s="146">
        <v>4436</v>
      </c>
      <c r="BK5216" s="146">
        <f t="shared" si="726"/>
        <v>28.383999999997918</v>
      </c>
      <c r="BL5216" s="146">
        <f t="shared" si="727"/>
        <v>1.8730183287644635E-4</v>
      </c>
      <c r="BM5216" s="146">
        <f t="shared" si="728"/>
        <v>5.0072945572280704E-7</v>
      </c>
      <c r="BN5216" s="146">
        <f t="shared" si="729"/>
        <v>5.0072945572280704E-7</v>
      </c>
      <c r="BO5216" s="146" t="str">
        <f t="shared" si="725"/>
        <v/>
      </c>
    </row>
    <row r="5217" spans="62:67" ht="20.100000000000001" customHeight="1" x14ac:dyDescent="0.25">
      <c r="BJ5217" s="146">
        <v>4437</v>
      </c>
      <c r="BK5217" s="146">
        <f t="shared" si="726"/>
        <v>28.390399999997918</v>
      </c>
      <c r="BL5217" s="146">
        <f t="shared" si="727"/>
        <v>1.8680110342072354E-4</v>
      </c>
      <c r="BM5217" s="146">
        <f t="shared" si="728"/>
        <v>4.9941105666941195E-7</v>
      </c>
      <c r="BN5217" s="146">
        <f t="shared" si="729"/>
        <v>4.9941105666941195E-7</v>
      </c>
      <c r="BO5217" s="146" t="str">
        <f t="shared" si="725"/>
        <v/>
      </c>
    </row>
    <row r="5218" spans="62:67" ht="20.100000000000001" customHeight="1" x14ac:dyDescent="0.25">
      <c r="BJ5218" s="146">
        <v>4438</v>
      </c>
      <c r="BK5218" s="146">
        <f t="shared" si="726"/>
        <v>28.396799999997917</v>
      </c>
      <c r="BL5218" s="146">
        <f t="shared" si="727"/>
        <v>1.8630169236405413E-4</v>
      </c>
      <c r="BM5218" s="146">
        <f t="shared" si="728"/>
        <v>4.9809606563798263E-7</v>
      </c>
      <c r="BN5218" s="146">
        <f t="shared" si="729"/>
        <v>4.9809606563798263E-7</v>
      </c>
      <c r="BO5218" s="146" t="str">
        <f t="shared" si="725"/>
        <v/>
      </c>
    </row>
    <row r="5219" spans="62:67" ht="20.100000000000001" customHeight="1" x14ac:dyDescent="0.25">
      <c r="BJ5219" s="146">
        <v>4439</v>
      </c>
      <c r="BK5219" s="146">
        <f t="shared" si="726"/>
        <v>28.403199999997916</v>
      </c>
      <c r="BL5219" s="146">
        <f t="shared" si="727"/>
        <v>1.8580359629841614E-4</v>
      </c>
      <c r="BM5219" s="146">
        <f t="shared" si="728"/>
        <v>4.967844740160236E-7</v>
      </c>
      <c r="BN5219" s="146">
        <f t="shared" si="729"/>
        <v>4.967844740160236E-7</v>
      </c>
      <c r="BO5219" s="146" t="str">
        <f t="shared" si="725"/>
        <v/>
      </c>
    </row>
    <row r="5220" spans="62:67" ht="20.100000000000001" customHeight="1" x14ac:dyDescent="0.25">
      <c r="BJ5220" s="146">
        <v>4440</v>
      </c>
      <c r="BK5220" s="146">
        <f t="shared" si="726"/>
        <v>28.409599999997916</v>
      </c>
      <c r="BL5220" s="146">
        <f t="shared" si="727"/>
        <v>1.8530681182440012E-4</v>
      </c>
      <c r="BM5220" s="146">
        <f t="shared" si="728"/>
        <v>4.9547627321421418E-7</v>
      </c>
      <c r="BN5220" s="146">
        <f t="shared" si="729"/>
        <v>4.9547627321421418E-7</v>
      </c>
      <c r="BO5220" s="146" t="str">
        <f t="shared" si="725"/>
        <v/>
      </c>
    </row>
    <row r="5221" spans="62:67" ht="20.100000000000001" customHeight="1" x14ac:dyDescent="0.25">
      <c r="BJ5221" s="146">
        <v>4441</v>
      </c>
      <c r="BK5221" s="146">
        <f t="shared" si="726"/>
        <v>28.415999999997915</v>
      </c>
      <c r="BL5221" s="146">
        <f t="shared" si="727"/>
        <v>1.8481133555118591E-4</v>
      </c>
      <c r="BM5221" s="146">
        <f t="shared" si="728"/>
        <v>4.9417145466204462E-7</v>
      </c>
      <c r="BN5221" s="146">
        <f t="shared" si="729"/>
        <v>4.9417145466204462E-7</v>
      </c>
      <c r="BO5221" s="146" t="str">
        <f t="shared" si="725"/>
        <v/>
      </c>
    </row>
    <row r="5222" spans="62:67" ht="20.100000000000001" customHeight="1" x14ac:dyDescent="0.25">
      <c r="BJ5222" s="146">
        <v>4442</v>
      </c>
      <c r="BK5222" s="146">
        <f t="shared" si="726"/>
        <v>28.422399999997914</v>
      </c>
      <c r="BL5222" s="146">
        <f t="shared" si="727"/>
        <v>1.8431716409652386E-4</v>
      </c>
      <c r="BM5222" s="146">
        <f t="shared" si="728"/>
        <v>4.9287000981234263E-7</v>
      </c>
      <c r="BN5222" s="146">
        <f t="shared" si="729"/>
        <v>4.9287000981234263E-7</v>
      </c>
      <c r="BO5222" s="146" t="str">
        <f t="shared" si="725"/>
        <v/>
      </c>
    </row>
    <row r="5223" spans="62:67" ht="20.100000000000001" customHeight="1" x14ac:dyDescent="0.25">
      <c r="BJ5223" s="146">
        <v>4443</v>
      </c>
      <c r="BK5223" s="146">
        <f t="shared" si="726"/>
        <v>28.428799999997914</v>
      </c>
      <c r="BL5223" s="146">
        <f t="shared" si="727"/>
        <v>1.8382429408671152E-4</v>
      </c>
      <c r="BM5223" s="146">
        <f t="shared" si="728"/>
        <v>4.9157193013677392E-7</v>
      </c>
      <c r="BN5223" s="146">
        <f t="shared" si="729"/>
        <v>4.9157193013677392E-7</v>
      </c>
      <c r="BO5223" s="146" t="str">
        <f t="shared" si="725"/>
        <v/>
      </c>
    </row>
    <row r="5224" spans="62:67" ht="20.100000000000001" customHeight="1" x14ac:dyDescent="0.25">
      <c r="BJ5224" s="146">
        <v>4444</v>
      </c>
      <c r="BK5224" s="146">
        <f t="shared" si="726"/>
        <v>28.435199999997913</v>
      </c>
      <c r="BL5224" s="146">
        <f t="shared" si="727"/>
        <v>1.8333272215657475E-4</v>
      </c>
      <c r="BM5224" s="146">
        <f t="shared" si="728"/>
        <v>4.9027720712993507E-7</v>
      </c>
      <c r="BN5224" s="146">
        <f t="shared" si="729"/>
        <v>4.9027720712993507E-7</v>
      </c>
      <c r="BO5224" s="146" t="str">
        <f t="shared" si="725"/>
        <v/>
      </c>
    </row>
    <row r="5225" spans="62:67" ht="20.100000000000001" customHeight="1" x14ac:dyDescent="0.25">
      <c r="BJ5225" s="146">
        <v>4445</v>
      </c>
      <c r="BK5225" s="146">
        <f t="shared" si="726"/>
        <v>28.441599999997912</v>
      </c>
      <c r="BL5225" s="146">
        <f t="shared" si="727"/>
        <v>1.8284244494944481E-4</v>
      </c>
      <c r="BM5225" s="146">
        <f t="shared" si="728"/>
        <v>4.889858323059112E-7</v>
      </c>
      <c r="BN5225" s="146">
        <f t="shared" si="729"/>
        <v>4.889858323059112E-7</v>
      </c>
      <c r="BO5225" s="146" t="str">
        <f t="shared" si="725"/>
        <v/>
      </c>
    </row>
    <row r="5226" spans="62:67" ht="20.100000000000001" customHeight="1" x14ac:dyDescent="0.25">
      <c r="BJ5226" s="146">
        <v>4446</v>
      </c>
      <c r="BK5226" s="146">
        <f t="shared" si="726"/>
        <v>28.447999999997911</v>
      </c>
      <c r="BL5226" s="146">
        <f t="shared" si="727"/>
        <v>1.823534591171389E-4</v>
      </c>
      <c r="BM5226" s="146">
        <f t="shared" si="728"/>
        <v>4.8769779719957701E-7</v>
      </c>
      <c r="BN5226" s="146">
        <f t="shared" si="729"/>
        <v>4.8769779719957701E-7</v>
      </c>
      <c r="BO5226" s="146" t="str">
        <f t="shared" si="725"/>
        <v/>
      </c>
    </row>
    <row r="5227" spans="62:67" ht="20.100000000000001" customHeight="1" x14ac:dyDescent="0.25">
      <c r="BJ5227" s="146">
        <v>4447</v>
      </c>
      <c r="BK5227" s="146">
        <f t="shared" si="726"/>
        <v>28.454399999997911</v>
      </c>
      <c r="BL5227" s="146">
        <f t="shared" si="727"/>
        <v>1.8186576131993932E-4</v>
      </c>
      <c r="BM5227" s="146">
        <f t="shared" si="728"/>
        <v>4.8641309336811466E-7</v>
      </c>
      <c r="BN5227" s="146">
        <f t="shared" si="729"/>
        <v>4.8641309336811466E-7</v>
      </c>
      <c r="BO5227" s="146" t="str">
        <f t="shared" si="725"/>
        <v/>
      </c>
    </row>
    <row r="5228" spans="62:67" ht="20.100000000000001" customHeight="1" x14ac:dyDescent="0.25">
      <c r="BJ5228" s="146">
        <v>4448</v>
      </c>
      <c r="BK5228" s="146">
        <f t="shared" si="726"/>
        <v>28.46079999999791</v>
      </c>
      <c r="BL5228" s="146">
        <f t="shared" si="727"/>
        <v>1.8137934822657121E-4</v>
      </c>
      <c r="BM5228" s="146">
        <f t="shared" si="728"/>
        <v>4.8513171238759854E-7</v>
      </c>
      <c r="BN5228" s="146">
        <f t="shared" si="729"/>
        <v>4.8513171238759854E-7</v>
      </c>
      <c r="BO5228" s="146" t="str">
        <f t="shared" si="725"/>
        <v/>
      </c>
    </row>
    <row r="5229" spans="62:67" ht="20.100000000000001" customHeight="1" x14ac:dyDescent="0.25">
      <c r="BJ5229" s="146">
        <v>4449</v>
      </c>
      <c r="BK5229" s="146">
        <f t="shared" si="726"/>
        <v>28.467199999997909</v>
      </c>
      <c r="BL5229" s="146">
        <f t="shared" si="727"/>
        <v>1.8089421651418361E-4</v>
      </c>
      <c r="BM5229" s="146">
        <f t="shared" si="728"/>
        <v>4.8385364585584126E-7</v>
      </c>
      <c r="BN5229" s="146">
        <f t="shared" si="729"/>
        <v>4.8385364585584126E-7</v>
      </c>
      <c r="BO5229" s="146" t="str">
        <f t="shared" si="725"/>
        <v/>
      </c>
    </row>
    <row r="5230" spans="62:67" ht="20.100000000000001" customHeight="1" x14ac:dyDescent="0.25">
      <c r="BJ5230" s="146">
        <v>4450</v>
      </c>
      <c r="BK5230" s="146">
        <f t="shared" si="726"/>
        <v>28.473599999997909</v>
      </c>
      <c r="BL5230" s="146">
        <f t="shared" si="727"/>
        <v>1.8041036286832777E-4</v>
      </c>
      <c r="BM5230" s="146">
        <f t="shared" si="728"/>
        <v>4.8257888539084874E-7</v>
      </c>
      <c r="BN5230" s="146">
        <f t="shared" si="729"/>
        <v>4.8257888539084874E-7</v>
      </c>
      <c r="BO5230" s="146" t="str">
        <f t="shared" si="725"/>
        <v/>
      </c>
    </row>
    <row r="5231" spans="62:67" ht="20.100000000000001" customHeight="1" x14ac:dyDescent="0.25">
      <c r="BJ5231" s="146">
        <v>4451</v>
      </c>
      <c r="BK5231" s="146">
        <f t="shared" si="726"/>
        <v>28.479999999997908</v>
      </c>
      <c r="BL5231" s="146">
        <f t="shared" si="727"/>
        <v>1.7992778398293692E-4</v>
      </c>
      <c r="BM5231" s="146">
        <f t="shared" si="728"/>
        <v>4.8130742263225671E-7</v>
      </c>
      <c r="BN5231" s="146">
        <f t="shared" si="729"/>
        <v>4.8130742263225671E-7</v>
      </c>
      <c r="BO5231" s="146" t="str">
        <f t="shared" si="725"/>
        <v/>
      </c>
    </row>
    <row r="5232" spans="62:67" ht="20.100000000000001" customHeight="1" x14ac:dyDescent="0.25">
      <c r="BJ5232" s="146">
        <v>4452</v>
      </c>
      <c r="BK5232" s="146">
        <f t="shared" si="726"/>
        <v>28.486399999997907</v>
      </c>
      <c r="BL5232" s="146">
        <f t="shared" si="727"/>
        <v>1.7944647656030466E-4</v>
      </c>
      <c r="BM5232" s="146">
        <f t="shared" si="728"/>
        <v>4.8003924923870154E-7</v>
      </c>
      <c r="BN5232" s="146">
        <f t="shared" si="729"/>
        <v>4.8003924923870154E-7</v>
      </c>
      <c r="BO5232" s="146" t="str">
        <f t="shared" si="725"/>
        <v/>
      </c>
    </row>
    <row r="5233" spans="62:67" ht="20.100000000000001" customHeight="1" x14ac:dyDescent="0.25">
      <c r="BJ5233" s="146">
        <v>4453</v>
      </c>
      <c r="BK5233" s="146">
        <f t="shared" si="726"/>
        <v>28.492799999997906</v>
      </c>
      <c r="BL5233" s="146">
        <f t="shared" si="727"/>
        <v>1.7896643731106596E-4</v>
      </c>
      <c r="BM5233" s="146">
        <f t="shared" si="728"/>
        <v>4.7877435689047654E-7</v>
      </c>
      <c r="BN5233" s="146">
        <f t="shared" si="729"/>
        <v>4.7877435689047654E-7</v>
      </c>
      <c r="BO5233" s="146" t="str">
        <f t="shared" si="725"/>
        <v/>
      </c>
    </row>
    <row r="5234" spans="62:67" ht="20.100000000000001" customHeight="1" x14ac:dyDescent="0.25">
      <c r="BJ5234" s="146">
        <v>4454</v>
      </c>
      <c r="BK5234" s="146">
        <f t="shared" si="726"/>
        <v>28.499199999997906</v>
      </c>
      <c r="BL5234" s="146">
        <f t="shared" si="727"/>
        <v>1.7848766295417548E-4</v>
      </c>
      <c r="BM5234" s="146">
        <f t="shared" si="728"/>
        <v>4.775127372869841E-7</v>
      </c>
      <c r="BN5234" s="146">
        <f t="shared" si="729"/>
        <v>4.775127372869841E-7</v>
      </c>
      <c r="BO5234" s="146" t="str">
        <f t="shared" si="725"/>
        <v/>
      </c>
    </row>
    <row r="5235" spans="62:67" ht="20.100000000000001" customHeight="1" x14ac:dyDescent="0.25">
      <c r="BJ5235" s="146">
        <v>4455</v>
      </c>
      <c r="BK5235" s="146">
        <f t="shared" si="726"/>
        <v>28.505599999997905</v>
      </c>
      <c r="BL5235" s="146">
        <f t="shared" si="727"/>
        <v>1.780101502168885E-4</v>
      </c>
      <c r="BM5235" s="146">
        <f t="shared" si="728"/>
        <v>4.7625438215025931E-7</v>
      </c>
      <c r="BN5235" s="146">
        <f t="shared" si="729"/>
        <v>4.7625438215025931E-7</v>
      </c>
      <c r="BO5235" s="146" t="str">
        <f t="shared" si="725"/>
        <v/>
      </c>
    </row>
    <row r="5236" spans="62:67" ht="20.100000000000001" customHeight="1" x14ac:dyDescent="0.25">
      <c r="BJ5236" s="146">
        <v>4456</v>
      </c>
      <c r="BK5236" s="146">
        <f t="shared" si="726"/>
        <v>28.511999999997904</v>
      </c>
      <c r="BL5236" s="146">
        <f t="shared" si="727"/>
        <v>1.7753389583473824E-4</v>
      </c>
      <c r="BM5236" s="146">
        <f t="shared" si="728"/>
        <v>4.7499928322076871E-7</v>
      </c>
      <c r="BN5236" s="146">
        <f t="shared" si="729"/>
        <v>4.7499928322076871E-7</v>
      </c>
      <c r="BO5236" s="146" t="str">
        <f t="shared" si="725"/>
        <v/>
      </c>
    </row>
    <row r="5237" spans="62:67" ht="20.100000000000001" customHeight="1" x14ac:dyDescent="0.25">
      <c r="BJ5237" s="146">
        <v>4457</v>
      </c>
      <c r="BK5237" s="146">
        <f t="shared" si="726"/>
        <v>28.518399999997904</v>
      </c>
      <c r="BL5237" s="146">
        <f t="shared" si="727"/>
        <v>1.7705889655151747E-4</v>
      </c>
      <c r="BM5237" s="146">
        <f t="shared" si="728"/>
        <v>4.7374743225957867E-7</v>
      </c>
      <c r="BN5237" s="146">
        <f t="shared" si="729"/>
        <v>4.7374743225957867E-7</v>
      </c>
      <c r="BO5237" s="146" t="str">
        <f t="shared" si="725"/>
        <v/>
      </c>
    </row>
    <row r="5238" spans="62:67" ht="20.100000000000001" customHeight="1" x14ac:dyDescent="0.25">
      <c r="BJ5238" s="146">
        <v>4458</v>
      </c>
      <c r="BK5238" s="146">
        <f t="shared" si="726"/>
        <v>28.524799999997903</v>
      </c>
      <c r="BL5238" s="146">
        <f t="shared" si="727"/>
        <v>1.7658514911925789E-4</v>
      </c>
      <c r="BM5238" s="146">
        <f t="shared" si="728"/>
        <v>4.7249882104854514E-7</v>
      </c>
      <c r="BN5238" s="146">
        <f t="shared" si="729"/>
        <v>4.7249882104854514E-7</v>
      </c>
      <c r="BO5238" s="146" t="str">
        <f t="shared" si="725"/>
        <v/>
      </c>
    </row>
    <row r="5239" spans="62:67" ht="20.100000000000001" customHeight="1" x14ac:dyDescent="0.25">
      <c r="BJ5239" s="146">
        <v>4459</v>
      </c>
      <c r="BK5239" s="146">
        <f t="shared" si="726"/>
        <v>28.531199999997902</v>
      </c>
      <c r="BL5239" s="146">
        <f t="shared" si="727"/>
        <v>1.7611265029820935E-4</v>
      </c>
      <c r="BM5239" s="146">
        <f t="shared" si="728"/>
        <v>4.7125344138974445E-7</v>
      </c>
      <c r="BN5239" s="146">
        <f t="shared" si="729"/>
        <v>4.7125344138974445E-7</v>
      </c>
      <c r="BO5239" s="146" t="str">
        <f t="shared" si="725"/>
        <v/>
      </c>
    </row>
    <row r="5240" spans="62:67" ht="20.100000000000001" customHeight="1" x14ac:dyDescent="0.25">
      <c r="BJ5240" s="146">
        <v>4460</v>
      </c>
      <c r="BK5240" s="146">
        <f t="shared" si="726"/>
        <v>28.537599999997902</v>
      </c>
      <c r="BL5240" s="146">
        <f t="shared" si="727"/>
        <v>1.756413968568196E-4</v>
      </c>
      <c r="BM5240" s="146">
        <f t="shared" si="728"/>
        <v>4.700112851055004E-7</v>
      </c>
      <c r="BN5240" s="146">
        <f t="shared" si="729"/>
        <v>4.700112851055004E-7</v>
      </c>
      <c r="BO5240" s="146" t="str">
        <f t="shared" si="725"/>
        <v/>
      </c>
    </row>
    <row r="5241" spans="62:67" ht="20.100000000000001" customHeight="1" x14ac:dyDescent="0.25">
      <c r="BJ5241" s="146">
        <v>4461</v>
      </c>
      <c r="BK5241" s="146">
        <f t="shared" si="726"/>
        <v>28.543999999997901</v>
      </c>
      <c r="BL5241" s="146">
        <f t="shared" si="727"/>
        <v>1.751713855717141E-4</v>
      </c>
      <c r="BM5241" s="146">
        <f t="shared" si="728"/>
        <v>4.6877234403659533E-7</v>
      </c>
      <c r="BN5241" s="146">
        <f t="shared" si="729"/>
        <v>4.6877234403659533E-7</v>
      </c>
      <c r="BO5241" s="146" t="str">
        <f t="shared" si="725"/>
        <v/>
      </c>
    </row>
    <row r="5242" spans="62:67" ht="20.100000000000001" customHeight="1" x14ac:dyDescent="0.25">
      <c r="BJ5242" s="146">
        <v>4462</v>
      </c>
      <c r="BK5242" s="146">
        <f t="shared" si="726"/>
        <v>28.5503999999979</v>
      </c>
      <c r="BL5242" s="146">
        <f t="shared" si="727"/>
        <v>1.7470261322767751E-4</v>
      </c>
      <c r="BM5242" s="146">
        <f t="shared" si="728"/>
        <v>4.6753661004657983E-7</v>
      </c>
      <c r="BN5242" s="146">
        <f t="shared" si="729"/>
        <v>4.6753661004657983E-7</v>
      </c>
      <c r="BO5242" s="146" t="str">
        <f t="shared" si="725"/>
        <v/>
      </c>
    </row>
    <row r="5243" spans="62:67" ht="20.100000000000001" customHeight="1" x14ac:dyDescent="0.25">
      <c r="BJ5243" s="146">
        <v>4463</v>
      </c>
      <c r="BK5243" s="146">
        <f t="shared" si="726"/>
        <v>28.556799999997899</v>
      </c>
      <c r="BL5243" s="146">
        <f t="shared" si="727"/>
        <v>1.7423507661763093E-4</v>
      </c>
      <c r="BM5243" s="146">
        <f t="shared" si="728"/>
        <v>4.6630407501711065E-7</v>
      </c>
      <c r="BN5243" s="146">
        <f t="shared" si="729"/>
        <v>4.6630407501711065E-7</v>
      </c>
      <c r="BO5243" s="146" t="str">
        <f t="shared" si="725"/>
        <v/>
      </c>
    </row>
    <row r="5244" spans="62:67" ht="20.100000000000001" customHeight="1" x14ac:dyDescent="0.25">
      <c r="BJ5244" s="146">
        <v>4464</v>
      </c>
      <c r="BK5244" s="146">
        <f t="shared" si="726"/>
        <v>28.563199999997899</v>
      </c>
      <c r="BL5244" s="146">
        <f t="shared" si="727"/>
        <v>1.7376877254261382E-4</v>
      </c>
      <c r="BM5244" s="146">
        <f t="shared" si="728"/>
        <v>4.6507473085041729E-7</v>
      </c>
      <c r="BN5244" s="146">
        <f t="shared" si="729"/>
        <v>4.6507473085041729E-7</v>
      </c>
      <c r="BO5244" s="146" t="str">
        <f t="shared" si="725"/>
        <v/>
      </c>
    </row>
    <row r="5245" spans="62:67" ht="20.100000000000001" customHeight="1" x14ac:dyDescent="0.25">
      <c r="BJ5245" s="146">
        <v>4465</v>
      </c>
      <c r="BK5245" s="146">
        <f t="shared" si="726"/>
        <v>28.569599999997898</v>
      </c>
      <c r="BL5245" s="146">
        <f t="shared" si="727"/>
        <v>1.733036978117634E-4</v>
      </c>
      <c r="BM5245" s="146">
        <f t="shared" si="728"/>
        <v>4.638485694687599E-7</v>
      </c>
      <c r="BN5245" s="146">
        <f t="shared" si="729"/>
        <v>4.638485694687599E-7</v>
      </c>
      <c r="BO5245" s="146" t="str">
        <f t="shared" si="725"/>
        <v/>
      </c>
    </row>
    <row r="5246" spans="62:67" ht="20.100000000000001" customHeight="1" x14ac:dyDescent="0.25">
      <c r="BJ5246" s="146">
        <v>4466</v>
      </c>
      <c r="BK5246" s="146">
        <f t="shared" si="726"/>
        <v>28.575999999997897</v>
      </c>
      <c r="BL5246" s="146">
        <f t="shared" si="727"/>
        <v>1.7283984924229464E-4</v>
      </c>
      <c r="BM5246" s="146">
        <f t="shared" si="728"/>
        <v>4.626255828131282E-7</v>
      </c>
      <c r="BN5246" s="146">
        <f t="shared" si="729"/>
        <v>4.626255828131282E-7</v>
      </c>
      <c r="BO5246" s="146" t="str">
        <f t="shared" si="725"/>
        <v/>
      </c>
    </row>
    <row r="5247" spans="62:67" ht="20.100000000000001" customHeight="1" x14ac:dyDescent="0.25">
      <c r="BJ5247" s="146">
        <v>4467</v>
      </c>
      <c r="BK5247" s="146">
        <f t="shared" si="726"/>
        <v>28.582399999997897</v>
      </c>
      <c r="BL5247" s="146">
        <f t="shared" si="727"/>
        <v>1.7237722365948151E-4</v>
      </c>
      <c r="BM5247" s="146">
        <f t="shared" si="728"/>
        <v>4.6140576284671095E-7</v>
      </c>
      <c r="BN5247" s="146">
        <f t="shared" si="729"/>
        <v>4.6140576284671095E-7</v>
      </c>
      <c r="BO5247" s="146" t="str">
        <f t="shared" si="725"/>
        <v/>
      </c>
    </row>
    <row r="5248" spans="62:67" ht="20.100000000000001" customHeight="1" x14ac:dyDescent="0.25">
      <c r="BJ5248" s="146">
        <v>4468</v>
      </c>
      <c r="BK5248" s="146">
        <f t="shared" si="726"/>
        <v>28.588799999997896</v>
      </c>
      <c r="BL5248" s="146">
        <f t="shared" si="727"/>
        <v>1.719158178966348E-4</v>
      </c>
      <c r="BM5248" s="146">
        <f t="shared" si="728"/>
        <v>4.6018910155061336E-7</v>
      </c>
      <c r="BN5248" s="146">
        <f t="shared" si="729"/>
        <v>4.6018910155061336E-7</v>
      </c>
      <c r="BO5248" s="146" t="str">
        <f t="shared" si="725"/>
        <v/>
      </c>
    </row>
    <row r="5249" spans="62:67" ht="20.100000000000001" customHeight="1" x14ac:dyDescent="0.25">
      <c r="BJ5249" s="146">
        <v>4469</v>
      </c>
      <c r="BK5249" s="146">
        <f t="shared" si="726"/>
        <v>28.595199999997895</v>
      </c>
      <c r="BL5249" s="146">
        <f t="shared" si="727"/>
        <v>1.7145562879508419E-4</v>
      </c>
      <c r="BM5249" s="146">
        <f t="shared" si="728"/>
        <v>4.5897559092578154E-7</v>
      </c>
      <c r="BN5249" s="146">
        <f t="shared" si="729"/>
        <v>4.5897559092578154E-7</v>
      </c>
      <c r="BO5249" s="146" t="str">
        <f t="shared" si="725"/>
        <v/>
      </c>
    </row>
    <row r="5250" spans="62:67" ht="20.100000000000001" customHeight="1" x14ac:dyDescent="0.25">
      <c r="BJ5250" s="146">
        <v>4470</v>
      </c>
      <c r="BK5250" s="146">
        <f t="shared" si="726"/>
        <v>28.601599999997894</v>
      </c>
      <c r="BL5250" s="146">
        <f t="shared" si="727"/>
        <v>1.7099665320415841E-4</v>
      </c>
      <c r="BM5250" s="146">
        <f t="shared" si="728"/>
        <v>4.5776522299340906E-7</v>
      </c>
      <c r="BN5250" s="146">
        <f t="shared" si="729"/>
        <v>4.5776522299340906E-7</v>
      </c>
      <c r="BO5250" s="146" t="str">
        <f t="shared" si="725"/>
        <v/>
      </c>
    </row>
    <row r="5251" spans="62:67" ht="20.100000000000001" customHeight="1" x14ac:dyDescent="0.25">
      <c r="BJ5251" s="146">
        <v>4471</v>
      </c>
      <c r="BK5251" s="146">
        <f t="shared" si="726"/>
        <v>28.607999999997894</v>
      </c>
      <c r="BL5251" s="146">
        <f t="shared" si="727"/>
        <v>1.70538887981165E-4</v>
      </c>
      <c r="BM5251" s="146">
        <f t="shared" si="728"/>
        <v>4.5655798979428648E-7</v>
      </c>
      <c r="BN5251" s="146">
        <f t="shared" si="729"/>
        <v>4.5655798979428648E-7</v>
      </c>
      <c r="BO5251" s="146" t="str">
        <f t="shared" si="725"/>
        <v/>
      </c>
    </row>
    <row r="5252" spans="62:67" ht="20.100000000000001" customHeight="1" x14ac:dyDescent="0.25">
      <c r="BJ5252" s="146">
        <v>4472</v>
      </c>
      <c r="BK5252" s="146">
        <f t="shared" si="726"/>
        <v>28.614399999997893</v>
      </c>
      <c r="BL5252" s="146">
        <f t="shared" si="727"/>
        <v>1.7008232999137071E-4</v>
      </c>
      <c r="BM5252" s="146">
        <f t="shared" si="728"/>
        <v>4.5535388338877416E-7</v>
      </c>
      <c r="BN5252" s="146">
        <f t="shared" si="729"/>
        <v>4.5535388338877416E-7</v>
      </c>
      <c r="BO5252" s="146" t="str">
        <f t="shared" si="725"/>
        <v/>
      </c>
    </row>
    <row r="5253" spans="62:67" ht="20.100000000000001" customHeight="1" x14ac:dyDescent="0.25">
      <c r="BJ5253" s="146">
        <v>4473</v>
      </c>
      <c r="BK5253" s="146">
        <f t="shared" si="726"/>
        <v>28.620799999997892</v>
      </c>
      <c r="BL5253" s="146">
        <f t="shared" si="727"/>
        <v>1.6962697610798194E-4</v>
      </c>
      <c r="BM5253" s="146">
        <f t="shared" si="728"/>
        <v>4.5415289585585368E-7</v>
      </c>
      <c r="BN5253" s="146">
        <f t="shared" si="729"/>
        <v>4.5415289585585368E-7</v>
      </c>
      <c r="BO5253" s="146" t="str">
        <f t="shared" si="725"/>
        <v/>
      </c>
    </row>
    <row r="5254" spans="62:67" ht="20.100000000000001" customHeight="1" x14ac:dyDescent="0.25">
      <c r="BJ5254" s="146">
        <v>4474</v>
      </c>
      <c r="BK5254" s="146">
        <f t="shared" si="726"/>
        <v>28.627199999997892</v>
      </c>
      <c r="BL5254" s="146">
        <f t="shared" si="727"/>
        <v>1.6917282321212608E-4</v>
      </c>
      <c r="BM5254" s="146">
        <f t="shared" si="728"/>
        <v>4.5295501929586536E-7</v>
      </c>
      <c r="BN5254" s="146">
        <f t="shared" si="729"/>
        <v>4.5295501929586536E-7</v>
      </c>
      <c r="BO5254" s="146" t="str">
        <f t="shared" si="725"/>
        <v/>
      </c>
    </row>
    <row r="5255" spans="62:67" ht="20.100000000000001" customHeight="1" x14ac:dyDescent="0.25">
      <c r="BJ5255" s="146">
        <v>4475</v>
      </c>
      <c r="BK5255" s="146">
        <f t="shared" si="726"/>
        <v>28.633599999997891</v>
      </c>
      <c r="BL5255" s="146">
        <f t="shared" si="727"/>
        <v>1.6871986819283022E-4</v>
      </c>
      <c r="BM5255" s="146">
        <f t="shared" si="728"/>
        <v>4.5176024582682206E-7</v>
      </c>
      <c r="BN5255" s="146">
        <f t="shared" si="729"/>
        <v>4.5176024582682206E-7</v>
      </c>
      <c r="BO5255" s="146" t="str">
        <f t="shared" si="725"/>
        <v/>
      </c>
    </row>
    <row r="5256" spans="62:67" ht="20.100000000000001" customHeight="1" x14ac:dyDescent="0.25">
      <c r="BJ5256" s="146">
        <v>4476</v>
      </c>
      <c r="BK5256" s="146">
        <f t="shared" si="726"/>
        <v>28.63999999999789</v>
      </c>
      <c r="BL5256" s="146">
        <f t="shared" si="727"/>
        <v>1.682681079470034E-4</v>
      </c>
      <c r="BM5256" s="146">
        <f t="shared" si="728"/>
        <v>4.5056856758752617E-7</v>
      </c>
      <c r="BN5256" s="146">
        <f t="shared" si="729"/>
        <v>4.5056856758752617E-7</v>
      </c>
      <c r="BO5256" s="146" t="str">
        <f t="shared" si="725"/>
        <v/>
      </c>
    </row>
    <row r="5257" spans="62:67" ht="20.100000000000001" customHeight="1" x14ac:dyDescent="0.25">
      <c r="BJ5257" s="146">
        <v>4477</v>
      </c>
      <c r="BK5257" s="146">
        <f t="shared" si="726"/>
        <v>28.64639999999789</v>
      </c>
      <c r="BL5257" s="146">
        <f t="shared" si="727"/>
        <v>1.6781753937941587E-4</v>
      </c>
      <c r="BM5257" s="146">
        <f t="shared" si="728"/>
        <v>4.4937997673445262E-7</v>
      </c>
      <c r="BN5257" s="146">
        <f t="shared" si="729"/>
        <v>4.4937997673445262E-7</v>
      </c>
      <c r="BO5257" s="146" t="str">
        <f t="shared" si="725"/>
        <v/>
      </c>
    </row>
    <row r="5258" spans="62:67" ht="20.100000000000001" customHeight="1" x14ac:dyDescent="0.25">
      <c r="BJ5258" s="146">
        <v>4478</v>
      </c>
      <c r="BK5258" s="146">
        <f t="shared" si="726"/>
        <v>28.652799999997889</v>
      </c>
      <c r="BL5258" s="146">
        <f t="shared" si="727"/>
        <v>1.6736815940268142E-4</v>
      </c>
      <c r="BM5258" s="146">
        <f t="shared" si="728"/>
        <v>4.4819446544576034E-7</v>
      </c>
      <c r="BN5258" s="146">
        <f t="shared" si="729"/>
        <v>4.4819446544576034E-7</v>
      </c>
      <c r="BO5258" s="146" t="str">
        <f t="shared" si="725"/>
        <v/>
      </c>
    </row>
    <row r="5259" spans="62:67" ht="20.100000000000001" customHeight="1" x14ac:dyDescent="0.25">
      <c r="BJ5259" s="146">
        <v>4479</v>
      </c>
      <c r="BK5259" s="146">
        <f t="shared" si="726"/>
        <v>28.659199999997888</v>
      </c>
      <c r="BL5259" s="146">
        <f t="shared" si="727"/>
        <v>1.6691996493723566E-4</v>
      </c>
      <c r="BM5259" s="146">
        <f t="shared" si="728"/>
        <v>4.470120259167658E-7</v>
      </c>
      <c r="BN5259" s="146">
        <f t="shared" si="729"/>
        <v>4.470120259167658E-7</v>
      </c>
      <c r="BO5259" s="146" t="str">
        <f t="shared" si="725"/>
        <v/>
      </c>
    </row>
    <row r="5260" spans="62:67" ht="20.100000000000001" customHeight="1" x14ac:dyDescent="0.25">
      <c r="BJ5260" s="146">
        <v>4480</v>
      </c>
      <c r="BK5260" s="146">
        <f t="shared" si="726"/>
        <v>28.665599999997887</v>
      </c>
      <c r="BL5260" s="146">
        <f t="shared" si="727"/>
        <v>1.6647295291131889E-4</v>
      </c>
      <c r="BM5260" s="146">
        <f t="shared" si="728"/>
        <v>4.4583265036262634E-7</v>
      </c>
      <c r="BN5260" s="146">
        <f t="shared" si="729"/>
        <v>4.4583265036262634E-7</v>
      </c>
      <c r="BO5260" s="146" t="str">
        <f t="shared" si="725"/>
        <v/>
      </c>
    </row>
    <row r="5261" spans="62:67" ht="20.100000000000001" customHeight="1" x14ac:dyDescent="0.25">
      <c r="BJ5261" s="146">
        <v>4481</v>
      </c>
      <c r="BK5261" s="146">
        <f t="shared" si="726"/>
        <v>28.671999999997887</v>
      </c>
      <c r="BL5261" s="146">
        <f t="shared" si="727"/>
        <v>1.6602712026095626E-4</v>
      </c>
      <c r="BM5261" s="146">
        <f t="shared" si="728"/>
        <v>4.4465633101834021E-7</v>
      </c>
      <c r="BN5261" s="146">
        <f t="shared" si="729"/>
        <v>4.4465633101834021E-7</v>
      </c>
      <c r="BO5261" s="146" t="str">
        <f t="shared" ref="BO5261:BO5324" si="730">IF($BL5261&lt;(1-$BH$793),$BM5261,"")</f>
        <v/>
      </c>
    </row>
    <row r="5262" spans="62:67" ht="20.100000000000001" customHeight="1" x14ac:dyDescent="0.25">
      <c r="BJ5262" s="146">
        <v>4482</v>
      </c>
      <c r="BK5262" s="146">
        <f t="shared" ref="BK5262:BK5325" si="731">BK5261+$BN$778</f>
        <v>28.678399999997886</v>
      </c>
      <c r="BL5262" s="146">
        <f t="shared" ref="BL5262:BL5325" si="732">_xlfn.CHISQ.DIST.RT(BK5262,7)</f>
        <v>1.6558246392993792E-4</v>
      </c>
      <c r="BM5262" s="146">
        <f t="shared" ref="BM5262:BM5325" si="733">BL5262-BL5263</f>
        <v>4.4348306013725579E-7</v>
      </c>
      <c r="BN5262" s="146">
        <f t="shared" ref="BN5262:BN5325" si="734">IF(BL5262&lt;(1-$BH$785),BM5262,"")</f>
        <v>4.4348306013725579E-7</v>
      </c>
      <c r="BO5262" s="146" t="str">
        <f t="shared" si="730"/>
        <v/>
      </c>
    </row>
    <row r="5263" spans="62:67" ht="20.100000000000001" customHeight="1" x14ac:dyDescent="0.25">
      <c r="BJ5263" s="146">
        <v>4483</v>
      </c>
      <c r="BK5263" s="146">
        <f t="shared" si="731"/>
        <v>28.684799999997885</v>
      </c>
      <c r="BL5263" s="146">
        <f t="shared" si="732"/>
        <v>1.6513898086980067E-4</v>
      </c>
      <c r="BM5263" s="146">
        <f t="shared" si="733"/>
        <v>4.4231282999231841E-7</v>
      </c>
      <c r="BN5263" s="146">
        <f t="shared" si="734"/>
        <v>4.4231282999231841E-7</v>
      </c>
      <c r="BO5263" s="146" t="str">
        <f t="shared" si="730"/>
        <v/>
      </c>
    </row>
    <row r="5264" spans="62:67" ht="20.100000000000001" customHeight="1" x14ac:dyDescent="0.25">
      <c r="BJ5264" s="146">
        <v>4484</v>
      </c>
      <c r="BK5264" s="146">
        <f t="shared" si="731"/>
        <v>28.691199999997885</v>
      </c>
      <c r="BL5264" s="146">
        <f t="shared" si="732"/>
        <v>1.6469666803980835E-4</v>
      </c>
      <c r="BM5264" s="146">
        <f t="shared" si="733"/>
        <v>4.4114563287504034E-7</v>
      </c>
      <c r="BN5264" s="146">
        <f t="shared" si="734"/>
        <v>4.4114563287504034E-7</v>
      </c>
      <c r="BO5264" s="146" t="str">
        <f t="shared" si="730"/>
        <v/>
      </c>
    </row>
    <row r="5265" spans="62:67" ht="20.100000000000001" customHeight="1" x14ac:dyDescent="0.25">
      <c r="BJ5265" s="146">
        <v>4485</v>
      </c>
      <c r="BK5265" s="146">
        <f t="shared" si="731"/>
        <v>28.697599999997884</v>
      </c>
      <c r="BL5265" s="146">
        <f t="shared" si="732"/>
        <v>1.6425552240693331E-4</v>
      </c>
      <c r="BM5265" s="146">
        <f t="shared" si="733"/>
        <v>4.3998146109696453E-7</v>
      </c>
      <c r="BN5265" s="146">
        <f t="shared" si="734"/>
        <v>4.3998146109696453E-7</v>
      </c>
      <c r="BO5265" s="146" t="str">
        <f t="shared" si="730"/>
        <v/>
      </c>
    </row>
    <row r="5266" spans="62:67" ht="20.100000000000001" customHeight="1" x14ac:dyDescent="0.25">
      <c r="BJ5266" s="146">
        <v>4486</v>
      </c>
      <c r="BK5266" s="146">
        <f t="shared" si="731"/>
        <v>28.703999999997883</v>
      </c>
      <c r="BL5266" s="146">
        <f t="shared" si="732"/>
        <v>1.6381554094583635E-4</v>
      </c>
      <c r="BM5266" s="146">
        <f t="shared" si="733"/>
        <v>4.3882030698646612E-7</v>
      </c>
      <c r="BN5266" s="146">
        <f t="shared" si="734"/>
        <v>4.3882030698646612E-7</v>
      </c>
      <c r="BO5266" s="146" t="str">
        <f t="shared" si="730"/>
        <v/>
      </c>
    </row>
    <row r="5267" spans="62:67" ht="20.100000000000001" customHeight="1" x14ac:dyDescent="0.25">
      <c r="BJ5267" s="146">
        <v>4487</v>
      </c>
      <c r="BK5267" s="146">
        <f t="shared" si="731"/>
        <v>28.710399999997883</v>
      </c>
      <c r="BL5267" s="146">
        <f t="shared" si="732"/>
        <v>1.6337672063884988E-4</v>
      </c>
      <c r="BM5267" s="146">
        <f t="shared" si="733"/>
        <v>4.3766216289355011E-7</v>
      </c>
      <c r="BN5267" s="146">
        <f t="shared" si="734"/>
        <v>4.3766216289355011E-7</v>
      </c>
      <c r="BO5267" s="146" t="str">
        <f t="shared" si="730"/>
        <v/>
      </c>
    </row>
    <row r="5268" spans="62:67" ht="20.100000000000001" customHeight="1" x14ac:dyDescent="0.25">
      <c r="BJ5268" s="146">
        <v>4488</v>
      </c>
      <c r="BK5268" s="146">
        <f t="shared" si="731"/>
        <v>28.716799999997882</v>
      </c>
      <c r="BL5268" s="146">
        <f t="shared" si="732"/>
        <v>1.6293905847595633E-4</v>
      </c>
      <c r="BM5268" s="146">
        <f t="shared" si="733"/>
        <v>4.3650702118480981E-7</v>
      </c>
      <c r="BN5268" s="146">
        <f t="shared" si="734"/>
        <v>4.3650702118480981E-7</v>
      </c>
      <c r="BO5268" s="146" t="str">
        <f t="shared" si="730"/>
        <v/>
      </c>
    </row>
    <row r="5269" spans="62:67" ht="20.100000000000001" customHeight="1" x14ac:dyDescent="0.25">
      <c r="BJ5269" s="146">
        <v>4489</v>
      </c>
      <c r="BK5269" s="146">
        <f t="shared" si="731"/>
        <v>28.723199999997881</v>
      </c>
      <c r="BL5269" s="146">
        <f t="shared" si="732"/>
        <v>1.6250255145477152E-4</v>
      </c>
      <c r="BM5269" s="146">
        <f t="shared" si="733"/>
        <v>4.3535487424662517E-7</v>
      </c>
      <c r="BN5269" s="146">
        <f t="shared" si="734"/>
        <v>4.3535487424662517E-7</v>
      </c>
      <c r="BO5269" s="146" t="str">
        <f t="shared" si="730"/>
        <v/>
      </c>
    </row>
    <row r="5270" spans="62:67" ht="20.100000000000001" customHeight="1" x14ac:dyDescent="0.25">
      <c r="BJ5270" s="146">
        <v>4490</v>
      </c>
      <c r="BK5270" s="146">
        <f t="shared" si="731"/>
        <v>28.72959999999788</v>
      </c>
      <c r="BL5270" s="146">
        <f t="shared" si="732"/>
        <v>1.6206719658052489E-4</v>
      </c>
      <c r="BM5270" s="146">
        <f t="shared" si="733"/>
        <v>4.3420571448532551E-7</v>
      </c>
      <c r="BN5270" s="146">
        <f t="shared" si="734"/>
        <v>4.3420571448532551E-7</v>
      </c>
      <c r="BO5270" s="146" t="str">
        <f t="shared" si="730"/>
        <v/>
      </c>
    </row>
    <row r="5271" spans="62:67" ht="20.100000000000001" customHeight="1" x14ac:dyDescent="0.25">
      <c r="BJ5271" s="146">
        <v>4491</v>
      </c>
      <c r="BK5271" s="146">
        <f t="shared" si="731"/>
        <v>28.73599999999788</v>
      </c>
      <c r="BL5271" s="146">
        <f t="shared" si="732"/>
        <v>1.6163299086603957E-4</v>
      </c>
      <c r="BM5271" s="146">
        <f t="shared" si="733"/>
        <v>4.3305953432269E-7</v>
      </c>
      <c r="BN5271" s="146">
        <f t="shared" si="734"/>
        <v>4.3305953432269E-7</v>
      </c>
      <c r="BO5271" s="146" t="str">
        <f t="shared" si="730"/>
        <v/>
      </c>
    </row>
    <row r="5272" spans="62:67" ht="20.100000000000001" customHeight="1" x14ac:dyDescent="0.25">
      <c r="BJ5272" s="146">
        <v>4492</v>
      </c>
      <c r="BK5272" s="146">
        <f t="shared" si="731"/>
        <v>28.742399999997879</v>
      </c>
      <c r="BL5272" s="146">
        <f t="shared" si="732"/>
        <v>1.6119993133171688E-4</v>
      </c>
      <c r="BM5272" s="146">
        <f t="shared" si="733"/>
        <v>4.3191632620323897E-7</v>
      </c>
      <c r="BN5272" s="146">
        <f t="shared" si="734"/>
        <v>4.3191632620323897E-7</v>
      </c>
      <c r="BO5272" s="146" t="str">
        <f t="shared" si="730"/>
        <v/>
      </c>
    </row>
    <row r="5273" spans="62:67" ht="20.100000000000001" customHeight="1" x14ac:dyDescent="0.25">
      <c r="BJ5273" s="146">
        <v>4493</v>
      </c>
      <c r="BK5273" s="146">
        <f t="shared" si="731"/>
        <v>28.748799999997878</v>
      </c>
      <c r="BL5273" s="146">
        <f t="shared" si="732"/>
        <v>1.6076801500551364E-4</v>
      </c>
      <c r="BM5273" s="146">
        <f t="shared" si="733"/>
        <v>4.3077608258640051E-7</v>
      </c>
      <c r="BN5273" s="146">
        <f t="shared" si="734"/>
        <v>4.3077608258640051E-7</v>
      </c>
      <c r="BO5273" s="146" t="str">
        <f t="shared" si="730"/>
        <v/>
      </c>
    </row>
    <row r="5274" spans="62:67" ht="20.100000000000001" customHeight="1" x14ac:dyDescent="0.25">
      <c r="BJ5274" s="146">
        <v>4494</v>
      </c>
      <c r="BK5274" s="146">
        <f t="shared" si="731"/>
        <v>28.755199999997878</v>
      </c>
      <c r="BL5274" s="146">
        <f t="shared" si="732"/>
        <v>1.6033723892292724E-4</v>
      </c>
      <c r="BM5274" s="146">
        <f t="shared" si="733"/>
        <v>4.2963879595334098E-7</v>
      </c>
      <c r="BN5274" s="146">
        <f t="shared" si="734"/>
        <v>4.2963879595334098E-7</v>
      </c>
      <c r="BO5274" s="146" t="str">
        <f t="shared" si="730"/>
        <v/>
      </c>
    </row>
    <row r="5275" spans="62:67" ht="20.100000000000001" customHeight="1" x14ac:dyDescent="0.25">
      <c r="BJ5275" s="146">
        <v>4495</v>
      </c>
      <c r="BK5275" s="146">
        <f t="shared" si="731"/>
        <v>28.761599999997877</v>
      </c>
      <c r="BL5275" s="146">
        <f t="shared" si="732"/>
        <v>1.599076001269739E-4</v>
      </c>
      <c r="BM5275" s="146">
        <f t="shared" si="733"/>
        <v>4.2850445880162529E-7</v>
      </c>
      <c r="BN5275" s="146">
        <f t="shared" si="734"/>
        <v>4.2850445880162529E-7</v>
      </c>
      <c r="BO5275" s="146" t="str">
        <f t="shared" si="730"/>
        <v/>
      </c>
    </row>
    <row r="5276" spans="62:67" ht="20.100000000000001" customHeight="1" x14ac:dyDescent="0.25">
      <c r="BJ5276" s="146">
        <v>4496</v>
      </c>
      <c r="BK5276" s="146">
        <f t="shared" si="731"/>
        <v>28.767999999997876</v>
      </c>
      <c r="BL5276" s="146">
        <f t="shared" si="732"/>
        <v>1.5947909566817227E-4</v>
      </c>
      <c r="BM5276" s="146">
        <f t="shared" si="733"/>
        <v>4.2737306364800873E-7</v>
      </c>
      <c r="BN5276" s="146">
        <f t="shared" si="734"/>
        <v>4.2737306364800873E-7</v>
      </c>
      <c r="BO5276" s="146" t="str">
        <f t="shared" si="730"/>
        <v/>
      </c>
    </row>
    <row r="5277" spans="62:67" ht="20.100000000000001" customHeight="1" x14ac:dyDescent="0.25">
      <c r="BJ5277" s="146">
        <v>4497</v>
      </c>
      <c r="BK5277" s="146">
        <f t="shared" si="731"/>
        <v>28.774399999997875</v>
      </c>
      <c r="BL5277" s="146">
        <f t="shared" si="732"/>
        <v>1.5905172260452426E-4</v>
      </c>
      <c r="BM5277" s="146">
        <f t="shared" si="733"/>
        <v>4.2624460302827434E-7</v>
      </c>
      <c r="BN5277" s="146">
        <f t="shared" si="734"/>
        <v>4.2624460302827434E-7</v>
      </c>
      <c r="BO5277" s="146" t="str">
        <f t="shared" si="730"/>
        <v/>
      </c>
    </row>
    <row r="5278" spans="62:67" ht="20.100000000000001" customHeight="1" x14ac:dyDescent="0.25">
      <c r="BJ5278" s="146">
        <v>4498</v>
      </c>
      <c r="BK5278" s="146">
        <f t="shared" si="731"/>
        <v>28.780799999997875</v>
      </c>
      <c r="BL5278" s="146">
        <f t="shared" si="732"/>
        <v>1.5862547800149599E-4</v>
      </c>
      <c r="BM5278" s="146">
        <f t="shared" si="733"/>
        <v>4.2511906949566081E-7</v>
      </c>
      <c r="BN5278" s="146">
        <f t="shared" si="734"/>
        <v>4.2511906949566081E-7</v>
      </c>
      <c r="BO5278" s="146" t="str">
        <f t="shared" si="730"/>
        <v/>
      </c>
    </row>
    <row r="5279" spans="62:67" ht="20.100000000000001" customHeight="1" x14ac:dyDescent="0.25">
      <c r="BJ5279" s="146">
        <v>4499</v>
      </c>
      <c r="BK5279" s="146">
        <f t="shared" si="731"/>
        <v>28.787199999997874</v>
      </c>
      <c r="BL5279" s="146">
        <f t="shared" si="732"/>
        <v>1.5820035893200033E-4</v>
      </c>
      <c r="BM5279" s="146">
        <f t="shared" si="733"/>
        <v>4.2399645562240748E-7</v>
      </c>
      <c r="BN5279" s="146">
        <f t="shared" si="734"/>
        <v>4.2399645562240748E-7</v>
      </c>
      <c r="BO5279" s="146" t="str">
        <f t="shared" si="730"/>
        <v/>
      </c>
    </row>
    <row r="5280" spans="62:67" ht="20.100000000000001" customHeight="1" x14ac:dyDescent="0.25">
      <c r="BJ5280" s="146">
        <v>4500</v>
      </c>
      <c r="BK5280" s="146">
        <f t="shared" si="731"/>
        <v>28.793599999997873</v>
      </c>
      <c r="BL5280" s="146">
        <f t="shared" si="732"/>
        <v>1.5777636247637792E-4</v>
      </c>
      <c r="BM5280" s="146">
        <f t="shared" si="733"/>
        <v>4.2287675399888696E-7</v>
      </c>
      <c r="BN5280" s="146">
        <f t="shared" si="734"/>
        <v>4.2287675399888696E-7</v>
      </c>
      <c r="BO5280" s="146" t="str">
        <f t="shared" si="730"/>
        <v/>
      </c>
    </row>
    <row r="5281" spans="62:67" ht="20.100000000000001" customHeight="1" x14ac:dyDescent="0.25">
      <c r="BJ5281" s="146">
        <v>4501</v>
      </c>
      <c r="BK5281" s="146">
        <f t="shared" si="731"/>
        <v>28.799999999997873</v>
      </c>
      <c r="BL5281" s="146">
        <f t="shared" si="732"/>
        <v>1.5735348572237903E-4</v>
      </c>
      <c r="BM5281" s="146">
        <f t="shared" si="733"/>
        <v>4.2175995723357806E-7</v>
      </c>
      <c r="BN5281" s="146">
        <f t="shared" si="734"/>
        <v>4.2175995723357806E-7</v>
      </c>
      <c r="BO5281" s="146" t="str">
        <f t="shared" si="730"/>
        <v/>
      </c>
    </row>
    <row r="5282" spans="62:67" ht="20.100000000000001" customHeight="1" x14ac:dyDescent="0.25">
      <c r="BJ5282" s="146">
        <v>4502</v>
      </c>
      <c r="BK5282" s="146">
        <f t="shared" si="731"/>
        <v>28.806399999997872</v>
      </c>
      <c r="BL5282" s="146">
        <f t="shared" si="732"/>
        <v>1.5693172576514546E-4</v>
      </c>
      <c r="BM5282" s="146">
        <f t="shared" si="733"/>
        <v>4.2064605795428547E-7</v>
      </c>
      <c r="BN5282" s="146">
        <f t="shared" si="734"/>
        <v>4.2064605795428547E-7</v>
      </c>
      <c r="BO5282" s="146" t="str">
        <f t="shared" si="730"/>
        <v/>
      </c>
    </row>
    <row r="5283" spans="62:67" ht="20.100000000000001" customHeight="1" x14ac:dyDescent="0.25">
      <c r="BJ5283" s="146">
        <v>4503</v>
      </c>
      <c r="BK5283" s="146">
        <f t="shared" si="731"/>
        <v>28.812799999997871</v>
      </c>
      <c r="BL5283" s="146">
        <f t="shared" si="732"/>
        <v>1.5651107970719117E-4</v>
      </c>
      <c r="BM5283" s="146">
        <f t="shared" si="733"/>
        <v>4.1953504880496849E-7</v>
      </c>
      <c r="BN5283" s="146">
        <f t="shared" si="734"/>
        <v>4.1953504880496849E-7</v>
      </c>
      <c r="BO5283" s="146" t="str">
        <f t="shared" si="730"/>
        <v/>
      </c>
    </row>
    <row r="5284" spans="62:67" ht="20.100000000000001" customHeight="1" x14ac:dyDescent="0.25">
      <c r="BJ5284" s="146">
        <v>4504</v>
      </c>
      <c r="BK5284" s="146">
        <f t="shared" si="731"/>
        <v>28.819199999997871</v>
      </c>
      <c r="BL5284" s="146">
        <f t="shared" si="732"/>
        <v>1.560915446583862E-4</v>
      </c>
      <c r="BM5284" s="146">
        <f t="shared" si="733"/>
        <v>4.184269224497526E-7</v>
      </c>
      <c r="BN5284" s="146">
        <f t="shared" si="734"/>
        <v>4.184269224497526E-7</v>
      </c>
      <c r="BO5284" s="146" t="str">
        <f t="shared" si="730"/>
        <v/>
      </c>
    </row>
    <row r="5285" spans="62:67" ht="20.100000000000001" customHeight="1" x14ac:dyDescent="0.25">
      <c r="BJ5285" s="146">
        <v>4505</v>
      </c>
      <c r="BK5285" s="146">
        <f t="shared" si="731"/>
        <v>28.82559999999787</v>
      </c>
      <c r="BL5285" s="146">
        <f t="shared" si="732"/>
        <v>1.5567311773593645E-4</v>
      </c>
      <c r="BM5285" s="146">
        <f t="shared" si="733"/>
        <v>4.1732167156970394E-7</v>
      </c>
      <c r="BN5285" s="146">
        <f t="shared" si="734"/>
        <v>4.1732167156970394E-7</v>
      </c>
      <c r="BO5285" s="146" t="str">
        <f t="shared" si="730"/>
        <v/>
      </c>
    </row>
    <row r="5286" spans="62:67" ht="20.100000000000001" customHeight="1" x14ac:dyDescent="0.25">
      <c r="BJ5286" s="146">
        <v>4506</v>
      </c>
      <c r="BK5286" s="146">
        <f t="shared" si="731"/>
        <v>28.831999999997869</v>
      </c>
      <c r="BL5286" s="146">
        <f t="shared" si="732"/>
        <v>1.5525579606436675E-4</v>
      </c>
      <c r="BM5286" s="146">
        <f t="shared" si="733"/>
        <v>4.1621928886434716E-7</v>
      </c>
      <c r="BN5286" s="146">
        <f t="shared" si="734"/>
        <v>4.1621928886434716E-7</v>
      </c>
      <c r="BO5286" s="146" t="str">
        <f t="shared" si="730"/>
        <v/>
      </c>
    </row>
    <row r="5287" spans="62:67" ht="20.100000000000001" customHeight="1" x14ac:dyDescent="0.25">
      <c r="BJ5287" s="146">
        <v>4507</v>
      </c>
      <c r="BK5287" s="146">
        <f t="shared" si="731"/>
        <v>28.838399999997868</v>
      </c>
      <c r="BL5287" s="146">
        <f t="shared" si="732"/>
        <v>1.548395767755024E-4</v>
      </c>
      <c r="BM5287" s="146">
        <f t="shared" si="733"/>
        <v>4.1511976705147576E-7</v>
      </c>
      <c r="BN5287" s="146">
        <f t="shared" si="734"/>
        <v>4.1511976705147576E-7</v>
      </c>
      <c r="BO5287" s="146" t="str">
        <f t="shared" si="730"/>
        <v/>
      </c>
    </row>
    <row r="5288" spans="62:67" ht="20.100000000000001" customHeight="1" x14ac:dyDescent="0.25">
      <c r="BJ5288" s="146">
        <v>4508</v>
      </c>
      <c r="BK5288" s="146">
        <f t="shared" si="731"/>
        <v>28.844799999997868</v>
      </c>
      <c r="BL5288" s="146">
        <f t="shared" si="732"/>
        <v>1.5442445700845092E-4</v>
      </c>
      <c r="BM5288" s="146">
        <f t="shared" si="733"/>
        <v>4.1402309886612201E-7</v>
      </c>
      <c r="BN5288" s="146">
        <f t="shared" si="734"/>
        <v>4.1402309886612201E-7</v>
      </c>
      <c r="BO5288" s="146" t="str">
        <f t="shared" si="730"/>
        <v/>
      </c>
    </row>
    <row r="5289" spans="62:67" ht="20.100000000000001" customHeight="1" x14ac:dyDescent="0.25">
      <c r="BJ5289" s="146">
        <v>4509</v>
      </c>
      <c r="BK5289" s="146">
        <f t="shared" si="731"/>
        <v>28.851199999997867</v>
      </c>
      <c r="BL5289" s="146">
        <f t="shared" si="732"/>
        <v>1.540104339095848E-4</v>
      </c>
      <c r="BM5289" s="146">
        <f t="shared" si="733"/>
        <v>4.1292927706221044E-7</v>
      </c>
      <c r="BN5289" s="146">
        <f t="shared" si="734"/>
        <v>4.1292927706221044E-7</v>
      </c>
      <c r="BO5289" s="146" t="str">
        <f t="shared" si="730"/>
        <v/>
      </c>
    </row>
    <row r="5290" spans="62:67" ht="20.100000000000001" customHeight="1" x14ac:dyDescent="0.25">
      <c r="BJ5290" s="146">
        <v>4510</v>
      </c>
      <c r="BK5290" s="146">
        <f t="shared" si="731"/>
        <v>28.857599999997866</v>
      </c>
      <c r="BL5290" s="146">
        <f t="shared" si="732"/>
        <v>1.5359750463252259E-4</v>
      </c>
      <c r="BM5290" s="146">
        <f t="shared" si="733"/>
        <v>4.1183829441071465E-7</v>
      </c>
      <c r="BN5290" s="146">
        <f t="shared" si="734"/>
        <v>4.1183829441071465E-7</v>
      </c>
      <c r="BO5290" s="146" t="str">
        <f t="shared" si="730"/>
        <v/>
      </c>
    </row>
    <row r="5291" spans="62:67" ht="20.100000000000001" customHeight="1" x14ac:dyDescent="0.25">
      <c r="BJ5291" s="146">
        <v>4511</v>
      </c>
      <c r="BK5291" s="146">
        <f t="shared" si="731"/>
        <v>28.863999999997866</v>
      </c>
      <c r="BL5291" s="146">
        <f t="shared" si="732"/>
        <v>1.5318566633811188E-4</v>
      </c>
      <c r="BM5291" s="146">
        <f t="shared" si="733"/>
        <v>4.1075014370090413E-7</v>
      </c>
      <c r="BN5291" s="146">
        <f t="shared" si="734"/>
        <v>4.1075014370090413E-7</v>
      </c>
      <c r="BO5291" s="146" t="str">
        <f t="shared" si="730"/>
        <v/>
      </c>
    </row>
    <row r="5292" spans="62:67" ht="20.100000000000001" customHeight="1" x14ac:dyDescent="0.25">
      <c r="BJ5292" s="146">
        <v>4512</v>
      </c>
      <c r="BK5292" s="146">
        <f t="shared" si="731"/>
        <v>28.870399999997865</v>
      </c>
      <c r="BL5292" s="146">
        <f t="shared" si="732"/>
        <v>1.5277491619441097E-4</v>
      </c>
      <c r="BM5292" s="146">
        <f t="shared" si="733"/>
        <v>4.0966481774037142E-7</v>
      </c>
      <c r="BN5292" s="146">
        <f t="shared" si="734"/>
        <v>4.0966481774037142E-7</v>
      </c>
      <c r="BO5292" s="146" t="str">
        <f t="shared" si="730"/>
        <v/>
      </c>
    </row>
    <row r="5293" spans="62:67" ht="20.100000000000001" customHeight="1" x14ac:dyDescent="0.25">
      <c r="BJ5293" s="146">
        <v>4513</v>
      </c>
      <c r="BK5293" s="146">
        <f t="shared" si="731"/>
        <v>28.876799999997864</v>
      </c>
      <c r="BL5293" s="146">
        <f t="shared" si="732"/>
        <v>1.523652513766706E-4</v>
      </c>
      <c r="BM5293" s="146">
        <f t="shared" si="733"/>
        <v>4.0858230935302627E-7</v>
      </c>
      <c r="BN5293" s="146">
        <f t="shared" si="734"/>
        <v>4.0858230935302627E-7</v>
      </c>
      <c r="BO5293" s="146" t="str">
        <f t="shared" si="730"/>
        <v/>
      </c>
    </row>
    <row r="5294" spans="62:67" ht="20.100000000000001" customHeight="1" x14ac:dyDescent="0.25">
      <c r="BJ5294" s="146">
        <v>4514</v>
      </c>
      <c r="BK5294" s="146">
        <f t="shared" si="731"/>
        <v>28.883199999997863</v>
      </c>
      <c r="BL5294" s="146">
        <f t="shared" si="732"/>
        <v>1.5195666906731757E-4</v>
      </c>
      <c r="BM5294" s="146">
        <f t="shared" si="733"/>
        <v>4.075026113818062E-7</v>
      </c>
      <c r="BN5294" s="146">
        <f t="shared" si="734"/>
        <v>4.075026113818062E-7</v>
      </c>
      <c r="BO5294" s="146" t="str">
        <f t="shared" si="730"/>
        <v/>
      </c>
    </row>
    <row r="5295" spans="62:67" ht="20.100000000000001" customHeight="1" x14ac:dyDescent="0.25">
      <c r="BJ5295" s="146">
        <v>4515</v>
      </c>
      <c r="BK5295" s="146">
        <f t="shared" si="731"/>
        <v>28.889599999997863</v>
      </c>
      <c r="BL5295" s="146">
        <f t="shared" si="732"/>
        <v>1.5154916645593577E-4</v>
      </c>
      <c r="BM5295" s="146">
        <f t="shared" si="733"/>
        <v>4.064257166871857E-7</v>
      </c>
      <c r="BN5295" s="146">
        <f t="shared" si="734"/>
        <v>4.064257166871857E-7</v>
      </c>
      <c r="BO5295" s="146" t="str">
        <f t="shared" si="730"/>
        <v/>
      </c>
    </row>
    <row r="5296" spans="62:67" ht="20.100000000000001" customHeight="1" x14ac:dyDescent="0.25">
      <c r="BJ5296" s="146">
        <v>4516</v>
      </c>
      <c r="BK5296" s="146">
        <f t="shared" si="731"/>
        <v>28.895999999997862</v>
      </c>
      <c r="BL5296" s="146">
        <f t="shared" si="732"/>
        <v>1.5114274073924858E-4</v>
      </c>
      <c r="BM5296" s="146">
        <f t="shared" si="733"/>
        <v>4.0535161814687806E-7</v>
      </c>
      <c r="BN5296" s="146">
        <f t="shared" si="734"/>
        <v>4.0535161814687806E-7</v>
      </c>
      <c r="BO5296" s="146" t="str">
        <f t="shared" si="730"/>
        <v/>
      </c>
    </row>
    <row r="5297" spans="62:67" ht="20.100000000000001" customHeight="1" x14ac:dyDescent="0.25">
      <c r="BJ5297" s="146">
        <v>4517</v>
      </c>
      <c r="BK5297" s="146">
        <f t="shared" si="731"/>
        <v>28.902399999997861</v>
      </c>
      <c r="BL5297" s="146">
        <f t="shared" si="732"/>
        <v>1.507373891211017E-4</v>
      </c>
      <c r="BM5297" s="146">
        <f t="shared" si="733"/>
        <v>4.0428030865564566E-7</v>
      </c>
      <c r="BN5297" s="146">
        <f t="shared" si="734"/>
        <v>4.0428030865564566E-7</v>
      </c>
      <c r="BO5297" s="146" t="str">
        <f t="shared" si="730"/>
        <v/>
      </c>
    </row>
    <row r="5298" spans="62:67" ht="20.100000000000001" customHeight="1" x14ac:dyDescent="0.25">
      <c r="BJ5298" s="146">
        <v>4518</v>
      </c>
      <c r="BK5298" s="146">
        <f t="shared" si="731"/>
        <v>28.908799999997861</v>
      </c>
      <c r="BL5298" s="146">
        <f t="shared" si="732"/>
        <v>1.5033310881244606E-4</v>
      </c>
      <c r="BM5298" s="146">
        <f t="shared" si="733"/>
        <v>4.0321178112787495E-7</v>
      </c>
      <c r="BN5298" s="146">
        <f t="shared" si="734"/>
        <v>4.0321178112787495E-7</v>
      </c>
      <c r="BO5298" s="146" t="str">
        <f t="shared" si="730"/>
        <v/>
      </c>
    </row>
    <row r="5299" spans="62:67" ht="20.100000000000001" customHeight="1" x14ac:dyDescent="0.25">
      <c r="BJ5299" s="146">
        <v>4519</v>
      </c>
      <c r="BK5299" s="146">
        <f t="shared" si="731"/>
        <v>28.91519999999786</v>
      </c>
      <c r="BL5299" s="146">
        <f t="shared" si="732"/>
        <v>1.4992989703131818E-4</v>
      </c>
      <c r="BM5299" s="146">
        <f t="shared" si="733"/>
        <v>4.0214602849302276E-7</v>
      </c>
      <c r="BN5299" s="146">
        <f t="shared" si="734"/>
        <v>4.0214602849302276E-7</v>
      </c>
      <c r="BO5299" s="146" t="str">
        <f t="shared" si="730"/>
        <v/>
      </c>
    </row>
    <row r="5300" spans="62:67" ht="20.100000000000001" customHeight="1" x14ac:dyDescent="0.25">
      <c r="BJ5300" s="146">
        <v>4520</v>
      </c>
      <c r="BK5300" s="146">
        <f t="shared" si="731"/>
        <v>28.921599999997859</v>
      </c>
      <c r="BL5300" s="146">
        <f t="shared" si="732"/>
        <v>1.4952775100282516E-4</v>
      </c>
      <c r="BM5300" s="146">
        <f t="shared" si="733"/>
        <v>4.0108304369943816E-7</v>
      </c>
      <c r="BN5300" s="146">
        <f t="shared" si="734"/>
        <v>4.0108304369943816E-7</v>
      </c>
      <c r="BO5300" s="146" t="str">
        <f t="shared" si="730"/>
        <v/>
      </c>
    </row>
    <row r="5301" spans="62:67" ht="20.100000000000001" customHeight="1" x14ac:dyDescent="0.25">
      <c r="BJ5301" s="146">
        <v>4521</v>
      </c>
      <c r="BK5301" s="146">
        <f t="shared" si="731"/>
        <v>28.927999999997859</v>
      </c>
      <c r="BL5301" s="146">
        <f t="shared" si="732"/>
        <v>1.4912666795912572E-4</v>
      </c>
      <c r="BM5301" s="146">
        <f t="shared" si="733"/>
        <v>4.0002281971279036E-7</v>
      </c>
      <c r="BN5301" s="146">
        <f t="shared" si="734"/>
        <v>4.0002281971279036E-7</v>
      </c>
      <c r="BO5301" s="146" t="str">
        <f t="shared" si="730"/>
        <v/>
      </c>
    </row>
    <row r="5302" spans="62:67" ht="20.100000000000001" customHeight="1" x14ac:dyDescent="0.25">
      <c r="BJ5302" s="146">
        <v>4522</v>
      </c>
      <c r="BK5302" s="146">
        <f t="shared" si="731"/>
        <v>28.934399999997858</v>
      </c>
      <c r="BL5302" s="146">
        <f t="shared" si="732"/>
        <v>1.4872664513941293E-4</v>
      </c>
      <c r="BM5302" s="146">
        <f t="shared" si="733"/>
        <v>3.9896534951585185E-7</v>
      </c>
      <c r="BN5302" s="146">
        <f t="shared" si="734"/>
        <v>3.9896534951585185E-7</v>
      </c>
      <c r="BO5302" s="146" t="str">
        <f t="shared" si="730"/>
        <v/>
      </c>
    </row>
    <row r="5303" spans="62:67" ht="20.100000000000001" customHeight="1" x14ac:dyDescent="0.25">
      <c r="BJ5303" s="146">
        <v>4523</v>
      </c>
      <c r="BK5303" s="146">
        <f t="shared" si="731"/>
        <v>28.940799999997857</v>
      </c>
      <c r="BL5303" s="146">
        <f t="shared" si="732"/>
        <v>1.4832767978989708E-4</v>
      </c>
      <c r="BM5303" s="146">
        <f t="shared" si="733"/>
        <v>3.9791062610847129E-7</v>
      </c>
      <c r="BN5303" s="146">
        <f t="shared" si="734"/>
        <v>3.9791062610847129E-7</v>
      </c>
      <c r="BO5303" s="146" t="str">
        <f t="shared" si="730"/>
        <v/>
      </c>
    </row>
    <row r="5304" spans="62:67" ht="20.100000000000001" customHeight="1" x14ac:dyDescent="0.25">
      <c r="BJ5304" s="146">
        <v>4524</v>
      </c>
      <c r="BK5304" s="146">
        <f t="shared" si="731"/>
        <v>28.947199999997856</v>
      </c>
      <c r="BL5304" s="146">
        <f t="shared" si="732"/>
        <v>1.4792976916378861E-4</v>
      </c>
      <c r="BM5304" s="146">
        <f t="shared" si="733"/>
        <v>3.9685864250838671E-7</v>
      </c>
      <c r="BN5304" s="146">
        <f t="shared" si="734"/>
        <v>3.9685864250838671E-7</v>
      </c>
      <c r="BO5304" s="146" t="str">
        <f t="shared" si="730"/>
        <v/>
      </c>
    </row>
    <row r="5305" spans="62:67" ht="20.100000000000001" customHeight="1" x14ac:dyDescent="0.25">
      <c r="BJ5305" s="146">
        <v>4525</v>
      </c>
      <c r="BK5305" s="146">
        <f t="shared" si="731"/>
        <v>28.953599999997856</v>
      </c>
      <c r="BL5305" s="146">
        <f t="shared" si="732"/>
        <v>1.4753291052128022E-4</v>
      </c>
      <c r="BM5305" s="146">
        <f t="shared" si="733"/>
        <v>3.9580939175108991E-7</v>
      </c>
      <c r="BN5305" s="146">
        <f t="shared" si="734"/>
        <v>3.9580939175108991E-7</v>
      </c>
      <c r="BO5305" s="146" t="str">
        <f t="shared" si="730"/>
        <v/>
      </c>
    </row>
    <row r="5306" spans="62:67" ht="20.100000000000001" customHeight="1" x14ac:dyDescent="0.25">
      <c r="BJ5306" s="146">
        <v>4526</v>
      </c>
      <c r="BK5306" s="146">
        <f t="shared" si="731"/>
        <v>28.959999999997855</v>
      </c>
      <c r="BL5306" s="146">
        <f t="shared" si="732"/>
        <v>1.4713710112952913E-4</v>
      </c>
      <c r="BM5306" s="146">
        <f t="shared" si="733"/>
        <v>3.9476286688749549E-7</v>
      </c>
      <c r="BN5306" s="146">
        <f t="shared" si="734"/>
        <v>3.9476286688749549E-7</v>
      </c>
      <c r="BO5306" s="146" t="str">
        <f t="shared" si="730"/>
        <v/>
      </c>
    </row>
    <row r="5307" spans="62:67" ht="20.100000000000001" customHeight="1" x14ac:dyDescent="0.25">
      <c r="BJ5307" s="146">
        <v>4527</v>
      </c>
      <c r="BK5307" s="146">
        <f t="shared" si="731"/>
        <v>28.966399999997854</v>
      </c>
      <c r="BL5307" s="146">
        <f t="shared" si="732"/>
        <v>1.4674233826264164E-4</v>
      </c>
      <c r="BM5307" s="146">
        <f t="shared" si="733"/>
        <v>3.9371906098768132E-7</v>
      </c>
      <c r="BN5307" s="146">
        <f t="shared" si="734"/>
        <v>3.9371906098768132E-7</v>
      </c>
      <c r="BO5307" s="146" t="str">
        <f t="shared" si="730"/>
        <v/>
      </c>
    </row>
    <row r="5308" spans="62:67" ht="20.100000000000001" customHeight="1" x14ac:dyDescent="0.25">
      <c r="BJ5308" s="146">
        <v>4528</v>
      </c>
      <c r="BK5308" s="146">
        <f t="shared" si="731"/>
        <v>28.972799999997854</v>
      </c>
      <c r="BL5308" s="146">
        <f t="shared" si="732"/>
        <v>1.4634861920165396E-4</v>
      </c>
      <c r="BM5308" s="146">
        <f t="shared" si="733"/>
        <v>3.926779671373649E-7</v>
      </c>
      <c r="BN5308" s="146">
        <f t="shared" si="734"/>
        <v>3.926779671373649E-7</v>
      </c>
      <c r="BO5308" s="146" t="str">
        <f t="shared" si="730"/>
        <v/>
      </c>
    </row>
    <row r="5309" spans="62:67" ht="20.100000000000001" customHeight="1" x14ac:dyDescent="0.25">
      <c r="BJ5309" s="146">
        <v>4529</v>
      </c>
      <c r="BK5309" s="146">
        <f t="shared" si="731"/>
        <v>28.979199999997853</v>
      </c>
      <c r="BL5309" s="146">
        <f t="shared" si="732"/>
        <v>1.4595594123451659E-4</v>
      </c>
      <c r="BM5309" s="146">
        <f t="shared" si="733"/>
        <v>3.9163957844061382E-7</v>
      </c>
      <c r="BN5309" s="146">
        <f t="shared" si="734"/>
        <v>3.9163957844061382E-7</v>
      </c>
      <c r="BO5309" s="146" t="str">
        <f t="shared" si="730"/>
        <v/>
      </c>
    </row>
    <row r="5310" spans="62:67" ht="20.100000000000001" customHeight="1" x14ac:dyDescent="0.25">
      <c r="BJ5310" s="146">
        <v>4530</v>
      </c>
      <c r="BK5310" s="146">
        <f t="shared" si="731"/>
        <v>28.985599999997852</v>
      </c>
      <c r="BL5310" s="146">
        <f t="shared" si="732"/>
        <v>1.4556430165607598E-4</v>
      </c>
      <c r="BM5310" s="146">
        <f t="shared" si="733"/>
        <v>3.9060388801762319E-7</v>
      </c>
      <c r="BN5310" s="146">
        <f t="shared" si="734"/>
        <v>3.9060388801762319E-7</v>
      </c>
      <c r="BO5310" s="146" t="str">
        <f t="shared" si="730"/>
        <v/>
      </c>
    </row>
    <row r="5311" spans="62:67" ht="20.100000000000001" customHeight="1" x14ac:dyDescent="0.25">
      <c r="BJ5311" s="146">
        <v>4531</v>
      </c>
      <c r="BK5311" s="146">
        <f t="shared" si="731"/>
        <v>28.991999999997851</v>
      </c>
      <c r="BL5311" s="146">
        <f t="shared" si="732"/>
        <v>1.4517369776805835E-4</v>
      </c>
      <c r="BM5311" s="146">
        <f t="shared" si="733"/>
        <v>3.8957088900593538E-7</v>
      </c>
      <c r="BN5311" s="146">
        <f t="shared" si="734"/>
        <v>3.8957088900593538E-7</v>
      </c>
      <c r="BO5311" s="146" t="str">
        <f t="shared" si="730"/>
        <v/>
      </c>
    </row>
    <row r="5312" spans="62:67" ht="20.100000000000001" customHeight="1" x14ac:dyDescent="0.25">
      <c r="BJ5312" s="146">
        <v>4532</v>
      </c>
      <c r="BK5312" s="146">
        <f t="shared" si="731"/>
        <v>28.998399999997851</v>
      </c>
      <c r="BL5312" s="146">
        <f t="shared" si="732"/>
        <v>1.4478412687905242E-4</v>
      </c>
      <c r="BM5312" s="146">
        <f t="shared" si="733"/>
        <v>3.8854057456030443E-7</v>
      </c>
      <c r="BN5312" s="146">
        <f t="shared" si="734"/>
        <v>3.8854057456030443E-7</v>
      </c>
      <c r="BO5312" s="146" t="str">
        <f t="shared" si="730"/>
        <v/>
      </c>
    </row>
    <row r="5313" spans="62:67" ht="20.100000000000001" customHeight="1" x14ac:dyDescent="0.25">
      <c r="BJ5313" s="146">
        <v>4533</v>
      </c>
      <c r="BK5313" s="146">
        <f t="shared" si="731"/>
        <v>29.00479999999785</v>
      </c>
      <c r="BL5313" s="146">
        <f t="shared" si="732"/>
        <v>1.4439558630449211E-4</v>
      </c>
      <c r="BM5313" s="146">
        <f t="shared" si="733"/>
        <v>3.8751293785223534E-7</v>
      </c>
      <c r="BN5313" s="146">
        <f t="shared" si="734"/>
        <v>3.8751293785223534E-7</v>
      </c>
      <c r="BO5313" s="146" t="str">
        <f t="shared" si="730"/>
        <v/>
      </c>
    </row>
    <row r="5314" spans="62:67" ht="20.100000000000001" customHeight="1" x14ac:dyDescent="0.25">
      <c r="BJ5314" s="146">
        <v>4534</v>
      </c>
      <c r="BK5314" s="146">
        <f t="shared" si="731"/>
        <v>29.011199999997849</v>
      </c>
      <c r="BL5314" s="146">
        <f t="shared" si="732"/>
        <v>1.4400807336663988E-4</v>
      </c>
      <c r="BM5314" s="146">
        <f t="shared" si="733"/>
        <v>3.8648797206984847E-7</v>
      </c>
      <c r="BN5314" s="146">
        <f t="shared" si="734"/>
        <v>3.8648797206984847E-7</v>
      </c>
      <c r="BO5314" s="146" t="str">
        <f t="shared" si="730"/>
        <v/>
      </c>
    </row>
    <row r="5315" spans="62:67" ht="20.100000000000001" customHeight="1" x14ac:dyDescent="0.25">
      <c r="BJ5315" s="146">
        <v>4535</v>
      </c>
      <c r="BK5315" s="146">
        <f t="shared" si="731"/>
        <v>29.017599999997849</v>
      </c>
      <c r="BL5315" s="146">
        <f t="shared" si="732"/>
        <v>1.4362158539457003E-4</v>
      </c>
      <c r="BM5315" s="146">
        <f t="shared" si="733"/>
        <v>3.8546567041863856E-7</v>
      </c>
      <c r="BN5315" s="146">
        <f t="shared" si="734"/>
        <v>3.8546567041863856E-7</v>
      </c>
      <c r="BO5315" s="146" t="str">
        <f t="shared" si="730"/>
        <v/>
      </c>
    </row>
    <row r="5316" spans="62:67" ht="20.100000000000001" customHeight="1" x14ac:dyDescent="0.25">
      <c r="BJ5316" s="146">
        <v>4536</v>
      </c>
      <c r="BK5316" s="146">
        <f t="shared" si="731"/>
        <v>29.023999999997848</v>
      </c>
      <c r="BL5316" s="146">
        <f t="shared" si="732"/>
        <v>1.4323611972415139E-4</v>
      </c>
      <c r="BM5316" s="146">
        <f t="shared" si="733"/>
        <v>3.8444602612060729E-7</v>
      </c>
      <c r="BN5316" s="146">
        <f t="shared" si="734"/>
        <v>3.8444602612060729E-7</v>
      </c>
      <c r="BO5316" s="146" t="str">
        <f t="shared" si="730"/>
        <v/>
      </c>
    </row>
    <row r="5317" spans="62:67" ht="20.100000000000001" customHeight="1" x14ac:dyDescent="0.25">
      <c r="BJ5317" s="146">
        <v>4537</v>
      </c>
      <c r="BK5317" s="146">
        <f t="shared" si="731"/>
        <v>29.030399999997847</v>
      </c>
      <c r="BL5317" s="146">
        <f t="shared" si="732"/>
        <v>1.4285167369803078E-4</v>
      </c>
      <c r="BM5317" s="146">
        <f t="shared" si="733"/>
        <v>3.8342903241488677E-7</v>
      </c>
      <c r="BN5317" s="146">
        <f t="shared" si="734"/>
        <v>3.8342903241488677E-7</v>
      </c>
      <c r="BO5317" s="146" t="str">
        <f t="shared" si="730"/>
        <v/>
      </c>
    </row>
    <row r="5318" spans="62:67" ht="20.100000000000001" customHeight="1" x14ac:dyDescent="0.25">
      <c r="BJ5318" s="146">
        <v>4538</v>
      </c>
      <c r="BK5318" s="146">
        <f t="shared" si="731"/>
        <v>29.036799999997847</v>
      </c>
      <c r="BL5318" s="146">
        <f t="shared" si="732"/>
        <v>1.424682446656159E-4</v>
      </c>
      <c r="BM5318" s="146">
        <f t="shared" si="733"/>
        <v>3.8241468255668237E-7</v>
      </c>
      <c r="BN5318" s="146">
        <f t="shared" si="734"/>
        <v>3.8241468255668237E-7</v>
      </c>
      <c r="BO5318" s="146" t="str">
        <f t="shared" si="730"/>
        <v/>
      </c>
    </row>
    <row r="5319" spans="62:67" ht="20.100000000000001" customHeight="1" x14ac:dyDescent="0.25">
      <c r="BJ5319" s="146">
        <v>4539</v>
      </c>
      <c r="BK5319" s="146">
        <f t="shared" si="731"/>
        <v>29.043199999997846</v>
      </c>
      <c r="BL5319" s="146">
        <f t="shared" si="732"/>
        <v>1.4208582998305922E-4</v>
      </c>
      <c r="BM5319" s="146">
        <f t="shared" si="733"/>
        <v>3.8140296981830279E-7</v>
      </c>
      <c r="BN5319" s="146">
        <f t="shared" si="734"/>
        <v>3.8140296981830279E-7</v>
      </c>
      <c r="BO5319" s="146" t="str">
        <f t="shared" si="730"/>
        <v/>
      </c>
    </row>
    <row r="5320" spans="62:67" ht="20.100000000000001" customHeight="1" x14ac:dyDescent="0.25">
      <c r="BJ5320" s="146">
        <v>4540</v>
      </c>
      <c r="BK5320" s="146">
        <f t="shared" si="731"/>
        <v>29.049599999997845</v>
      </c>
      <c r="BL5320" s="146">
        <f t="shared" si="732"/>
        <v>1.4170442701324091E-4</v>
      </c>
      <c r="BM5320" s="146">
        <f t="shared" si="733"/>
        <v>3.8039388748943104E-7</v>
      </c>
      <c r="BN5320" s="146">
        <f t="shared" si="734"/>
        <v>3.8039388748943104E-7</v>
      </c>
      <c r="BO5320" s="146" t="str">
        <f t="shared" si="730"/>
        <v/>
      </c>
    </row>
    <row r="5321" spans="62:67" ht="20.100000000000001" customHeight="1" x14ac:dyDescent="0.25">
      <c r="BJ5321" s="146">
        <v>4541</v>
      </c>
      <c r="BK5321" s="146">
        <f t="shared" si="731"/>
        <v>29.055999999997844</v>
      </c>
      <c r="BL5321" s="146">
        <f t="shared" si="732"/>
        <v>1.4132403312575148E-4</v>
      </c>
      <c r="BM5321" s="146">
        <f t="shared" si="733"/>
        <v>3.7938742887473923E-7</v>
      </c>
      <c r="BN5321" s="146">
        <f t="shared" si="734"/>
        <v>3.7938742887473923E-7</v>
      </c>
      <c r="BO5321" s="146" t="str">
        <f t="shared" si="730"/>
        <v/>
      </c>
    </row>
    <row r="5322" spans="62:67" ht="20.100000000000001" customHeight="1" x14ac:dyDescent="0.25">
      <c r="BJ5322" s="146">
        <v>4542</v>
      </c>
      <c r="BK5322" s="146">
        <f t="shared" si="731"/>
        <v>29.062399999997844</v>
      </c>
      <c r="BL5322" s="146">
        <f t="shared" si="732"/>
        <v>1.4094464569687674E-4</v>
      </c>
      <c r="BM5322" s="146">
        <f t="shared" si="733"/>
        <v>3.7838358729673461E-7</v>
      </c>
      <c r="BN5322" s="146">
        <f t="shared" si="734"/>
        <v>3.7838358729673461E-7</v>
      </c>
      <c r="BO5322" s="146" t="str">
        <f t="shared" si="730"/>
        <v/>
      </c>
    </row>
    <row r="5323" spans="62:67" ht="20.100000000000001" customHeight="1" x14ac:dyDescent="0.25">
      <c r="BJ5323" s="146">
        <v>4543</v>
      </c>
      <c r="BK5323" s="146">
        <f t="shared" si="731"/>
        <v>29.068799999997843</v>
      </c>
      <c r="BL5323" s="146">
        <f t="shared" si="732"/>
        <v>1.4056626210958001E-4</v>
      </c>
      <c r="BM5323" s="146">
        <f t="shared" si="733"/>
        <v>3.7738235609494639E-7</v>
      </c>
      <c r="BN5323" s="146">
        <f t="shared" si="734"/>
        <v>3.7738235609494639E-7</v>
      </c>
      <c r="BO5323" s="146" t="str">
        <f t="shared" si="730"/>
        <v/>
      </c>
    </row>
    <row r="5324" spans="62:67" ht="20.100000000000001" customHeight="1" x14ac:dyDescent="0.25">
      <c r="BJ5324" s="146">
        <v>4544</v>
      </c>
      <c r="BK5324" s="146">
        <f t="shared" si="731"/>
        <v>29.075199999997842</v>
      </c>
      <c r="BL5324" s="146">
        <f t="shared" si="732"/>
        <v>1.4018887975348506E-4</v>
      </c>
      <c r="BM5324" s="146">
        <f t="shared" si="733"/>
        <v>3.7638372862321525E-7</v>
      </c>
      <c r="BN5324" s="146">
        <f t="shared" si="734"/>
        <v>3.7638372862321525E-7</v>
      </c>
      <c r="BO5324" s="146" t="str">
        <f t="shared" si="730"/>
        <v/>
      </c>
    </row>
    <row r="5325" spans="62:67" ht="20.100000000000001" customHeight="1" x14ac:dyDescent="0.25">
      <c r="BJ5325" s="146">
        <v>4545</v>
      </c>
      <c r="BK5325" s="146">
        <f t="shared" si="731"/>
        <v>29.081599999997842</v>
      </c>
      <c r="BL5325" s="146">
        <f t="shared" si="732"/>
        <v>1.3981249602486185E-4</v>
      </c>
      <c r="BM5325" s="146">
        <f t="shared" si="733"/>
        <v>3.7538769825408436E-7</v>
      </c>
      <c r="BN5325" s="146">
        <f t="shared" si="734"/>
        <v>3.7538769825408436E-7</v>
      </c>
      <c r="BO5325" s="146" t="str">
        <f t="shared" ref="BO5325:BO5388" si="735">IF($BL5325&lt;(1-$BH$793),$BM5325,"")</f>
        <v/>
      </c>
    </row>
    <row r="5326" spans="62:67" ht="20.100000000000001" customHeight="1" x14ac:dyDescent="0.25">
      <c r="BJ5326" s="146">
        <v>4546</v>
      </c>
      <c r="BK5326" s="146">
        <f t="shared" ref="BK5326:BK5389" si="736">BK5325+$BN$778</f>
        <v>29.087999999997841</v>
      </c>
      <c r="BL5326" s="146">
        <f t="shared" ref="BL5326:BL5389" si="737">_xlfn.CHISQ.DIST.RT(BK5326,7)</f>
        <v>1.3943710832660776E-4</v>
      </c>
      <c r="BM5326" s="146">
        <f t="shared" ref="BM5326:BM5389" si="738">BL5326-BL5327</f>
        <v>3.7439425837592624E-7</v>
      </c>
      <c r="BN5326" s="146">
        <f t="shared" ref="BN5326:BN5389" si="739">IF(BL5326&lt;(1-$BH$785),BM5326,"")</f>
        <v>3.7439425837592624E-7</v>
      </c>
      <c r="BO5326" s="146" t="str">
        <f t="shared" si="735"/>
        <v/>
      </c>
    </row>
    <row r="5327" spans="62:67" ht="20.100000000000001" customHeight="1" x14ac:dyDescent="0.25">
      <c r="BJ5327" s="146">
        <v>4547</v>
      </c>
      <c r="BK5327" s="146">
        <f t="shared" si="736"/>
        <v>29.09439999999784</v>
      </c>
      <c r="BL5327" s="146">
        <f t="shared" si="737"/>
        <v>1.3906271406823184E-4</v>
      </c>
      <c r="BM5327" s="146">
        <f t="shared" si="738"/>
        <v>3.7340340239245488E-7</v>
      </c>
      <c r="BN5327" s="146">
        <f t="shared" si="739"/>
        <v>3.7340340239245488E-7</v>
      </c>
      <c r="BO5327" s="146" t="str">
        <f t="shared" si="735"/>
        <v/>
      </c>
    </row>
    <row r="5328" spans="62:67" ht="20.100000000000001" customHeight="1" x14ac:dyDescent="0.25">
      <c r="BJ5328" s="146">
        <v>4548</v>
      </c>
      <c r="BK5328" s="146">
        <f t="shared" si="736"/>
        <v>29.10079999999784</v>
      </c>
      <c r="BL5328" s="146">
        <f t="shared" si="737"/>
        <v>1.3868931066583938E-4</v>
      </c>
      <c r="BM5328" s="146">
        <f t="shared" si="738"/>
        <v>3.7241512372502964E-7</v>
      </c>
      <c r="BN5328" s="146">
        <f t="shared" si="739"/>
        <v>3.7241512372502964E-7</v>
      </c>
      <c r="BO5328" s="146" t="str">
        <f t="shared" si="735"/>
        <v/>
      </c>
    </row>
    <row r="5329" spans="62:67" ht="20.100000000000001" customHeight="1" x14ac:dyDescent="0.25">
      <c r="BJ5329" s="146">
        <v>4549</v>
      </c>
      <c r="BK5329" s="146">
        <f t="shared" si="736"/>
        <v>29.107199999997839</v>
      </c>
      <c r="BL5329" s="146">
        <f t="shared" si="737"/>
        <v>1.3831689554211435E-4</v>
      </c>
      <c r="BM5329" s="146">
        <f t="shared" si="738"/>
        <v>3.7142941581064953E-7</v>
      </c>
      <c r="BN5329" s="146">
        <f t="shared" si="739"/>
        <v>3.7142941581064953E-7</v>
      </c>
      <c r="BO5329" s="146" t="str">
        <f t="shared" si="735"/>
        <v/>
      </c>
    </row>
    <row r="5330" spans="62:67" ht="20.100000000000001" customHeight="1" x14ac:dyDescent="0.25">
      <c r="BJ5330" s="146">
        <v>4550</v>
      </c>
      <c r="BK5330" s="146">
        <f t="shared" si="736"/>
        <v>29.113599999997838</v>
      </c>
      <c r="BL5330" s="146">
        <f t="shared" si="737"/>
        <v>1.379454661263037E-4</v>
      </c>
      <c r="BM5330" s="146">
        <f t="shared" si="738"/>
        <v>3.7044627210314576E-7</v>
      </c>
      <c r="BN5330" s="146">
        <f t="shared" si="739"/>
        <v>3.7044627210314576E-7</v>
      </c>
      <c r="BO5330" s="146" t="str">
        <f t="shared" si="735"/>
        <v/>
      </c>
    </row>
    <row r="5331" spans="62:67" ht="20.100000000000001" customHeight="1" x14ac:dyDescent="0.25">
      <c r="BJ5331" s="146">
        <v>4551</v>
      </c>
      <c r="BK5331" s="146">
        <f t="shared" si="736"/>
        <v>29.119999999997837</v>
      </c>
      <c r="BL5331" s="146">
        <f t="shared" si="737"/>
        <v>1.3757501985420056E-4</v>
      </c>
      <c r="BM5331" s="146">
        <f t="shared" si="738"/>
        <v>3.6946568607160971E-7</v>
      </c>
      <c r="BN5331" s="146">
        <f t="shared" si="739"/>
        <v>3.6946568607160971E-7</v>
      </c>
      <c r="BO5331" s="146" t="str">
        <f t="shared" si="735"/>
        <v/>
      </c>
    </row>
    <row r="5332" spans="62:67" ht="20.100000000000001" customHeight="1" x14ac:dyDescent="0.25">
      <c r="BJ5332" s="146">
        <v>4552</v>
      </c>
      <c r="BK5332" s="146">
        <f t="shared" si="736"/>
        <v>29.126399999997837</v>
      </c>
      <c r="BL5332" s="146">
        <f t="shared" si="737"/>
        <v>1.3720555416812895E-4</v>
      </c>
      <c r="BM5332" s="146">
        <f t="shared" si="738"/>
        <v>3.684876512020192E-7</v>
      </c>
      <c r="BN5332" s="146">
        <f t="shared" si="739"/>
        <v>3.684876512020192E-7</v>
      </c>
      <c r="BO5332" s="146" t="str">
        <f t="shared" si="735"/>
        <v/>
      </c>
    </row>
    <row r="5333" spans="62:67" ht="20.100000000000001" customHeight="1" x14ac:dyDescent="0.25">
      <c r="BJ5333" s="146">
        <v>4553</v>
      </c>
      <c r="BK5333" s="146">
        <f t="shared" si="736"/>
        <v>29.132799999997836</v>
      </c>
      <c r="BL5333" s="146">
        <f t="shared" si="737"/>
        <v>1.3683706651692693E-4</v>
      </c>
      <c r="BM5333" s="146">
        <f t="shared" si="738"/>
        <v>3.6751216099691324E-7</v>
      </c>
      <c r="BN5333" s="146">
        <f t="shared" si="739"/>
        <v>3.6751216099691324E-7</v>
      </c>
      <c r="BO5333" s="146" t="str">
        <f t="shared" si="735"/>
        <v/>
      </c>
    </row>
    <row r="5334" spans="62:67" ht="20.100000000000001" customHeight="1" x14ac:dyDescent="0.25">
      <c r="BJ5334" s="146">
        <v>4554</v>
      </c>
      <c r="BK5334" s="146">
        <f t="shared" si="736"/>
        <v>29.139199999997835</v>
      </c>
      <c r="BL5334" s="146">
        <f t="shared" si="737"/>
        <v>1.3646955435593001E-4</v>
      </c>
      <c r="BM5334" s="146">
        <f t="shared" si="738"/>
        <v>3.6653920897346758E-7</v>
      </c>
      <c r="BN5334" s="146">
        <f t="shared" si="739"/>
        <v>3.6653920897346758E-7</v>
      </c>
      <c r="BO5334" s="146" t="str">
        <f t="shared" si="735"/>
        <v/>
      </c>
    </row>
    <row r="5335" spans="62:67" ht="20.100000000000001" customHeight="1" x14ac:dyDescent="0.25">
      <c r="BJ5335" s="146">
        <v>4555</v>
      </c>
      <c r="BK5335" s="146">
        <f t="shared" si="736"/>
        <v>29.145599999997835</v>
      </c>
      <c r="BL5335" s="146">
        <f t="shared" si="737"/>
        <v>1.3610301514695655E-4</v>
      </c>
      <c r="BM5335" s="146">
        <f t="shared" si="738"/>
        <v>3.6556878866688281E-7</v>
      </c>
      <c r="BN5335" s="146">
        <f t="shared" si="739"/>
        <v>3.6556878866688281E-7</v>
      </c>
      <c r="BO5335" s="146" t="str">
        <f t="shared" si="735"/>
        <v/>
      </c>
    </row>
    <row r="5336" spans="62:67" ht="20.100000000000001" customHeight="1" x14ac:dyDescent="0.25">
      <c r="BJ5336" s="146">
        <v>4556</v>
      </c>
      <c r="BK5336" s="146">
        <f t="shared" si="736"/>
        <v>29.151999999997834</v>
      </c>
      <c r="BL5336" s="146">
        <f t="shared" si="737"/>
        <v>1.3573744635828966E-4</v>
      </c>
      <c r="BM5336" s="146">
        <f t="shared" si="738"/>
        <v>3.646008936266168E-7</v>
      </c>
      <c r="BN5336" s="146">
        <f t="shared" si="739"/>
        <v>3.646008936266168E-7</v>
      </c>
      <c r="BO5336" s="146" t="str">
        <f t="shared" si="735"/>
        <v/>
      </c>
    </row>
    <row r="5337" spans="62:67" ht="20.100000000000001" customHeight="1" x14ac:dyDescent="0.25">
      <c r="BJ5337" s="146">
        <v>4557</v>
      </c>
      <c r="BK5337" s="146">
        <f t="shared" si="736"/>
        <v>29.158399999997833</v>
      </c>
      <c r="BL5337" s="146">
        <f t="shared" si="737"/>
        <v>1.3537284546466305E-4</v>
      </c>
      <c r="BM5337" s="146">
        <f t="shared" si="738"/>
        <v>3.636355174193391E-7</v>
      </c>
      <c r="BN5337" s="146">
        <f t="shared" si="739"/>
        <v>3.636355174193391E-7</v>
      </c>
      <c r="BO5337" s="146" t="str">
        <f t="shared" si="735"/>
        <v/>
      </c>
    </row>
    <row r="5338" spans="62:67" ht="20.100000000000001" customHeight="1" x14ac:dyDescent="0.25">
      <c r="BJ5338" s="146">
        <v>4558</v>
      </c>
      <c r="BK5338" s="146">
        <f t="shared" si="736"/>
        <v>29.164799999997832</v>
      </c>
      <c r="BL5338" s="146">
        <f t="shared" si="737"/>
        <v>1.3500920994724371E-4</v>
      </c>
      <c r="BM5338" s="146">
        <f t="shared" si="738"/>
        <v>3.6267265362746734E-7</v>
      </c>
      <c r="BN5338" s="146">
        <f t="shared" si="739"/>
        <v>3.6267265362746734E-7</v>
      </c>
      <c r="BO5338" s="146" t="str">
        <f t="shared" si="735"/>
        <v/>
      </c>
    </row>
    <row r="5339" spans="62:67" ht="20.100000000000001" customHeight="1" x14ac:dyDescent="0.25">
      <c r="BJ5339" s="146">
        <v>4559</v>
      </c>
      <c r="BK5339" s="146">
        <f t="shared" si="736"/>
        <v>29.171199999997832</v>
      </c>
      <c r="BL5339" s="146">
        <f t="shared" si="737"/>
        <v>1.3464653729361624E-4</v>
      </c>
      <c r="BM5339" s="146">
        <f t="shared" si="738"/>
        <v>3.6171229584792031E-7</v>
      </c>
      <c r="BN5339" s="146">
        <f t="shared" si="739"/>
        <v>3.6171229584792031E-7</v>
      </c>
      <c r="BO5339" s="146" t="str">
        <f t="shared" si="735"/>
        <v/>
      </c>
    </row>
    <row r="5340" spans="62:67" ht="20.100000000000001" customHeight="1" x14ac:dyDescent="0.25">
      <c r="BJ5340" s="146">
        <v>4560</v>
      </c>
      <c r="BK5340" s="146">
        <f t="shared" si="736"/>
        <v>29.177599999997831</v>
      </c>
      <c r="BL5340" s="146">
        <f t="shared" si="737"/>
        <v>1.3428482499776832E-4</v>
      </c>
      <c r="BM5340" s="146">
        <f t="shared" si="738"/>
        <v>3.6075443769634642E-7</v>
      </c>
      <c r="BN5340" s="146">
        <f t="shared" si="739"/>
        <v>3.6075443769634642E-7</v>
      </c>
      <c r="BO5340" s="146" t="str">
        <f t="shared" si="735"/>
        <v/>
      </c>
    </row>
    <row r="5341" spans="62:67" ht="20.100000000000001" customHeight="1" x14ac:dyDescent="0.25">
      <c r="BJ5341" s="146">
        <v>4561</v>
      </c>
      <c r="BK5341" s="146">
        <f t="shared" si="736"/>
        <v>29.18399999999783</v>
      </c>
      <c r="BL5341" s="146">
        <f t="shared" si="737"/>
        <v>1.3392407056007197E-4</v>
      </c>
      <c r="BM5341" s="146">
        <f t="shared" si="738"/>
        <v>3.5979907280126898E-7</v>
      </c>
      <c r="BN5341" s="146">
        <f t="shared" si="739"/>
        <v>3.5979907280126898E-7</v>
      </c>
      <c r="BO5341" s="146" t="str">
        <f t="shared" si="735"/>
        <v/>
      </c>
    </row>
    <row r="5342" spans="62:67" ht="20.100000000000001" customHeight="1" x14ac:dyDescent="0.25">
      <c r="BJ5342" s="146">
        <v>4562</v>
      </c>
      <c r="BK5342" s="146">
        <f t="shared" si="736"/>
        <v>29.19039999999783</v>
      </c>
      <c r="BL5342" s="146">
        <f t="shared" si="737"/>
        <v>1.335642714872707E-4</v>
      </c>
      <c r="BM5342" s="146">
        <f t="shared" si="738"/>
        <v>3.5884619480899219E-7</v>
      </c>
      <c r="BN5342" s="146">
        <f t="shared" si="739"/>
        <v>3.5884619480899219E-7</v>
      </c>
      <c r="BO5342" s="146" t="str">
        <f t="shared" si="735"/>
        <v/>
      </c>
    </row>
    <row r="5343" spans="62:67" ht="20.100000000000001" customHeight="1" x14ac:dyDescent="0.25">
      <c r="BJ5343" s="146">
        <v>4563</v>
      </c>
      <c r="BK5343" s="146">
        <f t="shared" si="736"/>
        <v>29.196799999997829</v>
      </c>
      <c r="BL5343" s="146">
        <f t="shared" si="737"/>
        <v>1.3320542529246171E-4</v>
      </c>
      <c r="BM5343" s="146">
        <f t="shared" si="738"/>
        <v>3.5789579738102623E-7</v>
      </c>
      <c r="BN5343" s="146">
        <f t="shared" si="739"/>
        <v>3.5789579738102623E-7</v>
      </c>
      <c r="BO5343" s="146" t="str">
        <f t="shared" si="735"/>
        <v/>
      </c>
    </row>
    <row r="5344" spans="62:67" ht="20.100000000000001" customHeight="1" x14ac:dyDescent="0.25">
      <c r="BJ5344" s="146">
        <v>4564</v>
      </c>
      <c r="BK5344" s="146">
        <f t="shared" si="736"/>
        <v>29.203199999997828</v>
      </c>
      <c r="BL5344" s="146">
        <f t="shared" si="737"/>
        <v>1.3284752949508069E-4</v>
      </c>
      <c r="BM5344" s="146">
        <f t="shared" si="738"/>
        <v>3.5694787419387032E-7</v>
      </c>
      <c r="BN5344" s="146">
        <f t="shared" si="739"/>
        <v>3.5694787419387032E-7</v>
      </c>
      <c r="BO5344" s="146" t="str">
        <f t="shared" si="735"/>
        <v/>
      </c>
    </row>
    <row r="5345" spans="62:67" ht="20.100000000000001" customHeight="1" x14ac:dyDescent="0.25">
      <c r="BJ5345" s="146">
        <v>4565</v>
      </c>
      <c r="BK5345" s="146">
        <f t="shared" si="736"/>
        <v>29.209599999997828</v>
      </c>
      <c r="BL5345" s="146">
        <f t="shared" si="737"/>
        <v>1.3249058162088682E-4</v>
      </c>
      <c r="BM5345" s="146">
        <f t="shared" si="738"/>
        <v>3.560024189409915E-7</v>
      </c>
      <c r="BN5345" s="146">
        <f t="shared" si="739"/>
        <v>3.560024189409915E-7</v>
      </c>
      <c r="BO5345" s="146" t="str">
        <f t="shared" si="735"/>
        <v/>
      </c>
    </row>
    <row r="5346" spans="62:67" ht="20.100000000000001" customHeight="1" x14ac:dyDescent="0.25">
      <c r="BJ5346" s="146">
        <v>4566</v>
      </c>
      <c r="BK5346" s="146">
        <f t="shared" si="736"/>
        <v>29.215999999997827</v>
      </c>
      <c r="BL5346" s="146">
        <f t="shared" si="737"/>
        <v>1.3213457920194582E-4</v>
      </c>
      <c r="BM5346" s="146">
        <f t="shared" si="738"/>
        <v>3.5505942533041218E-7</v>
      </c>
      <c r="BN5346" s="146">
        <f t="shared" si="739"/>
        <v>3.5505942533041218E-7</v>
      </c>
      <c r="BO5346" s="146" t="str">
        <f t="shared" si="735"/>
        <v/>
      </c>
    </row>
    <row r="5347" spans="62:67" ht="20.100000000000001" customHeight="1" x14ac:dyDescent="0.25">
      <c r="BJ5347" s="146">
        <v>4567</v>
      </c>
      <c r="BK5347" s="146">
        <f t="shared" si="736"/>
        <v>29.222399999997826</v>
      </c>
      <c r="BL5347" s="146">
        <f t="shared" si="737"/>
        <v>1.3177951977661541E-4</v>
      </c>
      <c r="BM5347" s="146">
        <f t="shared" si="738"/>
        <v>3.5411888708685151E-7</v>
      </c>
      <c r="BN5347" s="146">
        <f t="shared" si="739"/>
        <v>3.5411888708685151E-7</v>
      </c>
      <c r="BO5347" s="146" t="str">
        <f t="shared" si="735"/>
        <v/>
      </c>
    </row>
    <row r="5348" spans="62:67" ht="20.100000000000001" customHeight="1" x14ac:dyDescent="0.25">
      <c r="BJ5348" s="146">
        <v>4568</v>
      </c>
      <c r="BK5348" s="146">
        <f t="shared" si="736"/>
        <v>29.228799999997825</v>
      </c>
      <c r="BL5348" s="146">
        <f t="shared" si="737"/>
        <v>1.3142540088952856E-4</v>
      </c>
      <c r="BM5348" s="146">
        <f t="shared" si="738"/>
        <v>3.5318079794955694E-7</v>
      </c>
      <c r="BN5348" s="146">
        <f t="shared" si="739"/>
        <v>3.5318079794955694E-7</v>
      </c>
      <c r="BO5348" s="146" t="str">
        <f t="shared" si="735"/>
        <v/>
      </c>
    </row>
    <row r="5349" spans="62:67" ht="20.100000000000001" customHeight="1" x14ac:dyDescent="0.25">
      <c r="BJ5349" s="146">
        <v>4569</v>
      </c>
      <c r="BK5349" s="146">
        <f t="shared" si="736"/>
        <v>29.235199999997825</v>
      </c>
      <c r="BL5349" s="146">
        <f t="shared" si="737"/>
        <v>1.31072220091579E-4</v>
      </c>
      <c r="BM5349" s="146">
        <f t="shared" si="738"/>
        <v>3.5224515167384921E-7</v>
      </c>
      <c r="BN5349" s="146">
        <f t="shared" si="739"/>
        <v>3.5224515167384921E-7</v>
      </c>
      <c r="BO5349" s="146" t="str">
        <f t="shared" si="735"/>
        <v/>
      </c>
    </row>
    <row r="5350" spans="62:67" ht="20.100000000000001" customHeight="1" x14ac:dyDescent="0.25">
      <c r="BJ5350" s="146">
        <v>4570</v>
      </c>
      <c r="BK5350" s="146">
        <f t="shared" si="736"/>
        <v>29.241599999997824</v>
      </c>
      <c r="BL5350" s="146">
        <f t="shared" si="737"/>
        <v>1.3071997493990515E-4</v>
      </c>
      <c r="BM5350" s="146">
        <f t="shared" si="738"/>
        <v>3.5131194203020079E-7</v>
      </c>
      <c r="BN5350" s="146">
        <f t="shared" si="739"/>
        <v>3.5131194203020079E-7</v>
      </c>
      <c r="BO5350" s="146" t="str">
        <f t="shared" si="735"/>
        <v/>
      </c>
    </row>
    <row r="5351" spans="62:67" ht="20.100000000000001" customHeight="1" x14ac:dyDescent="0.25">
      <c r="BJ5351" s="146">
        <v>4571</v>
      </c>
      <c r="BK5351" s="146">
        <f t="shared" si="736"/>
        <v>29.247999999997823</v>
      </c>
      <c r="BL5351" s="146">
        <f t="shared" si="737"/>
        <v>1.3036866299787495E-4</v>
      </c>
      <c r="BM5351" s="146">
        <f t="shared" si="738"/>
        <v>3.5038116280564535E-7</v>
      </c>
      <c r="BN5351" s="146">
        <f t="shared" si="739"/>
        <v>3.5038116280564535E-7</v>
      </c>
      <c r="BO5351" s="146" t="str">
        <f t="shared" si="735"/>
        <v/>
      </c>
    </row>
    <row r="5352" spans="62:67" ht="20.100000000000001" customHeight="1" x14ac:dyDescent="0.25">
      <c r="BJ5352" s="146">
        <v>4572</v>
      </c>
      <c r="BK5352" s="146">
        <f t="shared" si="736"/>
        <v>29.254399999997823</v>
      </c>
      <c r="BL5352" s="146">
        <f t="shared" si="737"/>
        <v>1.3001828183506931E-4</v>
      </c>
      <c r="BM5352" s="146">
        <f t="shared" si="738"/>
        <v>3.4945280780095882E-7</v>
      </c>
      <c r="BN5352" s="146">
        <f t="shared" si="739"/>
        <v>3.4945280780095882E-7</v>
      </c>
      <c r="BO5352" s="146" t="str">
        <f t="shared" si="735"/>
        <v/>
      </c>
    </row>
    <row r="5353" spans="62:67" ht="20.100000000000001" customHeight="1" x14ac:dyDescent="0.25">
      <c r="BJ5353" s="146">
        <v>4573</v>
      </c>
      <c r="BK5353" s="146">
        <f t="shared" si="736"/>
        <v>29.260799999997822</v>
      </c>
      <c r="BL5353" s="146">
        <f t="shared" si="737"/>
        <v>1.2966882902726835E-4</v>
      </c>
      <c r="BM5353" s="146">
        <f t="shared" si="738"/>
        <v>3.4852687083399328E-7</v>
      </c>
      <c r="BN5353" s="146">
        <f t="shared" si="739"/>
        <v>3.4852687083399328E-7</v>
      </c>
      <c r="BO5353" s="146" t="str">
        <f t="shared" si="735"/>
        <v/>
      </c>
    </row>
    <row r="5354" spans="62:67" ht="20.100000000000001" customHeight="1" x14ac:dyDescent="0.25">
      <c r="BJ5354" s="146">
        <v>4574</v>
      </c>
      <c r="BK5354" s="146">
        <f t="shared" si="736"/>
        <v>29.267199999997821</v>
      </c>
      <c r="BL5354" s="146">
        <f t="shared" si="737"/>
        <v>1.2932030215643436E-4</v>
      </c>
      <c r="BM5354" s="146">
        <f t="shared" si="738"/>
        <v>3.4760334573609919E-7</v>
      </c>
      <c r="BN5354" s="146">
        <f t="shared" si="739"/>
        <v>3.4760334573609919E-7</v>
      </c>
      <c r="BO5354" s="146" t="str">
        <f t="shared" si="735"/>
        <v/>
      </c>
    </row>
    <row r="5355" spans="62:67" ht="20.100000000000001" customHeight="1" x14ac:dyDescent="0.25">
      <c r="BJ5355" s="146">
        <v>4575</v>
      </c>
      <c r="BK5355" s="146">
        <f t="shared" si="736"/>
        <v>29.27359999999782</v>
      </c>
      <c r="BL5355" s="146">
        <f t="shared" si="737"/>
        <v>1.2897269881069826E-4</v>
      </c>
      <c r="BM5355" s="146">
        <f t="shared" si="738"/>
        <v>3.4668222635613681E-7</v>
      </c>
      <c r="BN5355" s="146">
        <f t="shared" si="739"/>
        <v>3.4668222635613681E-7</v>
      </c>
      <c r="BO5355" s="146" t="str">
        <f t="shared" si="735"/>
        <v/>
      </c>
    </row>
    <row r="5356" spans="62:67" ht="20.100000000000001" customHeight="1" x14ac:dyDescent="0.25">
      <c r="BJ5356" s="146">
        <v>4576</v>
      </c>
      <c r="BK5356" s="146">
        <f t="shared" si="736"/>
        <v>29.27999999999782</v>
      </c>
      <c r="BL5356" s="146">
        <f t="shared" si="737"/>
        <v>1.2862601658434212E-4</v>
      </c>
      <c r="BM5356" s="146">
        <f t="shared" si="738"/>
        <v>3.4576350655641055E-7</v>
      </c>
      <c r="BN5356" s="146">
        <f t="shared" si="739"/>
        <v>3.4576350655641055E-7</v>
      </c>
      <c r="BO5356" s="146" t="str">
        <f t="shared" si="735"/>
        <v/>
      </c>
    </row>
    <row r="5357" spans="62:67" ht="20.100000000000001" customHeight="1" x14ac:dyDescent="0.25">
      <c r="BJ5357" s="146">
        <v>4577</v>
      </c>
      <c r="BK5357" s="146">
        <f t="shared" si="736"/>
        <v>29.286399999997819</v>
      </c>
      <c r="BL5357" s="146">
        <f t="shared" si="737"/>
        <v>1.2828025307778571E-4</v>
      </c>
      <c r="BM5357" s="146">
        <f t="shared" si="738"/>
        <v>3.4484718021518968E-7</v>
      </c>
      <c r="BN5357" s="146">
        <f t="shared" si="739"/>
        <v>3.4484718021518968E-7</v>
      </c>
      <c r="BO5357" s="146" t="str">
        <f t="shared" si="735"/>
        <v/>
      </c>
    </row>
    <row r="5358" spans="62:67" ht="20.100000000000001" customHeight="1" x14ac:dyDescent="0.25">
      <c r="BJ5358" s="146">
        <v>4578</v>
      </c>
      <c r="BK5358" s="146">
        <f t="shared" si="736"/>
        <v>29.292799999997818</v>
      </c>
      <c r="BL5358" s="146">
        <f t="shared" si="737"/>
        <v>1.2793540589757052E-4</v>
      </c>
      <c r="BM5358" s="146">
        <f t="shared" si="738"/>
        <v>3.4393324122654573E-7</v>
      </c>
      <c r="BN5358" s="146">
        <f t="shared" si="739"/>
        <v>3.4393324122654573E-7</v>
      </c>
      <c r="BO5358" s="146" t="str">
        <f t="shared" si="735"/>
        <v/>
      </c>
    </row>
    <row r="5359" spans="62:67" ht="20.100000000000001" customHeight="1" x14ac:dyDescent="0.25">
      <c r="BJ5359" s="146">
        <v>4579</v>
      </c>
      <c r="BK5359" s="146">
        <f t="shared" si="736"/>
        <v>29.299199999997818</v>
      </c>
      <c r="BL5359" s="146">
        <f t="shared" si="737"/>
        <v>1.2759147265634397E-4</v>
      </c>
      <c r="BM5359" s="146">
        <f t="shared" si="738"/>
        <v>3.4302168349834667E-7</v>
      </c>
      <c r="BN5359" s="146">
        <f t="shared" si="739"/>
        <v>3.4302168349834667E-7</v>
      </c>
      <c r="BO5359" s="146" t="str">
        <f t="shared" si="735"/>
        <v/>
      </c>
    </row>
    <row r="5360" spans="62:67" ht="20.100000000000001" customHeight="1" x14ac:dyDescent="0.25">
      <c r="BJ5360" s="146">
        <v>4580</v>
      </c>
      <c r="BK5360" s="146">
        <f t="shared" si="736"/>
        <v>29.305599999997817</v>
      </c>
      <c r="BL5360" s="146">
        <f t="shared" si="737"/>
        <v>1.2724845097284563E-4</v>
      </c>
      <c r="BM5360" s="146">
        <f t="shared" si="738"/>
        <v>3.4211250095480487E-7</v>
      </c>
      <c r="BN5360" s="146">
        <f t="shared" si="739"/>
        <v>3.4211250095480487E-7</v>
      </c>
      <c r="BO5360" s="146" t="str">
        <f t="shared" si="735"/>
        <v/>
      </c>
    </row>
    <row r="5361" spans="62:67" ht="20.100000000000001" customHeight="1" x14ac:dyDescent="0.25">
      <c r="BJ5361" s="146">
        <v>4581</v>
      </c>
      <c r="BK5361" s="146">
        <f t="shared" si="736"/>
        <v>29.311999999997816</v>
      </c>
      <c r="BL5361" s="146">
        <f t="shared" si="737"/>
        <v>1.2690633847189082E-4</v>
      </c>
      <c r="BM5361" s="146">
        <f t="shared" si="738"/>
        <v>3.4120568753514885E-7</v>
      </c>
      <c r="BN5361" s="146">
        <f t="shared" si="739"/>
        <v>3.4120568753514885E-7</v>
      </c>
      <c r="BO5361" s="146" t="str">
        <f t="shared" si="735"/>
        <v/>
      </c>
    </row>
    <row r="5362" spans="62:67" ht="20.100000000000001" customHeight="1" x14ac:dyDescent="0.25">
      <c r="BJ5362" s="146">
        <v>4582</v>
      </c>
      <c r="BK5362" s="146">
        <f t="shared" si="736"/>
        <v>29.318399999997816</v>
      </c>
      <c r="BL5362" s="146">
        <f t="shared" si="737"/>
        <v>1.2656513278435567E-4</v>
      </c>
      <c r="BM5362" s="146">
        <f t="shared" si="738"/>
        <v>3.4030123719237652E-7</v>
      </c>
      <c r="BN5362" s="146">
        <f t="shared" si="739"/>
        <v>3.4030123719237652E-7</v>
      </c>
      <c r="BO5362" s="146" t="str">
        <f t="shared" si="735"/>
        <v/>
      </c>
    </row>
    <row r="5363" spans="62:67" ht="20.100000000000001" customHeight="1" x14ac:dyDescent="0.25">
      <c r="BJ5363" s="146">
        <v>4583</v>
      </c>
      <c r="BK5363" s="146">
        <f t="shared" si="736"/>
        <v>29.324799999997815</v>
      </c>
      <c r="BL5363" s="146">
        <f t="shared" si="737"/>
        <v>1.262248315471633E-4</v>
      </c>
      <c r="BM5363" s="146">
        <f t="shared" si="738"/>
        <v>3.3939914389607409E-7</v>
      </c>
      <c r="BN5363" s="146">
        <f t="shared" si="739"/>
        <v>3.3939914389607409E-7</v>
      </c>
      <c r="BO5363" s="146" t="str">
        <f t="shared" si="735"/>
        <v/>
      </c>
    </row>
    <row r="5364" spans="62:67" ht="20.100000000000001" customHeight="1" x14ac:dyDescent="0.25">
      <c r="BJ5364" s="146">
        <v>4584</v>
      </c>
      <c r="BK5364" s="146">
        <f t="shared" si="736"/>
        <v>29.331199999997814</v>
      </c>
      <c r="BL5364" s="146">
        <f t="shared" si="737"/>
        <v>1.2588543240326722E-4</v>
      </c>
      <c r="BM5364" s="146">
        <f t="shared" si="738"/>
        <v>3.3849940163089816E-7</v>
      </c>
      <c r="BN5364" s="146">
        <f t="shared" si="739"/>
        <v>3.3849940163089816E-7</v>
      </c>
      <c r="BO5364" s="146" t="str">
        <f t="shared" si="735"/>
        <v/>
      </c>
    </row>
    <row r="5365" spans="62:67" ht="20.100000000000001" customHeight="1" x14ac:dyDescent="0.25">
      <c r="BJ5365" s="146">
        <v>4585</v>
      </c>
      <c r="BK5365" s="146">
        <f t="shared" si="736"/>
        <v>29.337599999997813</v>
      </c>
      <c r="BL5365" s="146">
        <f t="shared" si="737"/>
        <v>1.2554693300163632E-4</v>
      </c>
      <c r="BM5365" s="146">
        <f t="shared" si="738"/>
        <v>3.3760200439381105E-7</v>
      </c>
      <c r="BN5365" s="146">
        <f t="shared" si="739"/>
        <v>3.3760200439381105E-7</v>
      </c>
      <c r="BO5365" s="146" t="str">
        <f t="shared" si="735"/>
        <v/>
      </c>
    </row>
    <row r="5366" spans="62:67" ht="20.100000000000001" customHeight="1" x14ac:dyDescent="0.25">
      <c r="BJ5366" s="146">
        <v>4586</v>
      </c>
      <c r="BK5366" s="146">
        <f t="shared" si="736"/>
        <v>29.343999999997813</v>
      </c>
      <c r="BL5366" s="146">
        <f t="shared" si="737"/>
        <v>1.2520933099724251E-4</v>
      </c>
      <c r="BM5366" s="146">
        <f t="shared" si="738"/>
        <v>3.3670694620115517E-7</v>
      </c>
      <c r="BN5366" s="146">
        <f t="shared" si="739"/>
        <v>3.3670694620115517E-7</v>
      </c>
      <c r="BO5366" s="146" t="str">
        <f t="shared" si="735"/>
        <v/>
      </c>
    </row>
    <row r="5367" spans="62:67" ht="20.100000000000001" customHeight="1" x14ac:dyDescent="0.25">
      <c r="BJ5367" s="146">
        <v>4587</v>
      </c>
      <c r="BK5367" s="146">
        <f t="shared" si="736"/>
        <v>29.350399999997812</v>
      </c>
      <c r="BL5367" s="146">
        <f t="shared" si="737"/>
        <v>1.2487262405104136E-4</v>
      </c>
      <c r="BM5367" s="146">
        <f t="shared" si="738"/>
        <v>3.358142210797355E-7</v>
      </c>
      <c r="BN5367" s="146">
        <f t="shared" si="739"/>
        <v>3.358142210797355E-7</v>
      </c>
      <c r="BO5367" s="146" t="str">
        <f t="shared" si="735"/>
        <v/>
      </c>
    </row>
    <row r="5368" spans="62:67" ht="20.100000000000001" customHeight="1" x14ac:dyDescent="0.25">
      <c r="BJ5368" s="146">
        <v>4588</v>
      </c>
      <c r="BK5368" s="146">
        <f t="shared" si="736"/>
        <v>29.356799999997811</v>
      </c>
      <c r="BL5368" s="146">
        <f t="shared" si="737"/>
        <v>1.2453680982996162E-4</v>
      </c>
      <c r="BM5368" s="146">
        <f t="shared" si="738"/>
        <v>3.3492382307424634E-7</v>
      </c>
      <c r="BN5368" s="146">
        <f t="shared" si="739"/>
        <v>3.3492382307424634E-7</v>
      </c>
      <c r="BO5368" s="146" t="str">
        <f t="shared" si="735"/>
        <v/>
      </c>
    </row>
    <row r="5369" spans="62:67" ht="20.100000000000001" customHeight="1" x14ac:dyDescent="0.25">
      <c r="BJ5369" s="146">
        <v>4589</v>
      </c>
      <c r="BK5369" s="146">
        <f t="shared" si="736"/>
        <v>29.363199999997811</v>
      </c>
      <c r="BL5369" s="146">
        <f t="shared" si="737"/>
        <v>1.2420188600688738E-4</v>
      </c>
      <c r="BM5369" s="146">
        <f t="shared" si="738"/>
        <v>3.3403574624193163E-7</v>
      </c>
      <c r="BN5369" s="146">
        <f t="shared" si="739"/>
        <v>3.3403574624193163E-7</v>
      </c>
      <c r="BO5369" s="146" t="str">
        <f t="shared" si="735"/>
        <v/>
      </c>
    </row>
    <row r="5370" spans="62:67" ht="20.100000000000001" customHeight="1" x14ac:dyDescent="0.25">
      <c r="BJ5370" s="146">
        <v>4590</v>
      </c>
      <c r="BK5370" s="146">
        <f t="shared" si="736"/>
        <v>29.36959999999781</v>
      </c>
      <c r="BL5370" s="146">
        <f t="shared" si="737"/>
        <v>1.2386785026064544E-4</v>
      </c>
      <c r="BM5370" s="146">
        <f t="shared" si="738"/>
        <v>3.3314998465792467E-7</v>
      </c>
      <c r="BN5370" s="146">
        <f t="shared" si="739"/>
        <v>3.3314998465792467E-7</v>
      </c>
      <c r="BO5370" s="146" t="str">
        <f t="shared" si="735"/>
        <v/>
      </c>
    </row>
    <row r="5371" spans="62:67" ht="20.100000000000001" customHeight="1" x14ac:dyDescent="0.25">
      <c r="BJ5371" s="146">
        <v>4591</v>
      </c>
      <c r="BK5371" s="146">
        <f t="shared" si="736"/>
        <v>29.375999999997809</v>
      </c>
      <c r="BL5371" s="146">
        <f t="shared" si="737"/>
        <v>1.2353470027598752E-4</v>
      </c>
      <c r="BM5371" s="146">
        <f t="shared" si="738"/>
        <v>3.3226653240763155E-7</v>
      </c>
      <c r="BN5371" s="146">
        <f t="shared" si="739"/>
        <v>3.3226653240763155E-7</v>
      </c>
      <c r="BO5371" s="146" t="str">
        <f t="shared" si="735"/>
        <v/>
      </c>
    </row>
    <row r="5372" spans="62:67" ht="20.100000000000001" customHeight="1" x14ac:dyDescent="0.25">
      <c r="BJ5372" s="146">
        <v>4592</v>
      </c>
      <c r="BK5372" s="146">
        <f t="shared" si="736"/>
        <v>29.382399999997808</v>
      </c>
      <c r="BL5372" s="146">
        <f t="shared" si="737"/>
        <v>1.2320243374357989E-4</v>
      </c>
      <c r="BM5372" s="146">
        <f t="shared" si="738"/>
        <v>3.3138538359613664E-7</v>
      </c>
      <c r="BN5372" s="146">
        <f t="shared" si="739"/>
        <v>3.3138538359613664E-7</v>
      </c>
      <c r="BO5372" s="146" t="str">
        <f t="shared" si="735"/>
        <v/>
      </c>
    </row>
    <row r="5373" spans="62:67" ht="20.100000000000001" customHeight="1" x14ac:dyDescent="0.25">
      <c r="BJ5373" s="146">
        <v>4593</v>
      </c>
      <c r="BK5373" s="146">
        <f t="shared" si="736"/>
        <v>29.388799999997808</v>
      </c>
      <c r="BL5373" s="146">
        <f t="shared" si="737"/>
        <v>1.2287104835998375E-4</v>
      </c>
      <c r="BM5373" s="146">
        <f t="shared" si="738"/>
        <v>3.3050653233917659E-7</v>
      </c>
      <c r="BN5373" s="146">
        <f t="shared" si="739"/>
        <v>3.3050653233917659E-7</v>
      </c>
      <c r="BO5373" s="146" t="str">
        <f t="shared" si="735"/>
        <v/>
      </c>
    </row>
    <row r="5374" spans="62:67" ht="20.100000000000001" customHeight="1" x14ac:dyDescent="0.25">
      <c r="BJ5374" s="146">
        <v>4594</v>
      </c>
      <c r="BK5374" s="146">
        <f t="shared" si="736"/>
        <v>29.395199999997807</v>
      </c>
      <c r="BL5374" s="146">
        <f t="shared" si="737"/>
        <v>1.2254054182764458E-4</v>
      </c>
      <c r="BM5374" s="146">
        <f t="shared" si="738"/>
        <v>3.2962997276923898E-7</v>
      </c>
      <c r="BN5374" s="146">
        <f t="shared" si="739"/>
        <v>3.2962997276923898E-7</v>
      </c>
      <c r="BO5374" s="146" t="str">
        <f t="shared" si="735"/>
        <v/>
      </c>
    </row>
    <row r="5375" spans="62:67" ht="20.100000000000001" customHeight="1" x14ac:dyDescent="0.25">
      <c r="BJ5375" s="146">
        <v>4595</v>
      </c>
      <c r="BK5375" s="146">
        <f t="shared" si="736"/>
        <v>29.401599999997806</v>
      </c>
      <c r="BL5375" s="146">
        <f t="shared" si="737"/>
        <v>1.2221091185487534E-4</v>
      </c>
      <c r="BM5375" s="146">
        <f t="shared" si="738"/>
        <v>3.2875569903274338E-7</v>
      </c>
      <c r="BN5375" s="146">
        <f t="shared" si="739"/>
        <v>3.2875569903274338E-7</v>
      </c>
      <c r="BO5375" s="146" t="str">
        <f t="shared" si="735"/>
        <v/>
      </c>
    </row>
    <row r="5376" spans="62:67" ht="20.100000000000001" customHeight="1" x14ac:dyDescent="0.25">
      <c r="BJ5376" s="146">
        <v>4596</v>
      </c>
      <c r="BK5376" s="146">
        <f t="shared" si="736"/>
        <v>29.407999999997806</v>
      </c>
      <c r="BL5376" s="146">
        <f t="shared" si="737"/>
        <v>1.2188215615584259E-4</v>
      </c>
      <c r="BM5376" s="146">
        <f t="shared" si="738"/>
        <v>3.2788370529074611E-7</v>
      </c>
      <c r="BN5376" s="146">
        <f t="shared" si="739"/>
        <v>3.2788370529074611E-7</v>
      </c>
      <c r="BO5376" s="146" t="str">
        <f t="shared" si="735"/>
        <v/>
      </c>
    </row>
    <row r="5377" spans="62:67" ht="20.100000000000001" customHeight="1" x14ac:dyDescent="0.25">
      <c r="BJ5377" s="146">
        <v>4597</v>
      </c>
      <c r="BK5377" s="146">
        <f t="shared" si="736"/>
        <v>29.414399999997805</v>
      </c>
      <c r="BL5377" s="146">
        <f t="shared" si="737"/>
        <v>1.2155427245055185E-4</v>
      </c>
      <c r="BM5377" s="146">
        <f t="shared" si="738"/>
        <v>3.2701398571936032E-7</v>
      </c>
      <c r="BN5377" s="146">
        <f t="shared" si="739"/>
        <v>3.2701398571936032E-7</v>
      </c>
      <c r="BO5377" s="146" t="str">
        <f t="shared" si="735"/>
        <v/>
      </c>
    </row>
    <row r="5378" spans="62:67" ht="20.100000000000001" customHeight="1" x14ac:dyDescent="0.25">
      <c r="BJ5378" s="146">
        <v>4598</v>
      </c>
      <c r="BK5378" s="146">
        <f t="shared" si="736"/>
        <v>29.420799999997804</v>
      </c>
      <c r="BL5378" s="146">
        <f t="shared" si="737"/>
        <v>1.2122725846483249E-4</v>
      </c>
      <c r="BM5378" s="146">
        <f t="shared" si="738"/>
        <v>3.2614653450817039E-7</v>
      </c>
      <c r="BN5378" s="146">
        <f t="shared" si="739"/>
        <v>3.2614653450817039E-7</v>
      </c>
      <c r="BO5378" s="146" t="str">
        <f t="shared" si="735"/>
        <v/>
      </c>
    </row>
    <row r="5379" spans="62:67" ht="20.100000000000001" customHeight="1" x14ac:dyDescent="0.25">
      <c r="BJ5379" s="146">
        <v>4599</v>
      </c>
      <c r="BK5379" s="146">
        <f t="shared" si="736"/>
        <v>29.427199999997804</v>
      </c>
      <c r="BL5379" s="146">
        <f t="shared" si="737"/>
        <v>1.2090111193032432E-4</v>
      </c>
      <c r="BM5379" s="146">
        <f t="shared" si="738"/>
        <v>3.2528134586179045E-7</v>
      </c>
      <c r="BN5379" s="146">
        <f t="shared" si="739"/>
        <v>3.2528134586179045E-7</v>
      </c>
      <c r="BO5379" s="146" t="str">
        <f t="shared" si="735"/>
        <v/>
      </c>
    </row>
    <row r="5380" spans="62:67" ht="20.100000000000001" customHeight="1" x14ac:dyDescent="0.25">
      <c r="BJ5380" s="146">
        <v>4600</v>
      </c>
      <c r="BK5380" s="146">
        <f t="shared" si="736"/>
        <v>29.433599999997803</v>
      </c>
      <c r="BL5380" s="146">
        <f t="shared" si="737"/>
        <v>1.2057583058446253E-4</v>
      </c>
      <c r="BM5380" s="146">
        <f t="shared" si="738"/>
        <v>3.2441841399964753E-7</v>
      </c>
      <c r="BN5380" s="146">
        <f t="shared" si="739"/>
        <v>3.2441841399964753E-7</v>
      </c>
      <c r="BO5380" s="146" t="str">
        <f t="shared" si="735"/>
        <v/>
      </c>
    </row>
    <row r="5381" spans="62:67" ht="20.100000000000001" customHeight="1" x14ac:dyDescent="0.25">
      <c r="BJ5381" s="146">
        <v>4601</v>
      </c>
      <c r="BK5381" s="146">
        <f t="shared" si="736"/>
        <v>29.439999999997802</v>
      </c>
      <c r="BL5381" s="146">
        <f t="shared" si="737"/>
        <v>1.2025141217046288E-4</v>
      </c>
      <c r="BM5381" s="146">
        <f t="shared" si="738"/>
        <v>3.2355773315503292E-7</v>
      </c>
      <c r="BN5381" s="146">
        <f t="shared" si="739"/>
        <v>3.2355773315503292E-7</v>
      </c>
      <c r="BO5381" s="146" t="str">
        <f t="shared" si="735"/>
        <v/>
      </c>
    </row>
    <row r="5382" spans="62:67" ht="20.100000000000001" customHeight="1" x14ac:dyDescent="0.25">
      <c r="BJ5382" s="146">
        <v>4602</v>
      </c>
      <c r="BK5382" s="146">
        <f t="shared" si="736"/>
        <v>29.446399999997801</v>
      </c>
      <c r="BL5382" s="146">
        <f t="shared" si="737"/>
        <v>1.1992785443730785E-4</v>
      </c>
      <c r="BM5382" s="146">
        <f t="shared" si="738"/>
        <v>3.2269929757583395E-7</v>
      </c>
      <c r="BN5382" s="146">
        <f t="shared" si="739"/>
        <v>3.2269929757583395E-7</v>
      </c>
      <c r="BO5382" s="146" t="str">
        <f t="shared" si="735"/>
        <v/>
      </c>
    </row>
    <row r="5383" spans="62:67" ht="20.100000000000001" customHeight="1" x14ac:dyDescent="0.25">
      <c r="BJ5383" s="146">
        <v>4603</v>
      </c>
      <c r="BK5383" s="146">
        <f t="shared" si="736"/>
        <v>29.452799999997801</v>
      </c>
      <c r="BL5383" s="146">
        <f t="shared" si="737"/>
        <v>1.1960515513973201E-4</v>
      </c>
      <c r="BM5383" s="146">
        <f t="shared" si="738"/>
        <v>3.218431015234905E-7</v>
      </c>
      <c r="BN5383" s="146">
        <f t="shared" si="739"/>
        <v>3.218431015234905E-7</v>
      </c>
      <c r="BO5383" s="146" t="str">
        <f t="shared" si="735"/>
        <v/>
      </c>
    </row>
    <row r="5384" spans="62:67" ht="20.100000000000001" customHeight="1" x14ac:dyDescent="0.25">
      <c r="BJ5384" s="146">
        <v>4604</v>
      </c>
      <c r="BK5384" s="146">
        <f t="shared" si="736"/>
        <v>29.4591999999978</v>
      </c>
      <c r="BL5384" s="146">
        <f t="shared" si="737"/>
        <v>1.1928331203820852E-4</v>
      </c>
      <c r="BM5384" s="146">
        <f t="shared" si="738"/>
        <v>3.2098913927539378E-7</v>
      </c>
      <c r="BN5384" s="146">
        <f t="shared" si="739"/>
        <v>3.2098913927539378E-7</v>
      </c>
      <c r="BO5384" s="146" t="str">
        <f t="shared" si="735"/>
        <v/>
      </c>
    </row>
    <row r="5385" spans="62:67" ht="20.100000000000001" customHeight="1" x14ac:dyDescent="0.25">
      <c r="BJ5385" s="146">
        <v>4605</v>
      </c>
      <c r="BK5385" s="146">
        <f t="shared" si="736"/>
        <v>29.465599999997799</v>
      </c>
      <c r="BL5385" s="146">
        <f t="shared" si="737"/>
        <v>1.1896232289893313E-4</v>
      </c>
      <c r="BM5385" s="146">
        <f t="shared" si="738"/>
        <v>3.2013740512160658E-7</v>
      </c>
      <c r="BN5385" s="146">
        <f t="shared" si="739"/>
        <v>3.2013740512160658E-7</v>
      </c>
      <c r="BO5385" s="146" t="str">
        <f t="shared" si="735"/>
        <v/>
      </c>
    </row>
    <row r="5386" spans="62:67" ht="20.100000000000001" customHeight="1" x14ac:dyDescent="0.25">
      <c r="BJ5386" s="146">
        <v>4606</v>
      </c>
      <c r="BK5386" s="146">
        <f t="shared" si="736"/>
        <v>29.471999999997799</v>
      </c>
      <c r="BL5386" s="146">
        <f t="shared" si="737"/>
        <v>1.1864218549381152E-4</v>
      </c>
      <c r="BM5386" s="146">
        <f t="shared" si="738"/>
        <v>3.1928789336689621E-7</v>
      </c>
      <c r="BN5386" s="146">
        <f t="shared" si="739"/>
        <v>3.1928789336689621E-7</v>
      </c>
      <c r="BO5386" s="146" t="str">
        <f t="shared" si="735"/>
        <v/>
      </c>
    </row>
    <row r="5387" spans="62:67" ht="20.100000000000001" customHeight="1" x14ac:dyDescent="0.25">
      <c r="BJ5387" s="146">
        <v>4607</v>
      </c>
      <c r="BK5387" s="146">
        <f t="shared" si="736"/>
        <v>29.478399999997798</v>
      </c>
      <c r="BL5387" s="146">
        <f t="shared" si="737"/>
        <v>1.1832289760044462E-4</v>
      </c>
      <c r="BM5387" s="146">
        <f t="shared" si="738"/>
        <v>3.1844059833082935E-7</v>
      </c>
      <c r="BN5387" s="146">
        <f t="shared" si="739"/>
        <v>3.1844059833082935E-7</v>
      </c>
      <c r="BO5387" s="146" t="str">
        <f t="shared" si="735"/>
        <v/>
      </c>
    </row>
    <row r="5388" spans="62:67" ht="20.100000000000001" customHeight="1" x14ac:dyDescent="0.25">
      <c r="BJ5388" s="146">
        <v>4608</v>
      </c>
      <c r="BK5388" s="146">
        <f t="shared" si="736"/>
        <v>29.484799999997797</v>
      </c>
      <c r="BL5388" s="146">
        <f t="shared" si="737"/>
        <v>1.180044570021138E-4</v>
      </c>
      <c r="BM5388" s="146">
        <f t="shared" si="738"/>
        <v>3.1759551434610504E-7</v>
      </c>
      <c r="BN5388" s="146">
        <f t="shared" si="739"/>
        <v>3.1759551434610504E-7</v>
      </c>
      <c r="BO5388" s="146" t="str">
        <f t="shared" si="735"/>
        <v/>
      </c>
    </row>
    <row r="5389" spans="62:67" ht="20.100000000000001" customHeight="1" x14ac:dyDescent="0.25">
      <c r="BJ5389" s="146">
        <v>4609</v>
      </c>
      <c r="BK5389" s="146">
        <f t="shared" si="736"/>
        <v>29.491199999997797</v>
      </c>
      <c r="BL5389" s="146">
        <f t="shared" si="737"/>
        <v>1.1768686148776769E-4</v>
      </c>
      <c r="BM5389" s="146">
        <f t="shared" si="738"/>
        <v>3.1675263576031658E-7</v>
      </c>
      <c r="BN5389" s="146">
        <f t="shared" si="739"/>
        <v>3.1675263576031658E-7</v>
      </c>
      <c r="BO5389" s="146" t="str">
        <f t="shared" ref="BO5389:BO5452" si="740">IF($BL5389&lt;(1-$BH$793),$BM5389,"")</f>
        <v/>
      </c>
    </row>
    <row r="5390" spans="62:67" ht="20.100000000000001" customHeight="1" x14ac:dyDescent="0.25">
      <c r="BJ5390" s="146">
        <v>4610</v>
      </c>
      <c r="BK5390" s="146">
        <f t="shared" ref="BK5390:BK5453" si="741">BK5389+$BN$778</f>
        <v>29.497599999997796</v>
      </c>
      <c r="BL5390" s="146">
        <f t="shared" ref="BL5390:BL5453" si="742">_xlfn.CHISQ.DIST.RT(BK5390,7)</f>
        <v>1.1737010885200737E-4</v>
      </c>
      <c r="BM5390" s="146">
        <f t="shared" ref="BM5390:BM5453" si="743">BL5390-BL5391</f>
        <v>3.1591195693492149E-7</v>
      </c>
      <c r="BN5390" s="146">
        <f t="shared" ref="BN5390:BN5453" si="744">IF(BL5390&lt;(1-$BH$785),BM5390,"")</f>
        <v>3.1591195693492149E-7</v>
      </c>
      <c r="BO5390" s="146" t="str">
        <f t="shared" si="740"/>
        <v/>
      </c>
    </row>
    <row r="5391" spans="62:67" ht="20.100000000000001" customHeight="1" x14ac:dyDescent="0.25">
      <c r="BJ5391" s="146">
        <v>4611</v>
      </c>
      <c r="BK5391" s="146">
        <f t="shared" si="741"/>
        <v>29.503999999997795</v>
      </c>
      <c r="BL5391" s="146">
        <f t="shared" si="742"/>
        <v>1.1705419689507245E-4</v>
      </c>
      <c r="BM5391" s="146">
        <f t="shared" si="743"/>
        <v>3.1507347224490271E-7</v>
      </c>
      <c r="BN5391" s="146">
        <f t="shared" si="744"/>
        <v>3.1507347224490271E-7</v>
      </c>
      <c r="BO5391" s="146" t="str">
        <f t="shared" si="740"/>
        <v/>
      </c>
    </row>
    <row r="5392" spans="62:67" ht="20.100000000000001" customHeight="1" x14ac:dyDescent="0.25">
      <c r="BJ5392" s="146">
        <v>4612</v>
      </c>
      <c r="BK5392" s="146">
        <f t="shared" si="741"/>
        <v>29.510399999997794</v>
      </c>
      <c r="BL5392" s="146">
        <f t="shared" si="742"/>
        <v>1.1673912342282755E-4</v>
      </c>
      <c r="BM5392" s="146">
        <f t="shared" si="743"/>
        <v>3.1423717608042203E-7</v>
      </c>
      <c r="BN5392" s="146">
        <f t="shared" si="744"/>
        <v>3.1423717608042203E-7</v>
      </c>
      <c r="BO5392" s="146" t="str">
        <f t="shared" si="740"/>
        <v/>
      </c>
    </row>
    <row r="5393" spans="62:67" ht="20.100000000000001" customHeight="1" x14ac:dyDescent="0.25">
      <c r="BJ5393" s="146">
        <v>4613</v>
      </c>
      <c r="BK5393" s="146">
        <f t="shared" si="741"/>
        <v>29.516799999997794</v>
      </c>
      <c r="BL5393" s="146">
        <f t="shared" si="742"/>
        <v>1.1642488624674713E-4</v>
      </c>
      <c r="BM5393" s="146">
        <f t="shared" si="743"/>
        <v>3.1340306284420442E-7</v>
      </c>
      <c r="BN5393" s="146">
        <f t="shared" si="744"/>
        <v>3.1340306284420442E-7</v>
      </c>
      <c r="BO5393" s="146" t="str">
        <f t="shared" si="740"/>
        <v/>
      </c>
    </row>
    <row r="5394" spans="62:67" ht="20.100000000000001" customHeight="1" x14ac:dyDescent="0.25">
      <c r="BJ5394" s="146">
        <v>4614</v>
      </c>
      <c r="BK5394" s="146">
        <f t="shared" si="741"/>
        <v>29.523199999997793</v>
      </c>
      <c r="BL5394" s="146">
        <f t="shared" si="742"/>
        <v>1.1611148318390292E-4</v>
      </c>
      <c r="BM5394" s="146">
        <f t="shared" si="743"/>
        <v>3.1257112695508879E-7</v>
      </c>
      <c r="BN5394" s="146">
        <f t="shared" si="744"/>
        <v>3.1257112695508879E-7</v>
      </c>
      <c r="BO5394" s="146" t="str">
        <f t="shared" si="740"/>
        <v/>
      </c>
    </row>
    <row r="5395" spans="62:67" ht="20.100000000000001" customHeight="1" x14ac:dyDescent="0.25">
      <c r="BJ5395" s="146">
        <v>4615</v>
      </c>
      <c r="BK5395" s="146">
        <f t="shared" si="741"/>
        <v>29.529599999997792</v>
      </c>
      <c r="BL5395" s="146">
        <f t="shared" si="742"/>
        <v>1.1579891205694783E-4</v>
      </c>
      <c r="BM5395" s="146">
        <f t="shared" si="743"/>
        <v>3.1174136284245794E-7</v>
      </c>
      <c r="BN5395" s="146">
        <f t="shared" si="744"/>
        <v>3.1174136284245794E-7</v>
      </c>
      <c r="BO5395" s="146" t="str">
        <f t="shared" si="740"/>
        <v/>
      </c>
    </row>
    <row r="5396" spans="62:67" ht="20.100000000000001" customHeight="1" x14ac:dyDescent="0.25">
      <c r="BJ5396" s="146">
        <v>4616</v>
      </c>
      <c r="BK5396" s="146">
        <f t="shared" si="741"/>
        <v>29.535999999997792</v>
      </c>
      <c r="BL5396" s="146">
        <f t="shared" si="742"/>
        <v>1.1548717069410538E-4</v>
      </c>
      <c r="BM5396" s="146">
        <f t="shared" si="743"/>
        <v>3.1091376495248624E-7</v>
      </c>
      <c r="BN5396" s="146">
        <f t="shared" si="744"/>
        <v>3.1091376495248624E-7</v>
      </c>
      <c r="BO5396" s="146" t="str">
        <f t="shared" si="740"/>
        <v/>
      </c>
    </row>
    <row r="5397" spans="62:67" ht="20.100000000000001" customHeight="1" x14ac:dyDescent="0.25">
      <c r="BJ5397" s="146">
        <v>4617</v>
      </c>
      <c r="BK5397" s="146">
        <f t="shared" si="741"/>
        <v>29.542399999997791</v>
      </c>
      <c r="BL5397" s="146">
        <f t="shared" si="742"/>
        <v>1.1517625692915289E-4</v>
      </c>
      <c r="BM5397" s="146">
        <f t="shared" si="743"/>
        <v>3.1008832774430427E-7</v>
      </c>
      <c r="BN5397" s="146">
        <f t="shared" si="744"/>
        <v>3.1008832774430427E-7</v>
      </c>
      <c r="BO5397" s="146" t="str">
        <f t="shared" si="740"/>
        <v/>
      </c>
    </row>
    <row r="5398" spans="62:67" ht="20.100000000000001" customHeight="1" x14ac:dyDescent="0.25">
      <c r="BJ5398" s="146">
        <v>4618</v>
      </c>
      <c r="BK5398" s="146">
        <f t="shared" si="741"/>
        <v>29.54879999999779</v>
      </c>
      <c r="BL5398" s="146">
        <f t="shared" si="742"/>
        <v>1.1486616860140859E-4</v>
      </c>
      <c r="BM5398" s="146">
        <f t="shared" si="743"/>
        <v>3.0926504569116437E-7</v>
      </c>
      <c r="BN5398" s="146">
        <f t="shared" si="744"/>
        <v>3.0926504569116437E-7</v>
      </c>
      <c r="BO5398" s="146" t="str">
        <f t="shared" si="740"/>
        <v/>
      </c>
    </row>
    <row r="5399" spans="62:67" ht="20.100000000000001" customHeight="1" x14ac:dyDescent="0.25">
      <c r="BJ5399" s="146">
        <v>4619</v>
      </c>
      <c r="BK5399" s="146">
        <f t="shared" si="741"/>
        <v>29.555199999997789</v>
      </c>
      <c r="BL5399" s="146">
        <f t="shared" si="742"/>
        <v>1.1455690355571742E-4</v>
      </c>
      <c r="BM5399" s="146">
        <f t="shared" si="743"/>
        <v>3.0844391327827217E-7</v>
      </c>
      <c r="BN5399" s="146">
        <f t="shared" si="744"/>
        <v>3.0844391327827217E-7</v>
      </c>
      <c r="BO5399" s="146" t="str">
        <f t="shared" si="740"/>
        <v/>
      </c>
    </row>
    <row r="5400" spans="62:67" ht="20.100000000000001" customHeight="1" x14ac:dyDescent="0.25">
      <c r="BJ5400" s="146">
        <v>4620</v>
      </c>
      <c r="BK5400" s="146">
        <f t="shared" si="741"/>
        <v>29.561599999997789</v>
      </c>
      <c r="BL5400" s="146">
        <f t="shared" si="742"/>
        <v>1.1424845964243915E-4</v>
      </c>
      <c r="BM5400" s="146">
        <f t="shared" si="743"/>
        <v>3.0762492500771977E-7</v>
      </c>
      <c r="BN5400" s="146">
        <f t="shared" si="744"/>
        <v>3.0762492500771977E-7</v>
      </c>
      <c r="BO5400" s="146" t="str">
        <f t="shared" si="740"/>
        <v/>
      </c>
    </row>
    <row r="5401" spans="62:67" ht="20.100000000000001" customHeight="1" x14ac:dyDescent="0.25">
      <c r="BJ5401" s="146">
        <v>4621</v>
      </c>
      <c r="BK5401" s="146">
        <f t="shared" si="741"/>
        <v>29.567999999997788</v>
      </c>
      <c r="BL5401" s="146">
        <f t="shared" si="742"/>
        <v>1.1394083471743143E-4</v>
      </c>
      <c r="BM5401" s="146">
        <f t="shared" si="743"/>
        <v>3.0680807539226512E-7</v>
      </c>
      <c r="BN5401" s="146">
        <f t="shared" si="744"/>
        <v>3.0680807539226512E-7</v>
      </c>
      <c r="BO5401" s="146" t="str">
        <f t="shared" si="740"/>
        <v/>
      </c>
    </row>
    <row r="5402" spans="62:67" ht="20.100000000000001" customHeight="1" x14ac:dyDescent="0.25">
      <c r="BJ5402" s="146">
        <v>4622</v>
      </c>
      <c r="BK5402" s="146">
        <f t="shared" si="741"/>
        <v>29.574399999997787</v>
      </c>
      <c r="BL5402" s="146">
        <f t="shared" si="742"/>
        <v>1.1363402664203916E-4</v>
      </c>
      <c r="BM5402" s="146">
        <f t="shared" si="743"/>
        <v>3.0599335896050906E-7</v>
      </c>
      <c r="BN5402" s="146">
        <f t="shared" si="744"/>
        <v>3.0599335896050906E-7</v>
      </c>
      <c r="BO5402" s="146" t="str">
        <f t="shared" si="740"/>
        <v/>
      </c>
    </row>
    <row r="5403" spans="62:67" ht="20.100000000000001" customHeight="1" x14ac:dyDescent="0.25">
      <c r="BJ5403" s="146">
        <v>4623</v>
      </c>
      <c r="BK5403" s="146">
        <f t="shared" si="741"/>
        <v>29.580799999997787</v>
      </c>
      <c r="BL5403" s="146">
        <f t="shared" si="742"/>
        <v>1.1332803328307866E-4</v>
      </c>
      <c r="BM5403" s="146">
        <f t="shared" si="743"/>
        <v>3.0518077025375114E-7</v>
      </c>
      <c r="BN5403" s="146">
        <f t="shared" si="744"/>
        <v>3.0518077025375114E-7</v>
      </c>
      <c r="BO5403" s="146" t="str">
        <f t="shared" si="740"/>
        <v/>
      </c>
    </row>
    <row r="5404" spans="62:67" ht="20.100000000000001" customHeight="1" x14ac:dyDescent="0.25">
      <c r="BJ5404" s="146">
        <v>4624</v>
      </c>
      <c r="BK5404" s="146">
        <f t="shared" si="741"/>
        <v>29.587199999997786</v>
      </c>
      <c r="BL5404" s="146">
        <f t="shared" si="742"/>
        <v>1.130228525128249E-4</v>
      </c>
      <c r="BM5404" s="146">
        <f t="shared" si="743"/>
        <v>3.0437030382666726E-7</v>
      </c>
      <c r="BN5404" s="146">
        <f t="shared" si="744"/>
        <v>3.0437030382666726E-7</v>
      </c>
      <c r="BO5404" s="146" t="str">
        <f t="shared" si="740"/>
        <v/>
      </c>
    </row>
    <row r="5405" spans="62:67" ht="20.100000000000001" customHeight="1" x14ac:dyDescent="0.25">
      <c r="BJ5405" s="146">
        <v>4625</v>
      </c>
      <c r="BK5405" s="146">
        <f t="shared" si="741"/>
        <v>29.593599999997785</v>
      </c>
      <c r="BL5405" s="146">
        <f t="shared" si="742"/>
        <v>1.1271848220899824E-4</v>
      </c>
      <c r="BM5405" s="146">
        <f t="shared" si="743"/>
        <v>3.0356195424824481E-7</v>
      </c>
      <c r="BN5405" s="146">
        <f t="shared" si="744"/>
        <v>3.0356195424824481E-7</v>
      </c>
      <c r="BO5405" s="146" t="str">
        <f t="shared" si="740"/>
        <v/>
      </c>
    </row>
    <row r="5406" spans="62:67" ht="20.100000000000001" customHeight="1" x14ac:dyDescent="0.25">
      <c r="BJ5406" s="146">
        <v>4626</v>
      </c>
      <c r="BK5406" s="146">
        <f t="shared" si="741"/>
        <v>29.599999999997785</v>
      </c>
      <c r="BL5406" s="146">
        <f t="shared" si="742"/>
        <v>1.1241492025474999E-4</v>
      </c>
      <c r="BM5406" s="146">
        <f t="shared" si="743"/>
        <v>3.0275571610082039E-7</v>
      </c>
      <c r="BN5406" s="146">
        <f t="shared" si="744"/>
        <v>3.0275571610082039E-7</v>
      </c>
      <c r="BO5406" s="146" t="str">
        <f t="shared" si="740"/>
        <v/>
      </c>
    </row>
    <row r="5407" spans="62:67" ht="20.100000000000001" customHeight="1" x14ac:dyDescent="0.25">
      <c r="BJ5407" s="146">
        <v>4627</v>
      </c>
      <c r="BK5407" s="146">
        <f t="shared" si="741"/>
        <v>29.606399999997784</v>
      </c>
      <c r="BL5407" s="146">
        <f t="shared" si="742"/>
        <v>1.1211216453864917E-4</v>
      </c>
      <c r="BM5407" s="146">
        <f t="shared" si="743"/>
        <v>3.0195158397986301E-7</v>
      </c>
      <c r="BN5407" s="146">
        <f t="shared" si="744"/>
        <v>3.0195158397986301E-7</v>
      </c>
      <c r="BO5407" s="146" t="str">
        <f t="shared" si="740"/>
        <v/>
      </c>
    </row>
    <row r="5408" spans="62:67" ht="20.100000000000001" customHeight="1" x14ac:dyDescent="0.25">
      <c r="BJ5408" s="146">
        <v>4628</v>
      </c>
      <c r="BK5408" s="146">
        <f t="shared" si="741"/>
        <v>29.612799999997783</v>
      </c>
      <c r="BL5408" s="146">
        <f t="shared" si="742"/>
        <v>1.1181021295466931E-4</v>
      </c>
      <c r="BM5408" s="146">
        <f t="shared" si="743"/>
        <v>3.0114955249401474E-7</v>
      </c>
      <c r="BN5408" s="146">
        <f t="shared" si="744"/>
        <v>3.0114955249401474E-7</v>
      </c>
      <c r="BO5408" s="146" t="str">
        <f t="shared" si="740"/>
        <v/>
      </c>
    </row>
    <row r="5409" spans="62:67" ht="20.100000000000001" customHeight="1" x14ac:dyDescent="0.25">
      <c r="BJ5409" s="146">
        <v>4629</v>
      </c>
      <c r="BK5409" s="146">
        <f t="shared" si="741"/>
        <v>29.619199999997782</v>
      </c>
      <c r="BL5409" s="146">
        <f t="shared" si="742"/>
        <v>1.1150906340217529E-4</v>
      </c>
      <c r="BM5409" s="146">
        <f t="shared" si="743"/>
        <v>3.0034961626696096E-7</v>
      </c>
      <c r="BN5409" s="146">
        <f t="shared" si="744"/>
        <v>3.0034961626696096E-7</v>
      </c>
      <c r="BO5409" s="146" t="str">
        <f t="shared" si="740"/>
        <v/>
      </c>
    </row>
    <row r="5410" spans="62:67" ht="20.100000000000001" customHeight="1" x14ac:dyDescent="0.25">
      <c r="BJ5410" s="146">
        <v>4630</v>
      </c>
      <c r="BK5410" s="146">
        <f t="shared" si="741"/>
        <v>29.625599999997782</v>
      </c>
      <c r="BL5410" s="146">
        <f t="shared" si="742"/>
        <v>1.1120871378590833E-4</v>
      </c>
      <c r="BM5410" s="146">
        <f t="shared" si="743"/>
        <v>2.9955176993410996E-7</v>
      </c>
      <c r="BN5410" s="146">
        <f t="shared" si="744"/>
        <v>2.9955176993410996E-7</v>
      </c>
      <c r="BO5410" s="146" t="str">
        <f t="shared" si="740"/>
        <v/>
      </c>
    </row>
    <row r="5411" spans="62:67" ht="20.100000000000001" customHeight="1" x14ac:dyDescent="0.25">
      <c r="BJ5411" s="146">
        <v>4631</v>
      </c>
      <c r="BK5411" s="146">
        <f t="shared" si="741"/>
        <v>29.631999999997781</v>
      </c>
      <c r="BL5411" s="146">
        <f t="shared" si="742"/>
        <v>1.1090916201597422E-4</v>
      </c>
      <c r="BM5411" s="146">
        <f t="shared" si="743"/>
        <v>2.9875600814497825E-7</v>
      </c>
      <c r="BN5411" s="146">
        <f t="shared" si="744"/>
        <v>2.9875600814497825E-7</v>
      </c>
      <c r="BO5411" s="146" t="str">
        <f t="shared" si="740"/>
        <v/>
      </c>
    </row>
    <row r="5412" spans="62:67" ht="20.100000000000001" customHeight="1" x14ac:dyDescent="0.25">
      <c r="BJ5412" s="146">
        <v>4632</v>
      </c>
      <c r="BK5412" s="146">
        <f t="shared" si="741"/>
        <v>29.63839999999778</v>
      </c>
      <c r="BL5412" s="146">
        <f t="shared" si="742"/>
        <v>1.1061040600782924E-4</v>
      </c>
      <c r="BM5412" s="146">
        <f t="shared" si="743"/>
        <v>2.9796232556290588E-7</v>
      </c>
      <c r="BN5412" s="146">
        <f t="shared" si="744"/>
        <v>2.9796232556290588E-7</v>
      </c>
      <c r="BO5412" s="146" t="str">
        <f t="shared" si="740"/>
        <v/>
      </c>
    </row>
    <row r="5413" spans="62:67" ht="20.100000000000001" customHeight="1" x14ac:dyDescent="0.25">
      <c r="BJ5413" s="146">
        <v>4633</v>
      </c>
      <c r="BK5413" s="146">
        <f t="shared" si="741"/>
        <v>29.64479999999778</v>
      </c>
      <c r="BL5413" s="146">
        <f t="shared" si="742"/>
        <v>1.1031244368226634E-4</v>
      </c>
      <c r="BM5413" s="146">
        <f t="shared" si="743"/>
        <v>2.9717071686269836E-7</v>
      </c>
      <c r="BN5413" s="146">
        <f t="shared" si="744"/>
        <v>2.9717071686269836E-7</v>
      </c>
      <c r="BO5413" s="146" t="str">
        <f t="shared" si="740"/>
        <v/>
      </c>
    </row>
    <row r="5414" spans="62:67" ht="20.100000000000001" customHeight="1" x14ac:dyDescent="0.25">
      <c r="BJ5414" s="146">
        <v>4634</v>
      </c>
      <c r="BK5414" s="146">
        <f t="shared" si="741"/>
        <v>29.651199999997779</v>
      </c>
      <c r="BL5414" s="146">
        <f t="shared" si="742"/>
        <v>1.1001527296540364E-4</v>
      </c>
      <c r="BM5414" s="146">
        <f t="shared" si="743"/>
        <v>2.9638117673524804E-7</v>
      </c>
      <c r="BN5414" s="146">
        <f t="shared" si="744"/>
        <v>2.9638117673524804E-7</v>
      </c>
      <c r="BO5414" s="146" t="str">
        <f t="shared" si="740"/>
        <v/>
      </c>
    </row>
    <row r="5415" spans="62:67" ht="20.100000000000001" customHeight="1" x14ac:dyDescent="0.25">
      <c r="BJ5415" s="146">
        <v>4635</v>
      </c>
      <c r="BK5415" s="146">
        <f t="shared" si="741"/>
        <v>29.657599999997778</v>
      </c>
      <c r="BL5415" s="146">
        <f t="shared" si="742"/>
        <v>1.0971889178866839E-4</v>
      </c>
      <c r="BM5415" s="146">
        <f t="shared" si="743"/>
        <v>2.9559369988281785E-7</v>
      </c>
      <c r="BN5415" s="146">
        <f t="shared" si="744"/>
        <v>2.9559369988281785E-7</v>
      </c>
      <c r="BO5415" s="146" t="str">
        <f t="shared" si="740"/>
        <v/>
      </c>
    </row>
    <row r="5416" spans="62:67" ht="20.100000000000001" customHeight="1" x14ac:dyDescent="0.25">
      <c r="BJ5416" s="146">
        <v>4636</v>
      </c>
      <c r="BK5416" s="146">
        <f t="shared" si="741"/>
        <v>29.663999999997777</v>
      </c>
      <c r="BL5416" s="146">
        <f t="shared" si="742"/>
        <v>1.0942329808878557E-4</v>
      </c>
      <c r="BM5416" s="146">
        <f t="shared" si="743"/>
        <v>2.9480828102039654E-7</v>
      </c>
      <c r="BN5416" s="146">
        <f t="shared" si="744"/>
        <v>2.9480828102039654E-7</v>
      </c>
      <c r="BO5416" s="146" t="str">
        <f t="shared" si="740"/>
        <v/>
      </c>
    </row>
    <row r="5417" spans="62:67" ht="20.100000000000001" customHeight="1" x14ac:dyDescent="0.25">
      <c r="BJ5417" s="146">
        <v>4637</v>
      </c>
      <c r="BK5417" s="146">
        <f t="shared" si="741"/>
        <v>29.670399999997777</v>
      </c>
      <c r="BL5417" s="146">
        <f t="shared" si="742"/>
        <v>1.0912848980776518E-4</v>
      </c>
      <c r="BM5417" s="146">
        <f t="shared" si="743"/>
        <v>2.9402491487788064E-7</v>
      </c>
      <c r="BN5417" s="146">
        <f t="shared" si="744"/>
        <v>2.9402491487788064E-7</v>
      </c>
      <c r="BO5417" s="146" t="str">
        <f t="shared" si="740"/>
        <v/>
      </c>
    </row>
    <row r="5418" spans="62:67" ht="20.100000000000001" customHeight="1" x14ac:dyDescent="0.25">
      <c r="BJ5418" s="146">
        <v>4638</v>
      </c>
      <c r="BK5418" s="146">
        <f t="shared" si="741"/>
        <v>29.676799999997776</v>
      </c>
      <c r="BL5418" s="146">
        <f t="shared" si="742"/>
        <v>1.088344648928873E-4</v>
      </c>
      <c r="BM5418" s="146">
        <f t="shared" si="743"/>
        <v>2.9324359619817709E-7</v>
      </c>
      <c r="BN5418" s="146">
        <f t="shared" si="744"/>
        <v>2.9324359619817709E-7</v>
      </c>
      <c r="BO5418" s="146" t="str">
        <f t="shared" si="740"/>
        <v/>
      </c>
    </row>
    <row r="5419" spans="62:67" ht="20.100000000000001" customHeight="1" x14ac:dyDescent="0.25">
      <c r="BJ5419" s="146">
        <v>4639</v>
      </c>
      <c r="BK5419" s="146">
        <f t="shared" si="741"/>
        <v>29.683199999997775</v>
      </c>
      <c r="BL5419" s="146">
        <f t="shared" si="742"/>
        <v>1.0854122129668912E-4</v>
      </c>
      <c r="BM5419" s="146">
        <f t="shared" si="743"/>
        <v>2.9246431973503487E-7</v>
      </c>
      <c r="BN5419" s="146">
        <f t="shared" si="744"/>
        <v>2.9246431973503487E-7</v>
      </c>
      <c r="BO5419" s="146" t="str">
        <f t="shared" si="740"/>
        <v/>
      </c>
    </row>
    <row r="5420" spans="62:67" ht="20.100000000000001" customHeight="1" x14ac:dyDescent="0.25">
      <c r="BJ5420" s="146">
        <v>4640</v>
      </c>
      <c r="BK5420" s="146">
        <f t="shared" si="741"/>
        <v>29.689599999997775</v>
      </c>
      <c r="BL5420" s="146">
        <f t="shared" si="742"/>
        <v>1.0824875697695409E-4</v>
      </c>
      <c r="BM5420" s="146">
        <f t="shared" si="743"/>
        <v>2.9168708025852021E-7</v>
      </c>
      <c r="BN5420" s="146">
        <f t="shared" si="744"/>
        <v>2.9168708025852021E-7</v>
      </c>
      <c r="BO5420" s="146" t="str">
        <f t="shared" si="740"/>
        <v/>
      </c>
    </row>
    <row r="5421" spans="62:67" ht="20.100000000000001" customHeight="1" x14ac:dyDescent="0.25">
      <c r="BJ5421" s="146">
        <v>4641</v>
      </c>
      <c r="BK5421" s="146">
        <f t="shared" si="741"/>
        <v>29.695999999997774</v>
      </c>
      <c r="BL5421" s="146">
        <f t="shared" si="742"/>
        <v>1.0795706989669557E-4</v>
      </c>
      <c r="BM5421" s="146">
        <f t="shared" si="743"/>
        <v>2.9091187254920252E-7</v>
      </c>
      <c r="BN5421" s="146">
        <f t="shared" si="744"/>
        <v>2.9091187254920252E-7</v>
      </c>
      <c r="BO5421" s="146" t="str">
        <f t="shared" si="740"/>
        <v/>
      </c>
    </row>
    <row r="5422" spans="62:67" ht="20.100000000000001" customHeight="1" x14ac:dyDescent="0.25">
      <c r="BJ5422" s="146">
        <v>4642</v>
      </c>
      <c r="BK5422" s="146">
        <f t="shared" si="741"/>
        <v>29.702399999997773</v>
      </c>
      <c r="BL5422" s="146">
        <f t="shared" si="742"/>
        <v>1.0766615802414636E-4</v>
      </c>
      <c r="BM5422" s="146">
        <f t="shared" si="743"/>
        <v>2.9013869140171876E-7</v>
      </c>
      <c r="BN5422" s="146">
        <f t="shared" si="744"/>
        <v>2.9013869140171876E-7</v>
      </c>
      <c r="BO5422" s="146" t="str">
        <f t="shared" si="740"/>
        <v/>
      </c>
    </row>
    <row r="5423" spans="62:67" ht="20.100000000000001" customHeight="1" x14ac:dyDescent="0.25">
      <c r="BJ5423" s="146">
        <v>4643</v>
      </c>
      <c r="BK5423" s="146">
        <f t="shared" si="741"/>
        <v>29.708799999997773</v>
      </c>
      <c r="BL5423" s="146">
        <f t="shared" si="742"/>
        <v>1.0737601933274464E-4</v>
      </c>
      <c r="BM5423" s="146">
        <f t="shared" si="743"/>
        <v>2.8936753162396025E-7</v>
      </c>
      <c r="BN5423" s="146">
        <f t="shared" si="744"/>
        <v>2.8936753162396025E-7</v>
      </c>
      <c r="BO5423" s="146" t="str">
        <f t="shared" si="740"/>
        <v/>
      </c>
    </row>
    <row r="5424" spans="62:67" ht="20.100000000000001" customHeight="1" x14ac:dyDescent="0.25">
      <c r="BJ5424" s="146">
        <v>4644</v>
      </c>
      <c r="BK5424" s="146">
        <f t="shared" si="741"/>
        <v>29.715199999997772</v>
      </c>
      <c r="BL5424" s="146">
        <f t="shared" si="742"/>
        <v>1.0708665180112068E-4</v>
      </c>
      <c r="BM5424" s="146">
        <f t="shared" si="743"/>
        <v>2.8859838803670676E-7</v>
      </c>
      <c r="BN5424" s="146">
        <f t="shared" si="744"/>
        <v>2.8859838803670676E-7</v>
      </c>
      <c r="BO5424" s="146" t="str">
        <f t="shared" si="740"/>
        <v/>
      </c>
    </row>
    <row r="5425" spans="62:67" ht="20.100000000000001" customHeight="1" x14ac:dyDescent="0.25">
      <c r="BJ5425" s="146">
        <v>4645</v>
      </c>
      <c r="BK5425" s="146">
        <f t="shared" si="741"/>
        <v>29.721599999997771</v>
      </c>
      <c r="BL5425" s="146">
        <f t="shared" si="742"/>
        <v>1.0679805341308398E-4</v>
      </c>
      <c r="BM5425" s="146">
        <f t="shared" si="743"/>
        <v>2.8783125547317929E-7</v>
      </c>
      <c r="BN5425" s="146">
        <f t="shared" si="744"/>
        <v>2.8783125547317929E-7</v>
      </c>
      <c r="BO5425" s="146" t="str">
        <f t="shared" si="740"/>
        <v/>
      </c>
    </row>
    <row r="5426" spans="62:67" ht="20.100000000000001" customHeight="1" x14ac:dyDescent="0.25">
      <c r="BJ5426" s="146">
        <v>4646</v>
      </c>
      <c r="BK5426" s="146">
        <f t="shared" si="741"/>
        <v>29.72799999999777</v>
      </c>
      <c r="BL5426" s="146">
        <f t="shared" si="742"/>
        <v>1.065102221576108E-4</v>
      </c>
      <c r="BM5426" s="146">
        <f t="shared" si="743"/>
        <v>2.8706612877990741E-7</v>
      </c>
      <c r="BN5426" s="146">
        <f t="shared" si="744"/>
        <v>2.8706612877990741E-7</v>
      </c>
      <c r="BO5426" s="146" t="str">
        <f t="shared" si="740"/>
        <v/>
      </c>
    </row>
    <row r="5427" spans="62:67" ht="20.100000000000001" customHeight="1" x14ac:dyDescent="0.25">
      <c r="BJ5427" s="146">
        <v>4647</v>
      </c>
      <c r="BK5427" s="146">
        <f t="shared" si="741"/>
        <v>29.73439999999777</v>
      </c>
      <c r="BL5427" s="146">
        <f t="shared" si="742"/>
        <v>1.0622315602883089E-4</v>
      </c>
      <c r="BM5427" s="146">
        <f t="shared" si="743"/>
        <v>2.8630300281550956E-7</v>
      </c>
      <c r="BN5427" s="146">
        <f t="shared" si="744"/>
        <v>2.8630300281550956E-7</v>
      </c>
      <c r="BO5427" s="146" t="str">
        <f t="shared" si="740"/>
        <v/>
      </c>
    </row>
    <row r="5428" spans="62:67" ht="20.100000000000001" customHeight="1" x14ac:dyDescent="0.25">
      <c r="BJ5428" s="146">
        <v>4648</v>
      </c>
      <c r="BK5428" s="146">
        <f t="shared" si="741"/>
        <v>29.740799999997769</v>
      </c>
      <c r="BL5428" s="146">
        <f t="shared" si="742"/>
        <v>1.0593685302601538E-4</v>
      </c>
      <c r="BM5428" s="146">
        <f t="shared" si="743"/>
        <v>2.8554187245322733E-7</v>
      </c>
      <c r="BN5428" s="146">
        <f t="shared" si="744"/>
        <v>2.8554187245322733E-7</v>
      </c>
      <c r="BO5428" s="146" t="str">
        <f t="shared" si="740"/>
        <v/>
      </c>
    </row>
    <row r="5429" spans="62:67" ht="20.100000000000001" customHeight="1" x14ac:dyDescent="0.25">
      <c r="BJ5429" s="146">
        <v>4649</v>
      </c>
      <c r="BK5429" s="146">
        <f t="shared" si="741"/>
        <v>29.747199999997768</v>
      </c>
      <c r="BL5429" s="146">
        <f t="shared" si="742"/>
        <v>1.0565131115356215E-4</v>
      </c>
      <c r="BM5429" s="146">
        <f t="shared" si="743"/>
        <v>2.8478273257737476E-7</v>
      </c>
      <c r="BN5429" s="146">
        <f t="shared" si="744"/>
        <v>2.8478273257737476E-7</v>
      </c>
      <c r="BO5429" s="146" t="str">
        <f t="shared" si="740"/>
        <v/>
      </c>
    </row>
    <row r="5430" spans="62:67" ht="20.100000000000001" customHeight="1" x14ac:dyDescent="0.25">
      <c r="BJ5430" s="146">
        <v>4650</v>
      </c>
      <c r="BK5430" s="146">
        <f t="shared" si="741"/>
        <v>29.753599999997768</v>
      </c>
      <c r="BL5430" s="146">
        <f t="shared" si="742"/>
        <v>1.0536652842098478E-4</v>
      </c>
      <c r="BM5430" s="146">
        <f t="shared" si="743"/>
        <v>2.840255780858455E-7</v>
      </c>
      <c r="BN5430" s="146">
        <f t="shared" si="744"/>
        <v>2.840255780858455E-7</v>
      </c>
      <c r="BO5430" s="146" t="str">
        <f t="shared" si="740"/>
        <v/>
      </c>
    </row>
    <row r="5431" spans="62:67" ht="20.100000000000001" customHeight="1" x14ac:dyDescent="0.25">
      <c r="BJ5431" s="146">
        <v>4651</v>
      </c>
      <c r="BK5431" s="146">
        <f t="shared" si="741"/>
        <v>29.759999999997767</v>
      </c>
      <c r="BL5431" s="146">
        <f t="shared" si="742"/>
        <v>1.0508250284289893E-4</v>
      </c>
      <c r="BM5431" s="146">
        <f t="shared" si="743"/>
        <v>2.8327040388892021E-7</v>
      </c>
      <c r="BN5431" s="146">
        <f t="shared" si="744"/>
        <v>2.8327040388892021E-7</v>
      </c>
      <c r="BO5431" s="146" t="str">
        <f t="shared" si="740"/>
        <v/>
      </c>
    </row>
    <row r="5432" spans="62:67" ht="20.100000000000001" customHeight="1" x14ac:dyDescent="0.25">
      <c r="BJ5432" s="146">
        <v>4652</v>
      </c>
      <c r="BK5432" s="146">
        <f t="shared" si="741"/>
        <v>29.766399999997766</v>
      </c>
      <c r="BL5432" s="146">
        <f t="shared" si="742"/>
        <v>1.0479923243901001E-4</v>
      </c>
      <c r="BM5432" s="146">
        <f t="shared" si="743"/>
        <v>2.8251720491014748E-7</v>
      </c>
      <c r="BN5432" s="146">
        <f t="shared" si="744"/>
        <v>2.8251720491014748E-7</v>
      </c>
      <c r="BO5432" s="146" t="str">
        <f t="shared" si="740"/>
        <v/>
      </c>
    </row>
    <row r="5433" spans="62:67" ht="20.100000000000001" customHeight="1" x14ac:dyDescent="0.25">
      <c r="BJ5433" s="146">
        <v>4653</v>
      </c>
      <c r="BK5433" s="146">
        <f t="shared" si="741"/>
        <v>29.772799999997765</v>
      </c>
      <c r="BL5433" s="146">
        <f t="shared" si="742"/>
        <v>1.0451671523409987E-4</v>
      </c>
      <c r="BM5433" s="146">
        <f t="shared" si="743"/>
        <v>2.8176597608584237E-7</v>
      </c>
      <c r="BN5433" s="146">
        <f t="shared" si="744"/>
        <v>2.8176597608584237E-7</v>
      </c>
      <c r="BO5433" s="146" t="str">
        <f t="shared" si="740"/>
        <v/>
      </c>
    </row>
    <row r="5434" spans="62:67" ht="20.100000000000001" customHeight="1" x14ac:dyDescent="0.25">
      <c r="BJ5434" s="146">
        <v>4654</v>
      </c>
      <c r="BK5434" s="146">
        <f t="shared" si="741"/>
        <v>29.779199999997765</v>
      </c>
      <c r="BL5434" s="146">
        <f t="shared" si="742"/>
        <v>1.0423494925801402E-4</v>
      </c>
      <c r="BM5434" s="146">
        <f t="shared" si="743"/>
        <v>2.8101671236328396E-7</v>
      </c>
      <c r="BN5434" s="146">
        <f t="shared" si="744"/>
        <v>2.8101671236328396E-7</v>
      </c>
      <c r="BO5434" s="146" t="str">
        <f t="shared" si="740"/>
        <v/>
      </c>
    </row>
    <row r="5435" spans="62:67" ht="20.100000000000001" customHeight="1" x14ac:dyDescent="0.25">
      <c r="BJ5435" s="146">
        <v>4655</v>
      </c>
      <c r="BK5435" s="146">
        <f t="shared" si="741"/>
        <v>29.785599999997764</v>
      </c>
      <c r="BL5435" s="146">
        <f t="shared" si="742"/>
        <v>1.0395393254565074E-4</v>
      </c>
      <c r="BM5435" s="146">
        <f t="shared" si="743"/>
        <v>2.8026940870480815E-7</v>
      </c>
      <c r="BN5435" s="146">
        <f t="shared" si="744"/>
        <v>2.8026940870480815E-7</v>
      </c>
      <c r="BO5435" s="146" t="str">
        <f t="shared" si="740"/>
        <v/>
      </c>
    </row>
    <row r="5436" spans="62:67" ht="20.100000000000001" customHeight="1" x14ac:dyDescent="0.25">
      <c r="BJ5436" s="146">
        <v>4656</v>
      </c>
      <c r="BK5436" s="146">
        <f t="shared" si="741"/>
        <v>29.791999999997763</v>
      </c>
      <c r="BL5436" s="146">
        <f t="shared" si="742"/>
        <v>1.0367366313694593E-4</v>
      </c>
      <c r="BM5436" s="146">
        <f t="shared" si="743"/>
        <v>2.7952406008368777E-7</v>
      </c>
      <c r="BN5436" s="146">
        <f t="shared" si="744"/>
        <v>2.7952406008368777E-7</v>
      </c>
      <c r="BO5436" s="146" t="str">
        <f t="shared" si="740"/>
        <v/>
      </c>
    </row>
    <row r="5437" spans="62:67" ht="20.100000000000001" customHeight="1" x14ac:dyDescent="0.25">
      <c r="BJ5437" s="146">
        <v>4657</v>
      </c>
      <c r="BK5437" s="146">
        <f t="shared" si="741"/>
        <v>29.798399999997763</v>
      </c>
      <c r="BL5437" s="146">
        <f t="shared" si="742"/>
        <v>1.0339413907686224E-4</v>
      </c>
      <c r="BM5437" s="146">
        <f t="shared" si="743"/>
        <v>2.7878066148668038E-7</v>
      </c>
      <c r="BN5437" s="146">
        <f t="shared" si="744"/>
        <v>2.7878066148668038E-7</v>
      </c>
      <c r="BO5437" s="146" t="str">
        <f t="shared" si="740"/>
        <v/>
      </c>
    </row>
    <row r="5438" spans="62:67" ht="20.100000000000001" customHeight="1" x14ac:dyDescent="0.25">
      <c r="BJ5438" s="146">
        <v>4658</v>
      </c>
      <c r="BK5438" s="146">
        <f t="shared" si="741"/>
        <v>29.804799999997762</v>
      </c>
      <c r="BL5438" s="146">
        <f t="shared" si="742"/>
        <v>1.0311535841537556E-4</v>
      </c>
      <c r="BM5438" s="146">
        <f t="shared" si="743"/>
        <v>2.7803920791299834E-7</v>
      </c>
      <c r="BN5438" s="146">
        <f t="shared" si="744"/>
        <v>2.7803920791299834E-7</v>
      </c>
      <c r="BO5438" s="146" t="str">
        <f t="shared" si="740"/>
        <v/>
      </c>
    </row>
    <row r="5439" spans="62:67" ht="20.100000000000001" customHeight="1" x14ac:dyDescent="0.25">
      <c r="BJ5439" s="146">
        <v>4659</v>
      </c>
      <c r="BK5439" s="146">
        <f t="shared" si="741"/>
        <v>29.811199999997761</v>
      </c>
      <c r="BL5439" s="146">
        <f t="shared" si="742"/>
        <v>1.0283731920746256E-4</v>
      </c>
      <c r="BM5439" s="146">
        <f t="shared" si="743"/>
        <v>2.7729969437284509E-7</v>
      </c>
      <c r="BN5439" s="146">
        <f t="shared" si="744"/>
        <v>2.7729969437284509E-7</v>
      </c>
      <c r="BO5439" s="146" t="str">
        <f t="shared" si="740"/>
        <v/>
      </c>
    </row>
    <row r="5440" spans="62:67" ht="20.100000000000001" customHeight="1" x14ac:dyDescent="0.25">
      <c r="BJ5440" s="146">
        <v>4660</v>
      </c>
      <c r="BK5440" s="146">
        <f t="shared" si="741"/>
        <v>29.817599999997761</v>
      </c>
      <c r="BL5440" s="146">
        <f t="shared" si="742"/>
        <v>1.0256001951308972E-4</v>
      </c>
      <c r="BM5440" s="146">
        <f t="shared" si="743"/>
        <v>2.7656211589125053E-7</v>
      </c>
      <c r="BN5440" s="146">
        <f t="shared" si="744"/>
        <v>2.7656211589125053E-7</v>
      </c>
      <c r="BO5440" s="146" t="str">
        <f t="shared" si="740"/>
        <v/>
      </c>
    </row>
    <row r="5441" spans="62:67" ht="20.100000000000001" customHeight="1" x14ac:dyDescent="0.25">
      <c r="BJ5441" s="146">
        <v>4661</v>
      </c>
      <c r="BK5441" s="146">
        <f t="shared" si="741"/>
        <v>29.82399999999776</v>
      </c>
      <c r="BL5441" s="146">
        <f t="shared" si="742"/>
        <v>1.0228345739719847E-4</v>
      </c>
      <c r="BM5441" s="146">
        <f t="shared" si="743"/>
        <v>2.7582646750401885E-7</v>
      </c>
      <c r="BN5441" s="146">
        <f t="shared" si="744"/>
        <v>2.7582646750401885E-7</v>
      </c>
      <c r="BO5441" s="146" t="str">
        <f t="shared" si="740"/>
        <v/>
      </c>
    </row>
    <row r="5442" spans="62:67" ht="20.100000000000001" customHeight="1" x14ac:dyDescent="0.25">
      <c r="BJ5442" s="146">
        <v>4662</v>
      </c>
      <c r="BK5442" s="146">
        <f t="shared" si="741"/>
        <v>29.830399999997759</v>
      </c>
      <c r="BL5442" s="146">
        <f t="shared" si="742"/>
        <v>1.0200763092969445E-4</v>
      </c>
      <c r="BM5442" s="146">
        <f t="shared" si="743"/>
        <v>2.7509274426062871E-7</v>
      </c>
      <c r="BN5442" s="146">
        <f t="shared" si="744"/>
        <v>2.7509274426062871E-7</v>
      </c>
      <c r="BO5442" s="146" t="str">
        <f t="shared" si="740"/>
        <v/>
      </c>
    </row>
    <row r="5443" spans="62:67" ht="20.100000000000001" customHeight="1" x14ac:dyDescent="0.25">
      <c r="BJ5443" s="146">
        <v>4663</v>
      </c>
      <c r="BK5443" s="146">
        <f t="shared" si="741"/>
        <v>29.836799999997758</v>
      </c>
      <c r="BL5443" s="146">
        <f t="shared" si="742"/>
        <v>1.0173253818543382E-4</v>
      </c>
      <c r="BM5443" s="146">
        <f t="shared" si="743"/>
        <v>2.7436094122122463E-7</v>
      </c>
      <c r="BN5443" s="146">
        <f t="shared" si="744"/>
        <v>2.7436094122122463E-7</v>
      </c>
      <c r="BO5443" s="146" t="str">
        <f t="shared" si="740"/>
        <v/>
      </c>
    </row>
    <row r="5444" spans="62:67" ht="20.100000000000001" customHeight="1" x14ac:dyDescent="0.25">
      <c r="BJ5444" s="146">
        <v>4664</v>
      </c>
      <c r="BK5444" s="146">
        <f t="shared" si="741"/>
        <v>29.843199999997758</v>
      </c>
      <c r="BL5444" s="146">
        <f t="shared" si="742"/>
        <v>1.014581772442126E-4</v>
      </c>
      <c r="BM5444" s="146">
        <f t="shared" si="743"/>
        <v>2.7363105346007283E-7</v>
      </c>
      <c r="BN5444" s="146">
        <f t="shared" si="744"/>
        <v>2.7363105346007283E-7</v>
      </c>
      <c r="BO5444" s="146" t="str">
        <f t="shared" si="740"/>
        <v/>
      </c>
    </row>
    <row r="5445" spans="62:67" ht="20.100000000000001" customHeight="1" x14ac:dyDescent="0.25">
      <c r="BJ5445" s="146">
        <v>4665</v>
      </c>
      <c r="BK5445" s="146">
        <f t="shared" si="741"/>
        <v>29.849599999997757</v>
      </c>
      <c r="BL5445" s="146">
        <f t="shared" si="742"/>
        <v>1.0118454619075252E-4</v>
      </c>
      <c r="BM5445" s="146">
        <f t="shared" si="743"/>
        <v>2.7290307606321672E-7</v>
      </c>
      <c r="BN5445" s="146">
        <f t="shared" si="744"/>
        <v>2.7290307606321672E-7</v>
      </c>
      <c r="BO5445" s="146" t="str">
        <f t="shared" si="740"/>
        <v/>
      </c>
    </row>
    <row r="5446" spans="62:67" ht="20.100000000000001" customHeight="1" x14ac:dyDescent="0.25">
      <c r="BJ5446" s="146">
        <v>4666</v>
      </c>
      <c r="BK5446" s="146">
        <f t="shared" si="741"/>
        <v>29.855999999997756</v>
      </c>
      <c r="BL5446" s="146">
        <f t="shared" si="742"/>
        <v>1.0091164311468931E-4</v>
      </c>
      <c r="BM5446" s="146">
        <f t="shared" si="743"/>
        <v>2.7217700412781275E-7</v>
      </c>
      <c r="BN5446" s="146">
        <f t="shared" si="744"/>
        <v>2.7217700412781275E-7</v>
      </c>
      <c r="BO5446" s="146" t="str">
        <f t="shared" si="740"/>
        <v/>
      </c>
    </row>
    <row r="5447" spans="62:67" ht="20.100000000000001" customHeight="1" x14ac:dyDescent="0.25">
      <c r="BJ5447" s="146">
        <v>4667</v>
      </c>
      <c r="BK5447" s="146">
        <f t="shared" si="741"/>
        <v>29.862399999997756</v>
      </c>
      <c r="BL5447" s="146">
        <f t="shared" si="742"/>
        <v>1.0063946611056149E-4</v>
      </c>
      <c r="BM5447" s="146">
        <f t="shared" si="743"/>
        <v>2.7145283276509846E-7</v>
      </c>
      <c r="BN5447" s="146">
        <f t="shared" si="744"/>
        <v>2.7145283276509846E-7</v>
      </c>
      <c r="BO5447" s="146" t="str">
        <f t="shared" si="740"/>
        <v/>
      </c>
    </row>
    <row r="5448" spans="62:67" ht="20.100000000000001" customHeight="1" x14ac:dyDescent="0.25">
      <c r="BJ5448" s="146">
        <v>4668</v>
      </c>
      <c r="BK5448" s="146">
        <f t="shared" si="741"/>
        <v>29.868799999997755</v>
      </c>
      <c r="BL5448" s="146">
        <f t="shared" si="742"/>
        <v>1.003680132777964E-4</v>
      </c>
      <c r="BM5448" s="146">
        <f t="shared" si="743"/>
        <v>2.707305570978988E-7</v>
      </c>
      <c r="BN5448" s="146">
        <f t="shared" si="744"/>
        <v>2.707305570978988E-7</v>
      </c>
      <c r="BO5448" s="146" t="str">
        <f t="shared" si="740"/>
        <v/>
      </c>
    </row>
    <row r="5449" spans="62:67" ht="20.100000000000001" customHeight="1" x14ac:dyDescent="0.25">
      <c r="BJ5449" s="146">
        <v>4669</v>
      </c>
      <c r="BK5449" s="146">
        <f t="shared" si="741"/>
        <v>29.875199999997754</v>
      </c>
      <c r="BL5449" s="146">
        <f t="shared" si="742"/>
        <v>1.000972827206985E-4</v>
      </c>
      <c r="BM5449" s="146">
        <f t="shared" si="743"/>
        <v>2.7001017226032796E-7</v>
      </c>
      <c r="BN5449" s="146">
        <f t="shared" si="744"/>
        <v>2.7001017226032796E-7</v>
      </c>
      <c r="BO5449" s="146" t="str">
        <f t="shared" si="740"/>
        <v/>
      </c>
    </row>
    <row r="5450" spans="62:67" ht="20.100000000000001" customHeight="1" x14ac:dyDescent="0.25">
      <c r="BJ5450" s="146">
        <v>4670</v>
      </c>
      <c r="BK5450" s="146">
        <f t="shared" si="741"/>
        <v>29.881599999997754</v>
      </c>
      <c r="BL5450" s="146">
        <f t="shared" si="742"/>
        <v>9.9827272548438169E-5</v>
      </c>
      <c r="BM5450" s="146">
        <f t="shared" si="743"/>
        <v>2.6929167340017466E-7</v>
      </c>
      <c r="BN5450" s="146">
        <f t="shared" si="744"/>
        <v>2.6929167340017466E-7</v>
      </c>
      <c r="BO5450" s="146" t="str">
        <f t="shared" si="740"/>
        <v/>
      </c>
    </row>
    <row r="5451" spans="62:67" ht="20.100000000000001" customHeight="1" x14ac:dyDescent="0.25">
      <c r="BJ5451" s="146">
        <v>4671</v>
      </c>
      <c r="BK5451" s="146">
        <f t="shared" si="741"/>
        <v>29.887999999997753</v>
      </c>
      <c r="BL5451" s="146">
        <f t="shared" si="742"/>
        <v>9.9557980875037994E-5</v>
      </c>
      <c r="BM5451" s="146">
        <f t="shared" si="743"/>
        <v>2.6857505567638132E-7</v>
      </c>
      <c r="BN5451" s="146">
        <f t="shared" si="744"/>
        <v>2.6857505567638132E-7</v>
      </c>
      <c r="BO5451" s="146" t="str">
        <f t="shared" si="740"/>
        <v/>
      </c>
    </row>
    <row r="5452" spans="62:67" ht="20.100000000000001" customHeight="1" x14ac:dyDescent="0.25">
      <c r="BJ5452" s="146">
        <v>4672</v>
      </c>
      <c r="BK5452" s="146">
        <f t="shared" si="741"/>
        <v>29.894399999997752</v>
      </c>
      <c r="BL5452" s="146">
        <f t="shared" si="742"/>
        <v>9.9289405819361613E-5</v>
      </c>
      <c r="BM5452" s="146">
        <f t="shared" si="743"/>
        <v>2.6786031425962687E-7</v>
      </c>
      <c r="BN5452" s="146">
        <f t="shared" si="744"/>
        <v>2.6786031425962687E-7</v>
      </c>
      <c r="BO5452" s="146" t="str">
        <f t="shared" si="740"/>
        <v/>
      </c>
    </row>
    <row r="5453" spans="62:67" ht="20.100000000000001" customHeight="1" x14ac:dyDescent="0.25">
      <c r="BJ5453" s="146">
        <v>4673</v>
      </c>
      <c r="BK5453" s="146">
        <f t="shared" si="741"/>
        <v>29.900799999997751</v>
      </c>
      <c r="BL5453" s="146">
        <f t="shared" si="742"/>
        <v>9.9021545505101986E-5</v>
      </c>
      <c r="BM5453" s="146">
        <f t="shared" si="743"/>
        <v>2.6714744433434603E-7</v>
      </c>
      <c r="BN5453" s="146">
        <f t="shared" si="744"/>
        <v>2.6714744433434603E-7</v>
      </c>
      <c r="BO5453" s="146" t="str">
        <f t="shared" ref="BO5453:BO5516" si="745">IF($BL5453&lt;(1-$BH$793),$BM5453,"")</f>
        <v/>
      </c>
    </row>
    <row r="5454" spans="62:67" ht="20.100000000000001" customHeight="1" x14ac:dyDescent="0.25">
      <c r="BJ5454" s="146">
        <v>4674</v>
      </c>
      <c r="BK5454" s="146">
        <f t="shared" ref="BK5454:BK5517" si="746">BK5453+$BN$778</f>
        <v>29.907199999997751</v>
      </c>
      <c r="BL5454" s="146">
        <f t="shared" ref="BL5454:BL5517" si="747">_xlfn.CHISQ.DIST.RT(BK5454,7)</f>
        <v>9.875439806076764E-5</v>
      </c>
      <c r="BM5454" s="146">
        <f t="shared" ref="BM5454:BM5517" si="748">BL5454-BL5455</f>
        <v>2.6643644109577492E-7</v>
      </c>
      <c r="BN5454" s="146">
        <f t="shared" ref="BN5454:BN5517" si="749">IF(BL5454&lt;(1-$BH$785),BM5454,"")</f>
        <v>2.6643644109577492E-7</v>
      </c>
      <c r="BO5454" s="146" t="str">
        <f t="shared" si="745"/>
        <v/>
      </c>
    </row>
    <row r="5455" spans="62:67" ht="20.100000000000001" customHeight="1" x14ac:dyDescent="0.25">
      <c r="BJ5455" s="146">
        <v>4675</v>
      </c>
      <c r="BK5455" s="146">
        <f t="shared" si="746"/>
        <v>29.91359999999775</v>
      </c>
      <c r="BL5455" s="146">
        <f t="shared" si="747"/>
        <v>9.8487961619671865E-5</v>
      </c>
      <c r="BM5455" s="146">
        <f t="shared" si="748"/>
        <v>2.6572729975121137E-7</v>
      </c>
      <c r="BN5455" s="146">
        <f t="shared" si="749"/>
        <v>2.6572729975121137E-7</v>
      </c>
      <c r="BO5455" s="146" t="str">
        <f t="shared" si="745"/>
        <v/>
      </c>
    </row>
    <row r="5456" spans="62:67" ht="20.100000000000001" customHeight="1" x14ac:dyDescent="0.25">
      <c r="BJ5456" s="146">
        <v>4676</v>
      </c>
      <c r="BK5456" s="146">
        <f t="shared" si="746"/>
        <v>29.919999999997749</v>
      </c>
      <c r="BL5456" s="146">
        <f t="shared" si="747"/>
        <v>9.8222234319920654E-5</v>
      </c>
      <c r="BM5456" s="146">
        <f t="shared" si="748"/>
        <v>2.6502001552027249E-7</v>
      </c>
      <c r="BN5456" s="146">
        <f t="shared" si="749"/>
        <v>2.6502001552027249E-7</v>
      </c>
      <c r="BO5456" s="146" t="str">
        <f t="shared" si="745"/>
        <v/>
      </c>
    </row>
    <row r="5457" spans="62:67" ht="20.100000000000001" customHeight="1" x14ac:dyDescent="0.25">
      <c r="BJ5457" s="146">
        <v>4677</v>
      </c>
      <c r="BK5457" s="146">
        <f t="shared" si="746"/>
        <v>29.926399999997749</v>
      </c>
      <c r="BL5457" s="146">
        <f t="shared" si="747"/>
        <v>9.7957214304400381E-5</v>
      </c>
      <c r="BM5457" s="146">
        <f t="shared" si="748"/>
        <v>2.6431458363408147E-7</v>
      </c>
      <c r="BN5457" s="146">
        <f t="shared" si="749"/>
        <v>2.6431458363408147E-7</v>
      </c>
      <c r="BO5457" s="146" t="str">
        <f t="shared" si="745"/>
        <v/>
      </c>
    </row>
    <row r="5458" spans="62:67" ht="20.100000000000001" customHeight="1" x14ac:dyDescent="0.25">
      <c r="BJ5458" s="146">
        <v>4678</v>
      </c>
      <c r="BK5458" s="146">
        <f t="shared" si="746"/>
        <v>29.932799999997748</v>
      </c>
      <c r="BL5458" s="146">
        <f t="shared" si="747"/>
        <v>9.76928997207663E-5</v>
      </c>
      <c r="BM5458" s="146">
        <f t="shared" si="748"/>
        <v>2.6361099933669061E-7</v>
      </c>
      <c r="BN5458" s="146">
        <f t="shared" si="749"/>
        <v>2.6361099933669061E-7</v>
      </c>
      <c r="BO5458" s="146" t="str">
        <f t="shared" si="745"/>
        <v/>
      </c>
    </row>
    <row r="5459" spans="62:67" ht="20.100000000000001" customHeight="1" x14ac:dyDescent="0.25">
      <c r="BJ5459" s="146">
        <v>4679</v>
      </c>
      <c r="BK5459" s="146">
        <f t="shared" si="746"/>
        <v>29.939199999997747</v>
      </c>
      <c r="BL5459" s="146">
        <f t="shared" si="747"/>
        <v>9.7429288721429609E-5</v>
      </c>
      <c r="BM5459" s="146">
        <f t="shared" si="748"/>
        <v>2.6290925788315686E-7</v>
      </c>
      <c r="BN5459" s="146">
        <f t="shared" si="749"/>
        <v>2.6290925788315686E-7</v>
      </c>
      <c r="BO5459" s="146" t="str">
        <f t="shared" si="745"/>
        <v/>
      </c>
    </row>
    <row r="5460" spans="62:67" ht="20.100000000000001" customHeight="1" x14ac:dyDescent="0.25">
      <c r="BJ5460" s="146">
        <v>4680</v>
      </c>
      <c r="BK5460" s="146">
        <f t="shared" si="746"/>
        <v>29.945599999997746</v>
      </c>
      <c r="BL5460" s="146">
        <f t="shared" si="747"/>
        <v>9.7166379463546452E-5</v>
      </c>
      <c r="BM5460" s="146">
        <f t="shared" si="748"/>
        <v>2.6220935454044985E-7</v>
      </c>
      <c r="BN5460" s="146">
        <f t="shared" si="749"/>
        <v>2.6220935454044985E-7</v>
      </c>
      <c r="BO5460" s="146" t="str">
        <f t="shared" si="745"/>
        <v/>
      </c>
    </row>
    <row r="5461" spans="62:67" ht="20.100000000000001" customHeight="1" x14ac:dyDescent="0.25">
      <c r="BJ5461" s="146">
        <v>4681</v>
      </c>
      <c r="BK5461" s="146">
        <f t="shared" si="746"/>
        <v>29.951999999997746</v>
      </c>
      <c r="BL5461" s="146">
        <f t="shared" si="747"/>
        <v>9.6904170109006002E-5</v>
      </c>
      <c r="BM5461" s="146">
        <f t="shared" si="748"/>
        <v>2.6151128458872582E-7</v>
      </c>
      <c r="BN5461" s="146">
        <f t="shared" si="749"/>
        <v>2.6151128458872582E-7</v>
      </c>
      <c r="BO5461" s="146" t="str">
        <f t="shared" si="745"/>
        <v/>
      </c>
    </row>
    <row r="5462" spans="62:67" ht="20.100000000000001" customHeight="1" x14ac:dyDescent="0.25">
      <c r="BJ5462" s="146">
        <v>4682</v>
      </c>
      <c r="BK5462" s="146">
        <f t="shared" si="746"/>
        <v>29.958399999997745</v>
      </c>
      <c r="BL5462" s="146">
        <f t="shared" si="747"/>
        <v>9.6642658824417277E-5</v>
      </c>
      <c r="BM5462" s="146">
        <f t="shared" si="748"/>
        <v>2.6081504331747869E-7</v>
      </c>
      <c r="BN5462" s="146">
        <f t="shared" si="749"/>
        <v>2.6081504331747869E-7</v>
      </c>
      <c r="BO5462" s="146" t="str">
        <f t="shared" si="745"/>
        <v/>
      </c>
    </row>
    <row r="5463" spans="62:67" ht="20.100000000000001" customHeight="1" x14ac:dyDescent="0.25">
      <c r="BJ5463" s="146">
        <v>4683</v>
      </c>
      <c r="BK5463" s="146">
        <f t="shared" si="746"/>
        <v>29.964799999997744</v>
      </c>
      <c r="BL5463" s="146">
        <f t="shared" si="747"/>
        <v>9.6381843781099798E-5</v>
      </c>
      <c r="BM5463" s="146">
        <f t="shared" si="748"/>
        <v>2.6012062603071714E-7</v>
      </c>
      <c r="BN5463" s="146">
        <f t="shared" si="749"/>
        <v>2.6012062603071714E-7</v>
      </c>
      <c r="BO5463" s="146" t="str">
        <f t="shared" si="745"/>
        <v/>
      </c>
    </row>
    <row r="5464" spans="62:67" ht="20.100000000000001" customHeight="1" x14ac:dyDescent="0.25">
      <c r="BJ5464" s="146">
        <v>4684</v>
      </c>
      <c r="BK5464" s="146">
        <f t="shared" si="746"/>
        <v>29.971199999997744</v>
      </c>
      <c r="BL5464" s="146">
        <f t="shared" si="747"/>
        <v>9.6121723155069081E-5</v>
      </c>
      <c r="BM5464" s="146">
        <f t="shared" si="748"/>
        <v>2.5942802804184177E-7</v>
      </c>
      <c r="BN5464" s="146">
        <f t="shared" si="749"/>
        <v>2.5942802804184177E-7</v>
      </c>
      <c r="BO5464" s="146" t="str">
        <f t="shared" si="745"/>
        <v/>
      </c>
    </row>
    <row r="5465" spans="62:67" ht="20.100000000000001" customHeight="1" x14ac:dyDescent="0.25">
      <c r="BJ5465" s="146">
        <v>4685</v>
      </c>
      <c r="BK5465" s="146">
        <f t="shared" si="746"/>
        <v>29.977599999997743</v>
      </c>
      <c r="BL5465" s="146">
        <f t="shared" si="747"/>
        <v>9.5862295127027239E-5</v>
      </c>
      <c r="BM5465" s="146">
        <f t="shared" si="748"/>
        <v>2.5873724467804962E-7</v>
      </c>
      <c r="BN5465" s="146">
        <f t="shared" si="749"/>
        <v>2.5873724467804962E-7</v>
      </c>
      <c r="BO5465" s="146" t="str">
        <f t="shared" si="745"/>
        <v/>
      </c>
    </row>
    <row r="5466" spans="62:67" ht="20.100000000000001" customHeight="1" x14ac:dyDescent="0.25">
      <c r="BJ5466" s="146">
        <v>4686</v>
      </c>
      <c r="BK5466" s="146">
        <f t="shared" si="746"/>
        <v>29.983999999997742</v>
      </c>
      <c r="BL5466" s="146">
        <f t="shared" si="747"/>
        <v>9.5603557882349189E-5</v>
      </c>
      <c r="BM5466" s="146">
        <f t="shared" si="748"/>
        <v>2.5804827127689188E-7</v>
      </c>
      <c r="BN5466" s="146">
        <f t="shared" si="749"/>
        <v>2.5804827127689188E-7</v>
      </c>
      <c r="BO5466" s="146" t="str">
        <f t="shared" si="745"/>
        <v/>
      </c>
    </row>
    <row r="5467" spans="62:67" ht="20.100000000000001" customHeight="1" x14ac:dyDescent="0.25">
      <c r="BJ5467" s="146">
        <v>4687</v>
      </c>
      <c r="BK5467" s="146">
        <f t="shared" si="746"/>
        <v>29.990399999997742</v>
      </c>
      <c r="BL5467" s="146">
        <f t="shared" si="747"/>
        <v>9.5345509611072298E-5</v>
      </c>
      <c r="BM5467" s="146">
        <f t="shared" si="748"/>
        <v>2.5736110318795439E-7</v>
      </c>
      <c r="BN5467" s="146">
        <f t="shared" si="749"/>
        <v>2.5736110318795439E-7</v>
      </c>
      <c r="BO5467" s="146" t="str">
        <f t="shared" si="745"/>
        <v/>
      </c>
    </row>
    <row r="5468" spans="62:67" ht="20.100000000000001" customHeight="1" x14ac:dyDescent="0.25">
      <c r="BJ5468" s="146">
        <v>4688</v>
      </c>
      <c r="BK5468" s="146">
        <f t="shared" si="746"/>
        <v>29.996799999997741</v>
      </c>
      <c r="BL5468" s="146">
        <f t="shared" si="747"/>
        <v>9.5088148507884343E-5</v>
      </c>
      <c r="BM5468" s="146">
        <f t="shared" si="748"/>
        <v>2.5667573577246459E-7</v>
      </c>
      <c r="BN5468" s="146">
        <f t="shared" si="749"/>
        <v>2.5667573577246459E-7</v>
      </c>
      <c r="BO5468" s="146" t="str">
        <f t="shared" si="745"/>
        <v/>
      </c>
    </row>
    <row r="5469" spans="62:67" ht="20.100000000000001" customHeight="1" x14ac:dyDescent="0.25">
      <c r="BJ5469" s="146">
        <v>4689</v>
      </c>
      <c r="BK5469" s="146">
        <f t="shared" si="746"/>
        <v>30.00319999999774</v>
      </c>
      <c r="BL5469" s="146">
        <f t="shared" si="747"/>
        <v>9.4831472772111879E-5</v>
      </c>
      <c r="BM5469" s="146">
        <f t="shared" si="748"/>
        <v>2.5599216440433511E-7</v>
      </c>
      <c r="BN5469" s="146">
        <f t="shared" si="749"/>
        <v>2.5599216440433511E-7</v>
      </c>
      <c r="BO5469" s="146" t="str">
        <f t="shared" si="745"/>
        <v/>
      </c>
    </row>
    <row r="5470" spans="62:67" ht="20.100000000000001" customHeight="1" x14ac:dyDescent="0.25">
      <c r="BJ5470" s="146">
        <v>4690</v>
      </c>
      <c r="BK5470" s="146">
        <f t="shared" si="746"/>
        <v>30.009599999997739</v>
      </c>
      <c r="BL5470" s="146">
        <f t="shared" si="747"/>
        <v>9.4575480607707543E-5</v>
      </c>
      <c r="BM5470" s="146">
        <f t="shared" si="748"/>
        <v>2.5531038446632837E-7</v>
      </c>
      <c r="BN5470" s="146">
        <f t="shared" si="749"/>
        <v>2.5531038446632837E-7</v>
      </c>
      <c r="BO5470" s="146" t="str">
        <f t="shared" si="745"/>
        <v/>
      </c>
    </row>
    <row r="5471" spans="62:67" ht="20.100000000000001" customHeight="1" x14ac:dyDescent="0.25">
      <c r="BJ5471" s="146">
        <v>4691</v>
      </c>
      <c r="BK5471" s="146">
        <f t="shared" si="746"/>
        <v>30.015999999997739</v>
      </c>
      <c r="BL5471" s="146">
        <f t="shared" si="747"/>
        <v>9.4320170223241215E-5</v>
      </c>
      <c r="BM5471" s="146">
        <f t="shared" si="748"/>
        <v>2.5463039135645337E-7</v>
      </c>
      <c r="BN5471" s="146">
        <f t="shared" si="749"/>
        <v>2.5463039135645337E-7</v>
      </c>
      <c r="BO5471" s="146" t="str">
        <f t="shared" si="745"/>
        <v/>
      </c>
    </row>
    <row r="5472" spans="62:67" ht="20.100000000000001" customHeight="1" x14ac:dyDescent="0.25">
      <c r="BJ5472" s="146">
        <v>4692</v>
      </c>
      <c r="BK5472" s="146">
        <f t="shared" si="746"/>
        <v>30.022399999997738</v>
      </c>
      <c r="BL5472" s="146">
        <f t="shared" si="747"/>
        <v>9.4065539831884762E-5</v>
      </c>
      <c r="BM5472" s="146">
        <f t="shared" si="748"/>
        <v>2.5395218048137919E-7</v>
      </c>
      <c r="BN5472" s="146">
        <f t="shared" si="749"/>
        <v>2.5395218048137919E-7</v>
      </c>
      <c r="BO5472" s="146" t="str">
        <f t="shared" si="745"/>
        <v/>
      </c>
    </row>
    <row r="5473" spans="62:67" ht="20.100000000000001" customHeight="1" x14ac:dyDescent="0.25">
      <c r="BJ5473" s="146">
        <v>4693</v>
      </c>
      <c r="BK5473" s="146">
        <f t="shared" si="746"/>
        <v>30.028799999997737</v>
      </c>
      <c r="BL5473" s="146">
        <f t="shared" si="747"/>
        <v>9.3811587651403383E-5</v>
      </c>
      <c r="BM5473" s="146">
        <f t="shared" si="748"/>
        <v>2.5327574726013481E-7</v>
      </c>
      <c r="BN5473" s="146">
        <f t="shared" si="749"/>
        <v>2.5327574726013481E-7</v>
      </c>
      <c r="BO5473" s="146" t="str">
        <f t="shared" si="745"/>
        <v/>
      </c>
    </row>
    <row r="5474" spans="62:67" ht="20.100000000000001" customHeight="1" x14ac:dyDescent="0.25">
      <c r="BJ5474" s="146">
        <v>4694</v>
      </c>
      <c r="BK5474" s="146">
        <f t="shared" si="746"/>
        <v>30.035199999997737</v>
      </c>
      <c r="BL5474" s="146">
        <f t="shared" si="747"/>
        <v>9.3558311904143248E-5</v>
      </c>
      <c r="BM5474" s="146">
        <f t="shared" si="748"/>
        <v>2.5260108712410912E-7</v>
      </c>
      <c r="BN5474" s="146">
        <f t="shared" si="749"/>
        <v>2.5260108712410912E-7</v>
      </c>
      <c r="BO5474" s="146" t="str">
        <f t="shared" si="745"/>
        <v/>
      </c>
    </row>
    <row r="5475" spans="62:67" ht="20.100000000000001" customHeight="1" x14ac:dyDescent="0.25">
      <c r="BJ5475" s="146">
        <v>4695</v>
      </c>
      <c r="BK5475" s="146">
        <f t="shared" si="746"/>
        <v>30.041599999997736</v>
      </c>
      <c r="BL5475" s="146">
        <f t="shared" si="747"/>
        <v>9.3305710817019139E-5</v>
      </c>
      <c r="BM5475" s="146">
        <f t="shared" si="748"/>
        <v>2.519281955148554E-7</v>
      </c>
      <c r="BN5475" s="146">
        <f t="shared" si="749"/>
        <v>2.519281955148554E-7</v>
      </c>
      <c r="BO5475" s="146" t="str">
        <f t="shared" si="745"/>
        <v/>
      </c>
    </row>
    <row r="5476" spans="62:67" ht="20.100000000000001" customHeight="1" x14ac:dyDescent="0.25">
      <c r="BJ5476" s="146">
        <v>4696</v>
      </c>
      <c r="BK5476" s="146">
        <f t="shared" si="746"/>
        <v>30.047999999997735</v>
      </c>
      <c r="BL5476" s="146">
        <f t="shared" si="747"/>
        <v>9.3053782621504283E-5</v>
      </c>
      <c r="BM5476" s="146">
        <f t="shared" si="748"/>
        <v>2.5125706788632748E-7</v>
      </c>
      <c r="BN5476" s="146">
        <f t="shared" si="749"/>
        <v>2.5125706788632748E-7</v>
      </c>
      <c r="BO5476" s="146" t="str">
        <f t="shared" si="745"/>
        <v/>
      </c>
    </row>
    <row r="5477" spans="62:67" ht="20.100000000000001" customHeight="1" x14ac:dyDescent="0.25">
      <c r="BJ5477" s="146">
        <v>4697</v>
      </c>
      <c r="BK5477" s="146">
        <f t="shared" si="746"/>
        <v>30.054399999997734</v>
      </c>
      <c r="BL5477" s="146">
        <f t="shared" si="747"/>
        <v>9.2802525553617956E-5</v>
      </c>
      <c r="BM5477" s="146">
        <f t="shared" si="748"/>
        <v>2.5058769970302309E-7</v>
      </c>
      <c r="BN5477" s="146">
        <f t="shared" si="749"/>
        <v>2.5058769970302309E-7</v>
      </c>
      <c r="BO5477" s="146" t="str">
        <f t="shared" si="745"/>
        <v/>
      </c>
    </row>
    <row r="5478" spans="62:67" ht="20.100000000000001" customHeight="1" x14ac:dyDescent="0.25">
      <c r="BJ5478" s="146">
        <v>4698</v>
      </c>
      <c r="BK5478" s="146">
        <f t="shared" si="746"/>
        <v>30.060799999997734</v>
      </c>
      <c r="BL5478" s="146">
        <f t="shared" si="747"/>
        <v>9.2551937853914933E-5</v>
      </c>
      <c r="BM5478" s="146">
        <f t="shared" si="748"/>
        <v>2.4992008644197602E-7</v>
      </c>
      <c r="BN5478" s="146">
        <f t="shared" si="749"/>
        <v>2.4992008644197602E-7</v>
      </c>
      <c r="BO5478" s="146" t="str">
        <f t="shared" si="745"/>
        <v/>
      </c>
    </row>
    <row r="5479" spans="62:67" ht="20.100000000000001" customHeight="1" x14ac:dyDescent="0.25">
      <c r="BJ5479" s="146">
        <v>4699</v>
      </c>
      <c r="BK5479" s="146">
        <f t="shared" si="746"/>
        <v>30.067199999997733</v>
      </c>
      <c r="BL5479" s="146">
        <f t="shared" si="747"/>
        <v>9.2302017767472957E-5</v>
      </c>
      <c r="BM5479" s="146">
        <f t="shared" si="748"/>
        <v>2.4925422359039801E-7</v>
      </c>
      <c r="BN5479" s="146">
        <f t="shared" si="749"/>
        <v>2.4925422359039801E-7</v>
      </c>
      <c r="BO5479" s="146" t="str">
        <f t="shared" si="745"/>
        <v/>
      </c>
    </row>
    <row r="5480" spans="62:67" ht="20.100000000000001" customHeight="1" x14ac:dyDescent="0.25">
      <c r="BJ5480" s="146">
        <v>4700</v>
      </c>
      <c r="BK5480" s="146">
        <f t="shared" si="746"/>
        <v>30.073599999997732</v>
      </c>
      <c r="BL5480" s="146">
        <f t="shared" si="747"/>
        <v>9.2052763543882559E-5</v>
      </c>
      <c r="BM5480" s="146">
        <f t="shared" si="748"/>
        <v>2.4859010664753545E-7</v>
      </c>
      <c r="BN5480" s="146">
        <f t="shared" si="749"/>
        <v>2.4859010664753545E-7</v>
      </c>
      <c r="BO5480" s="146" t="str">
        <f t="shared" si="745"/>
        <v/>
      </c>
    </row>
    <row r="5481" spans="62:67" ht="20.100000000000001" customHeight="1" x14ac:dyDescent="0.25">
      <c r="BJ5481" s="146">
        <v>4701</v>
      </c>
      <c r="BK5481" s="146">
        <f t="shared" si="746"/>
        <v>30.079999999997732</v>
      </c>
      <c r="BL5481" s="146">
        <f t="shared" si="747"/>
        <v>9.1804173437235023E-5</v>
      </c>
      <c r="BM5481" s="146">
        <f t="shared" si="748"/>
        <v>2.4792773112380202E-7</v>
      </c>
      <c r="BN5481" s="146">
        <f t="shared" si="749"/>
        <v>2.4792773112380202E-7</v>
      </c>
      <c r="BO5481" s="146" t="str">
        <f t="shared" si="745"/>
        <v/>
      </c>
    </row>
    <row r="5482" spans="62:67" ht="20.100000000000001" customHeight="1" x14ac:dyDescent="0.25">
      <c r="BJ5482" s="146">
        <v>4702</v>
      </c>
      <c r="BK5482" s="146">
        <f t="shared" si="746"/>
        <v>30.086399999997731</v>
      </c>
      <c r="BL5482" s="146">
        <f t="shared" si="747"/>
        <v>9.1556245706111221E-5</v>
      </c>
      <c r="BM5482" s="146">
        <f t="shared" si="748"/>
        <v>2.4726709254054827E-7</v>
      </c>
      <c r="BN5482" s="146">
        <f t="shared" si="749"/>
        <v>2.4726709254054827E-7</v>
      </c>
      <c r="BO5482" s="146" t="str">
        <f t="shared" si="745"/>
        <v/>
      </c>
    </row>
    <row r="5483" spans="62:67" ht="20.100000000000001" customHeight="1" x14ac:dyDescent="0.25">
      <c r="BJ5483" s="146">
        <v>4703</v>
      </c>
      <c r="BK5483" s="146">
        <f t="shared" si="746"/>
        <v>30.09279999999773</v>
      </c>
      <c r="BL5483" s="146">
        <f t="shared" si="747"/>
        <v>9.1308978613570673E-5</v>
      </c>
      <c r="BM5483" s="146">
        <f t="shared" si="748"/>
        <v>2.466081864306173E-7</v>
      </c>
      <c r="BN5483" s="146">
        <f t="shared" si="749"/>
        <v>2.466081864306173E-7</v>
      </c>
      <c r="BO5483" s="146" t="str">
        <f t="shared" si="745"/>
        <v/>
      </c>
    </row>
    <row r="5484" spans="62:67" ht="20.100000000000001" customHeight="1" x14ac:dyDescent="0.25">
      <c r="BJ5484" s="146">
        <v>4704</v>
      </c>
      <c r="BK5484" s="146">
        <f t="shared" si="746"/>
        <v>30.09919999999773</v>
      </c>
      <c r="BL5484" s="146">
        <f t="shared" si="747"/>
        <v>9.1062370427140056E-5</v>
      </c>
      <c r="BM5484" s="146">
        <f t="shared" si="748"/>
        <v>2.4595100833860227E-7</v>
      </c>
      <c r="BN5484" s="146">
        <f t="shared" si="749"/>
        <v>2.4595100833860227E-7</v>
      </c>
      <c r="BO5484" s="146" t="str">
        <f t="shared" si="745"/>
        <v/>
      </c>
    </row>
    <row r="5485" spans="62:67" ht="20.100000000000001" customHeight="1" x14ac:dyDescent="0.25">
      <c r="BJ5485" s="146">
        <v>4705</v>
      </c>
      <c r="BK5485" s="146">
        <f t="shared" si="746"/>
        <v>30.105599999997729</v>
      </c>
      <c r="BL5485" s="146">
        <f t="shared" si="747"/>
        <v>9.0816419418801453E-5</v>
      </c>
      <c r="BM5485" s="146">
        <f t="shared" si="748"/>
        <v>2.4529555381936914E-7</v>
      </c>
      <c r="BN5485" s="146">
        <f t="shared" si="749"/>
        <v>2.4529555381936914E-7</v>
      </c>
      <c r="BO5485" s="146" t="str">
        <f t="shared" si="745"/>
        <v/>
      </c>
    </row>
    <row r="5486" spans="62:67" ht="20.100000000000001" customHeight="1" x14ac:dyDescent="0.25">
      <c r="BJ5486" s="146">
        <v>4706</v>
      </c>
      <c r="BK5486" s="146">
        <f t="shared" si="746"/>
        <v>30.111999999997728</v>
      </c>
      <c r="BL5486" s="146">
        <f t="shared" si="747"/>
        <v>9.0571123864982084E-5</v>
      </c>
      <c r="BM5486" s="146">
        <f t="shared" si="748"/>
        <v>2.4464181843885627E-7</v>
      </c>
      <c r="BN5486" s="146">
        <f t="shared" si="749"/>
        <v>2.4464181843885627E-7</v>
      </c>
      <c r="BO5486" s="146" t="str">
        <f t="shared" si="745"/>
        <v/>
      </c>
    </row>
    <row r="5487" spans="62:67" ht="20.100000000000001" customHeight="1" x14ac:dyDescent="0.25">
      <c r="BJ5487" s="146">
        <v>4707</v>
      </c>
      <c r="BK5487" s="146">
        <f t="shared" si="746"/>
        <v>30.118399999997727</v>
      </c>
      <c r="BL5487" s="146">
        <f t="shared" si="747"/>
        <v>9.0326482046543228E-5</v>
      </c>
      <c r="BM5487" s="146">
        <f t="shared" si="748"/>
        <v>2.4398979777519932E-7</v>
      </c>
      <c r="BN5487" s="146">
        <f t="shared" si="749"/>
        <v>2.4398979777519932E-7</v>
      </c>
      <c r="BO5487" s="146" t="str">
        <f t="shared" si="745"/>
        <v/>
      </c>
    </row>
    <row r="5488" spans="62:67" ht="20.100000000000001" customHeight="1" x14ac:dyDescent="0.25">
      <c r="BJ5488" s="146">
        <v>4708</v>
      </c>
      <c r="BK5488" s="146">
        <f t="shared" si="746"/>
        <v>30.124799999997727</v>
      </c>
      <c r="BL5488" s="146">
        <f t="shared" si="747"/>
        <v>9.0082492248768029E-5</v>
      </c>
      <c r="BM5488" s="146">
        <f t="shared" si="748"/>
        <v>2.4333948741726754E-7</v>
      </c>
      <c r="BN5488" s="146">
        <f t="shared" si="749"/>
        <v>2.4333948741726754E-7</v>
      </c>
      <c r="BO5488" s="146" t="str">
        <f t="shared" si="745"/>
        <v/>
      </c>
    </row>
    <row r="5489" spans="62:67" ht="20.100000000000001" customHeight="1" x14ac:dyDescent="0.25">
      <c r="BJ5489" s="146">
        <v>4709</v>
      </c>
      <c r="BK5489" s="146">
        <f t="shared" si="746"/>
        <v>30.131199999997726</v>
      </c>
      <c r="BL5489" s="146">
        <f t="shared" si="747"/>
        <v>8.9839152761350761E-5</v>
      </c>
      <c r="BM5489" s="146">
        <f t="shared" si="748"/>
        <v>2.4269088296441984E-7</v>
      </c>
      <c r="BN5489" s="146">
        <f t="shared" si="749"/>
        <v>2.4269088296441984E-7</v>
      </c>
      <c r="BO5489" s="146" t="str">
        <f t="shared" si="745"/>
        <v/>
      </c>
    </row>
    <row r="5490" spans="62:67" ht="20.100000000000001" customHeight="1" x14ac:dyDescent="0.25">
      <c r="BJ5490" s="146">
        <v>4710</v>
      </c>
      <c r="BK5490" s="146">
        <f t="shared" si="746"/>
        <v>30.137599999997725</v>
      </c>
      <c r="BL5490" s="146">
        <f t="shared" si="747"/>
        <v>8.9596461878386341E-5</v>
      </c>
      <c r="BM5490" s="146">
        <f t="shared" si="748"/>
        <v>2.420439800268978E-7</v>
      </c>
      <c r="BN5490" s="146">
        <f t="shared" si="749"/>
        <v>2.420439800268978E-7</v>
      </c>
      <c r="BO5490" s="146" t="str">
        <f t="shared" si="745"/>
        <v/>
      </c>
    </row>
    <row r="5491" spans="62:67" ht="20.100000000000001" customHeight="1" x14ac:dyDescent="0.25">
      <c r="BJ5491" s="146">
        <v>4711</v>
      </c>
      <c r="BK5491" s="146">
        <f t="shared" si="746"/>
        <v>30.143999999997725</v>
      </c>
      <c r="BL5491" s="146">
        <f t="shared" si="747"/>
        <v>8.9354417898359443E-5</v>
      </c>
      <c r="BM5491" s="146">
        <f t="shared" si="748"/>
        <v>2.4139877422745199E-7</v>
      </c>
      <c r="BN5491" s="146">
        <f t="shared" si="749"/>
        <v>2.4139877422745199E-7</v>
      </c>
      <c r="BO5491" s="146" t="str">
        <f t="shared" si="745"/>
        <v/>
      </c>
    </row>
    <row r="5492" spans="62:67" ht="20.100000000000001" customHeight="1" x14ac:dyDescent="0.25">
      <c r="BJ5492" s="146">
        <v>4712</v>
      </c>
      <c r="BK5492" s="146">
        <f t="shared" si="746"/>
        <v>30.150399999997724</v>
      </c>
      <c r="BL5492" s="146">
        <f t="shared" si="747"/>
        <v>8.9113019124131991E-5</v>
      </c>
      <c r="BM5492" s="146">
        <f t="shared" si="748"/>
        <v>2.4075526119813001E-7</v>
      </c>
      <c r="BN5492" s="146">
        <f t="shared" si="749"/>
        <v>2.4075526119813001E-7</v>
      </c>
      <c r="BO5492" s="146" t="str">
        <f t="shared" si="745"/>
        <v/>
      </c>
    </row>
    <row r="5493" spans="62:67" ht="20.100000000000001" customHeight="1" x14ac:dyDescent="0.25">
      <c r="BJ5493" s="146">
        <v>4713</v>
      </c>
      <c r="BK5493" s="146">
        <f t="shared" si="746"/>
        <v>30.156799999997723</v>
      </c>
      <c r="BL5493" s="146">
        <f t="shared" si="747"/>
        <v>8.8872263862933861E-5</v>
      </c>
      <c r="BM5493" s="146">
        <f t="shared" si="748"/>
        <v>2.4011343658362399E-7</v>
      </c>
      <c r="BN5493" s="146">
        <f t="shared" si="749"/>
        <v>2.4011343658362399E-7</v>
      </c>
      <c r="BO5493" s="146" t="str">
        <f t="shared" si="745"/>
        <v/>
      </c>
    </row>
    <row r="5494" spans="62:67" ht="20.100000000000001" customHeight="1" x14ac:dyDescent="0.25">
      <c r="BJ5494" s="146">
        <v>4714</v>
      </c>
      <c r="BK5494" s="146">
        <f t="shared" si="746"/>
        <v>30.163199999997723</v>
      </c>
      <c r="BL5494" s="146">
        <f t="shared" si="747"/>
        <v>8.8632150426350237E-5</v>
      </c>
      <c r="BM5494" s="146">
        <f t="shared" si="748"/>
        <v>2.3947329603750292E-7</v>
      </c>
      <c r="BN5494" s="146">
        <f t="shared" si="749"/>
        <v>2.3947329603750292E-7</v>
      </c>
      <c r="BO5494" s="146" t="str">
        <f t="shared" si="745"/>
        <v/>
      </c>
    </row>
    <row r="5495" spans="62:67" ht="20.100000000000001" customHeight="1" x14ac:dyDescent="0.25">
      <c r="BJ5495" s="146">
        <v>4715</v>
      </c>
      <c r="BK5495" s="146">
        <f t="shared" si="746"/>
        <v>30.169599999997722</v>
      </c>
      <c r="BL5495" s="146">
        <f t="shared" si="747"/>
        <v>8.8392677130312734E-5</v>
      </c>
      <c r="BM5495" s="146">
        <f t="shared" si="748"/>
        <v>2.3883483522596678E-7</v>
      </c>
      <c r="BN5495" s="146">
        <f t="shared" si="749"/>
        <v>2.3883483522596678E-7</v>
      </c>
      <c r="BO5495" s="146" t="str">
        <f t="shared" si="745"/>
        <v/>
      </c>
    </row>
    <row r="5496" spans="62:67" ht="20.100000000000001" customHeight="1" x14ac:dyDescent="0.25">
      <c r="BJ5496" s="146">
        <v>4716</v>
      </c>
      <c r="BK5496" s="146">
        <f t="shared" si="746"/>
        <v>30.175999999997721</v>
      </c>
      <c r="BL5496" s="146">
        <f t="shared" si="747"/>
        <v>8.8153842295086768E-5</v>
      </c>
      <c r="BM5496" s="146">
        <f t="shared" si="748"/>
        <v>2.3819804982577297E-7</v>
      </c>
      <c r="BN5496" s="146">
        <f t="shared" si="749"/>
        <v>2.3819804982577297E-7</v>
      </c>
      <c r="BO5496" s="146" t="str">
        <f t="shared" si="745"/>
        <v/>
      </c>
    </row>
    <row r="5497" spans="62:67" ht="20.100000000000001" customHeight="1" x14ac:dyDescent="0.25">
      <c r="BJ5497" s="146">
        <v>4717</v>
      </c>
      <c r="BK5497" s="146">
        <f t="shared" si="746"/>
        <v>30.18239999999772</v>
      </c>
      <c r="BL5497" s="146">
        <f t="shared" si="747"/>
        <v>8.7915644245260995E-5</v>
      </c>
      <c r="BM5497" s="146">
        <f t="shared" si="748"/>
        <v>2.3756293552389747E-7</v>
      </c>
      <c r="BN5497" s="146">
        <f t="shared" si="749"/>
        <v>2.3756293552389747E-7</v>
      </c>
      <c r="BO5497" s="146" t="str">
        <f t="shared" si="745"/>
        <v/>
      </c>
    </row>
    <row r="5498" spans="62:67" ht="20.100000000000001" customHeight="1" x14ac:dyDescent="0.25">
      <c r="BJ5498" s="146">
        <v>4718</v>
      </c>
      <c r="BK5498" s="146">
        <f t="shared" si="746"/>
        <v>30.18879999999772</v>
      </c>
      <c r="BL5498" s="146">
        <f t="shared" si="747"/>
        <v>8.7678081309737097E-5</v>
      </c>
      <c r="BM5498" s="146">
        <f t="shared" si="748"/>
        <v>2.3692948801878173E-7</v>
      </c>
      <c r="BN5498" s="146">
        <f t="shared" si="749"/>
        <v>2.3692948801878173E-7</v>
      </c>
      <c r="BO5498" s="146" t="str">
        <f t="shared" si="745"/>
        <v/>
      </c>
    </row>
    <row r="5499" spans="62:67" ht="20.100000000000001" customHeight="1" x14ac:dyDescent="0.25">
      <c r="BJ5499" s="146">
        <v>4719</v>
      </c>
      <c r="BK5499" s="146">
        <f t="shared" si="746"/>
        <v>30.195199999997719</v>
      </c>
      <c r="BL5499" s="146">
        <f t="shared" si="747"/>
        <v>8.7441151821718316E-5</v>
      </c>
      <c r="BM5499" s="146">
        <f t="shared" si="748"/>
        <v>2.3629770301931616E-7</v>
      </c>
      <c r="BN5499" s="146">
        <f t="shared" si="749"/>
        <v>2.3629770301931616E-7</v>
      </c>
      <c r="BO5499" s="146" t="str">
        <f t="shared" si="745"/>
        <v/>
      </c>
    </row>
    <row r="5500" spans="62:67" ht="20.100000000000001" customHeight="1" x14ac:dyDescent="0.25">
      <c r="BJ5500" s="146">
        <v>4720</v>
      </c>
      <c r="BK5500" s="146">
        <f t="shared" si="746"/>
        <v>30.201599999997718</v>
      </c>
      <c r="BL5500" s="146">
        <f t="shared" si="747"/>
        <v>8.7204854118698999E-5</v>
      </c>
      <c r="BM5500" s="146">
        <f t="shared" si="748"/>
        <v>2.3566757624497573E-7</v>
      </c>
      <c r="BN5500" s="146">
        <f t="shared" si="749"/>
        <v>2.3566757624497573E-7</v>
      </c>
      <c r="BO5500" s="146" t="str">
        <f t="shared" si="745"/>
        <v/>
      </c>
    </row>
    <row r="5501" spans="62:67" ht="20.100000000000001" customHeight="1" x14ac:dyDescent="0.25">
      <c r="BJ5501" s="146">
        <v>4721</v>
      </c>
      <c r="BK5501" s="146">
        <f t="shared" si="746"/>
        <v>30.207999999997718</v>
      </c>
      <c r="BL5501" s="146">
        <f t="shared" si="747"/>
        <v>8.6969186542454024E-5</v>
      </c>
      <c r="BM5501" s="146">
        <f t="shared" si="748"/>
        <v>2.3503910342745978E-7</v>
      </c>
      <c r="BN5501" s="146">
        <f t="shared" si="749"/>
        <v>2.3503910342745978E-7</v>
      </c>
      <c r="BO5501" s="146" t="str">
        <f t="shared" si="745"/>
        <v/>
      </c>
    </row>
    <row r="5502" spans="62:67" ht="20.100000000000001" customHeight="1" x14ac:dyDescent="0.25">
      <c r="BJ5502" s="146">
        <v>4722</v>
      </c>
      <c r="BK5502" s="146">
        <f t="shared" si="746"/>
        <v>30.214399999997717</v>
      </c>
      <c r="BL5502" s="146">
        <f t="shared" si="747"/>
        <v>8.6734147439026564E-5</v>
      </c>
      <c r="BM5502" s="146">
        <f t="shared" si="748"/>
        <v>2.3441228030672112E-7</v>
      </c>
      <c r="BN5502" s="146">
        <f t="shared" si="749"/>
        <v>2.3441228030672112E-7</v>
      </c>
      <c r="BO5502" s="146" t="str">
        <f t="shared" si="745"/>
        <v/>
      </c>
    </row>
    <row r="5503" spans="62:67" ht="20.100000000000001" customHeight="1" x14ac:dyDescent="0.25">
      <c r="BJ5503" s="146">
        <v>4723</v>
      </c>
      <c r="BK5503" s="146">
        <f t="shared" si="746"/>
        <v>30.220799999997716</v>
      </c>
      <c r="BL5503" s="146">
        <f t="shared" si="747"/>
        <v>8.6499735158719843E-5</v>
      </c>
      <c r="BM5503" s="146">
        <f t="shared" si="748"/>
        <v>2.3378710263593984E-7</v>
      </c>
      <c r="BN5503" s="146">
        <f t="shared" si="749"/>
        <v>2.3378710263593984E-7</v>
      </c>
      <c r="BO5503" s="146" t="str">
        <f t="shared" si="745"/>
        <v/>
      </c>
    </row>
    <row r="5504" spans="62:67" ht="20.100000000000001" customHeight="1" x14ac:dyDescent="0.25">
      <c r="BJ5504" s="146">
        <v>4724</v>
      </c>
      <c r="BK5504" s="146">
        <f t="shared" si="746"/>
        <v>30.227199999997715</v>
      </c>
      <c r="BL5504" s="146">
        <f t="shared" si="747"/>
        <v>8.6265948056083903E-5</v>
      </c>
      <c r="BM5504" s="146">
        <f t="shared" si="748"/>
        <v>2.3316356617652243E-7</v>
      </c>
      <c r="BN5504" s="146">
        <f t="shared" si="749"/>
        <v>2.3316356617652243E-7</v>
      </c>
      <c r="BO5504" s="146" t="str">
        <f t="shared" si="745"/>
        <v/>
      </c>
    </row>
    <row r="5505" spans="62:67" ht="20.100000000000001" customHeight="1" x14ac:dyDescent="0.25">
      <c r="BJ5505" s="146">
        <v>4725</v>
      </c>
      <c r="BK5505" s="146">
        <f t="shared" si="746"/>
        <v>30.233599999997715</v>
      </c>
      <c r="BL5505" s="146">
        <f t="shared" si="747"/>
        <v>8.603278448990738E-5</v>
      </c>
      <c r="BM5505" s="146">
        <f t="shared" si="748"/>
        <v>2.3254166670345498E-7</v>
      </c>
      <c r="BN5505" s="146">
        <f t="shared" si="749"/>
        <v>2.3254166670345498E-7</v>
      </c>
      <c r="BO5505" s="146" t="str">
        <f t="shared" si="745"/>
        <v/>
      </c>
    </row>
    <row r="5506" spans="62:67" ht="20.100000000000001" customHeight="1" x14ac:dyDescent="0.25">
      <c r="BJ5506" s="146">
        <v>4726</v>
      </c>
      <c r="BK5506" s="146">
        <f t="shared" si="746"/>
        <v>30.239999999997714</v>
      </c>
      <c r="BL5506" s="146">
        <f t="shared" si="747"/>
        <v>8.5800242823203925E-5</v>
      </c>
      <c r="BM5506" s="146">
        <f t="shared" si="748"/>
        <v>2.3192139999890645E-7</v>
      </c>
      <c r="BN5506" s="146">
        <f t="shared" si="749"/>
        <v>2.3192139999890645E-7</v>
      </c>
      <c r="BO5506" s="146" t="str">
        <f t="shared" si="745"/>
        <v/>
      </c>
    </row>
    <row r="5507" spans="62:67" ht="20.100000000000001" customHeight="1" x14ac:dyDescent="0.25">
      <c r="BJ5507" s="146">
        <v>4727</v>
      </c>
      <c r="BK5507" s="146">
        <f t="shared" si="746"/>
        <v>30.246399999997713</v>
      </c>
      <c r="BL5507" s="146">
        <f t="shared" si="747"/>
        <v>8.5568321423205019E-5</v>
      </c>
      <c r="BM5507" s="146">
        <f t="shared" si="748"/>
        <v>2.313027618590862E-7</v>
      </c>
      <c r="BN5507" s="146">
        <f t="shared" si="749"/>
        <v>2.313027618590862E-7</v>
      </c>
      <c r="BO5507" s="146" t="str">
        <f t="shared" si="745"/>
        <v/>
      </c>
    </row>
    <row r="5508" spans="62:67" ht="20.100000000000001" customHeight="1" x14ac:dyDescent="0.25">
      <c r="BJ5508" s="146">
        <v>4728</v>
      </c>
      <c r="BK5508" s="146">
        <f t="shared" si="746"/>
        <v>30.252799999997713</v>
      </c>
      <c r="BL5508" s="146">
        <f t="shared" si="747"/>
        <v>8.5337018661345933E-5</v>
      </c>
      <c r="BM5508" s="146">
        <f t="shared" si="748"/>
        <v>2.3068574808790142E-7</v>
      </c>
      <c r="BN5508" s="146">
        <f t="shared" si="749"/>
        <v>2.3068574808790142E-7</v>
      </c>
      <c r="BO5508" s="146" t="str">
        <f t="shared" si="745"/>
        <v/>
      </c>
    </row>
    <row r="5509" spans="62:67" ht="20.100000000000001" customHeight="1" x14ac:dyDescent="0.25">
      <c r="BJ5509" s="146">
        <v>4729</v>
      </c>
      <c r="BK5509" s="146">
        <f t="shared" si="746"/>
        <v>30.259199999997712</v>
      </c>
      <c r="BL5509" s="146">
        <f t="shared" si="747"/>
        <v>8.5106332913258031E-5</v>
      </c>
      <c r="BM5509" s="146">
        <f t="shared" si="748"/>
        <v>2.3007035450189027E-7</v>
      </c>
      <c r="BN5509" s="146">
        <f t="shared" si="749"/>
        <v>2.3007035450189027E-7</v>
      </c>
      <c r="BO5509" s="146" t="str">
        <f t="shared" si="745"/>
        <v/>
      </c>
    </row>
    <row r="5510" spans="62:67" ht="20.100000000000001" customHeight="1" x14ac:dyDescent="0.25">
      <c r="BJ5510" s="146">
        <v>4730</v>
      </c>
      <c r="BK5510" s="146">
        <f t="shared" si="746"/>
        <v>30.265599999997711</v>
      </c>
      <c r="BL5510" s="146">
        <f t="shared" si="747"/>
        <v>8.4876262558756141E-5</v>
      </c>
      <c r="BM5510" s="146">
        <f t="shared" si="748"/>
        <v>2.2945657692709123E-7</v>
      </c>
      <c r="BN5510" s="146">
        <f t="shared" si="749"/>
        <v>2.2945657692709123E-7</v>
      </c>
      <c r="BO5510" s="146" t="str">
        <f t="shared" si="745"/>
        <v/>
      </c>
    </row>
    <row r="5511" spans="62:67" ht="20.100000000000001" customHeight="1" x14ac:dyDescent="0.25">
      <c r="BJ5511" s="146">
        <v>4731</v>
      </c>
      <c r="BK5511" s="146">
        <f t="shared" si="746"/>
        <v>30.271999999997711</v>
      </c>
      <c r="BL5511" s="146">
        <f t="shared" si="747"/>
        <v>8.464680598182905E-5</v>
      </c>
      <c r="BM5511" s="146">
        <f t="shared" si="748"/>
        <v>2.2884441119965296E-7</v>
      </c>
      <c r="BN5511" s="146">
        <f t="shared" si="749"/>
        <v>2.2884441119965296E-7</v>
      </c>
      <c r="BO5511" s="146" t="str">
        <f t="shared" si="745"/>
        <v/>
      </c>
    </row>
    <row r="5512" spans="62:67" ht="20.100000000000001" customHeight="1" x14ac:dyDescent="0.25">
      <c r="BJ5512" s="146">
        <v>4732</v>
      </c>
      <c r="BK5512" s="146">
        <f t="shared" si="746"/>
        <v>30.27839999999771</v>
      </c>
      <c r="BL5512" s="146">
        <f t="shared" si="747"/>
        <v>8.4417961570629397E-5</v>
      </c>
      <c r="BM5512" s="146">
        <f t="shared" si="748"/>
        <v>2.2823385316748772E-7</v>
      </c>
      <c r="BN5512" s="146">
        <f t="shared" si="749"/>
        <v>2.2823385316748772E-7</v>
      </c>
      <c r="BO5512" s="146" t="str">
        <f t="shared" si="745"/>
        <v/>
      </c>
    </row>
    <row r="5513" spans="62:67" ht="20.100000000000001" customHeight="1" x14ac:dyDescent="0.25">
      <c r="BJ5513" s="146">
        <v>4733</v>
      </c>
      <c r="BK5513" s="146">
        <f t="shared" si="746"/>
        <v>30.284799999997709</v>
      </c>
      <c r="BL5513" s="146">
        <f t="shared" si="747"/>
        <v>8.4189727717461909E-5</v>
      </c>
      <c r="BM5513" s="146">
        <f t="shared" si="748"/>
        <v>2.2762489868789965E-7</v>
      </c>
      <c r="BN5513" s="146">
        <f t="shared" si="749"/>
        <v>2.2762489868789965E-7</v>
      </c>
      <c r="BO5513" s="146" t="str">
        <f t="shared" si="745"/>
        <v/>
      </c>
    </row>
    <row r="5514" spans="62:67" ht="20.100000000000001" customHeight="1" x14ac:dyDescent="0.25">
      <c r="BJ5514" s="146">
        <v>4734</v>
      </c>
      <c r="BK5514" s="146">
        <f t="shared" si="746"/>
        <v>30.291199999997708</v>
      </c>
      <c r="BL5514" s="146">
        <f t="shared" si="747"/>
        <v>8.396210281877401E-5</v>
      </c>
      <c r="BM5514" s="146">
        <f t="shared" si="748"/>
        <v>2.2701754362915692E-7</v>
      </c>
      <c r="BN5514" s="146">
        <f t="shared" si="749"/>
        <v>2.2701754362915692E-7</v>
      </c>
      <c r="BO5514" s="146" t="str">
        <f t="shared" si="745"/>
        <v/>
      </c>
    </row>
    <row r="5515" spans="62:67" ht="20.100000000000001" customHeight="1" x14ac:dyDescent="0.25">
      <c r="BJ5515" s="146">
        <v>4735</v>
      </c>
      <c r="BK5515" s="146">
        <f t="shared" si="746"/>
        <v>30.297599999997708</v>
      </c>
      <c r="BL5515" s="146">
        <f t="shared" si="747"/>
        <v>8.3735085275144853E-5</v>
      </c>
      <c r="BM5515" s="146">
        <f t="shared" si="748"/>
        <v>2.2641178386965141E-7</v>
      </c>
      <c r="BN5515" s="146">
        <f t="shared" si="749"/>
        <v>2.2641178386965141E-7</v>
      </c>
      <c r="BO5515" s="146" t="str">
        <f t="shared" si="745"/>
        <v/>
      </c>
    </row>
    <row r="5516" spans="62:67" ht="20.100000000000001" customHeight="1" x14ac:dyDescent="0.25">
      <c r="BJ5516" s="146">
        <v>4736</v>
      </c>
      <c r="BK5516" s="146">
        <f t="shared" si="746"/>
        <v>30.303999999997707</v>
      </c>
      <c r="BL5516" s="146">
        <f t="shared" si="747"/>
        <v>8.3508673491275201E-5</v>
      </c>
      <c r="BM5516" s="146">
        <f t="shared" si="748"/>
        <v>2.2580761529810203E-7</v>
      </c>
      <c r="BN5516" s="146">
        <f t="shared" si="749"/>
        <v>2.2580761529810203E-7</v>
      </c>
      <c r="BO5516" s="146" t="str">
        <f t="shared" si="745"/>
        <v/>
      </c>
    </row>
    <row r="5517" spans="62:67" ht="20.100000000000001" customHeight="1" x14ac:dyDescent="0.25">
      <c r="BJ5517" s="146">
        <v>4737</v>
      </c>
      <c r="BK5517" s="146">
        <f t="shared" si="746"/>
        <v>30.310399999997706</v>
      </c>
      <c r="BL5517" s="146">
        <f t="shared" si="747"/>
        <v>8.3282865875977099E-5</v>
      </c>
      <c r="BM5517" s="146">
        <f t="shared" si="748"/>
        <v>2.2520503381358184E-7</v>
      </c>
      <c r="BN5517" s="146">
        <f t="shared" si="749"/>
        <v>2.2520503381358184E-7</v>
      </c>
      <c r="BO5517" s="146" t="str">
        <f t="shared" ref="BO5517:BO5580" si="750">IF($BL5517&lt;(1-$BH$793),$BM5517,"")</f>
        <v/>
      </c>
    </row>
    <row r="5518" spans="62:67" ht="20.100000000000001" customHeight="1" x14ac:dyDescent="0.25">
      <c r="BJ5518" s="146">
        <v>4738</v>
      </c>
      <c r="BK5518" s="146">
        <f t="shared" ref="BK5518:BK5581" si="751">BK5517+$BN$778</f>
        <v>30.316799999997706</v>
      </c>
      <c r="BL5518" s="146">
        <f t="shared" ref="BL5518:BL5581" si="752">_xlfn.CHISQ.DIST.RT(BK5518,7)</f>
        <v>8.3057660842163517E-5</v>
      </c>
      <c r="BM5518" s="146">
        <f t="shared" ref="BM5518:BM5581" si="753">BL5518-BL5519</f>
        <v>2.2460403532615497E-7</v>
      </c>
      <c r="BN5518" s="146">
        <f t="shared" ref="BN5518:BN5581" si="754">IF(BL5518&lt;(1-$BH$785),BM5518,"")</f>
        <v>2.2460403532615497E-7</v>
      </c>
      <c r="BO5518" s="146" t="str">
        <f t="shared" si="750"/>
        <v/>
      </c>
    </row>
    <row r="5519" spans="62:67" ht="20.100000000000001" customHeight="1" x14ac:dyDescent="0.25">
      <c r="BJ5519" s="146">
        <v>4739</v>
      </c>
      <c r="BK5519" s="146">
        <f t="shared" si="751"/>
        <v>30.323199999997705</v>
      </c>
      <c r="BL5519" s="146">
        <f t="shared" si="752"/>
        <v>8.2833056806837362E-5</v>
      </c>
      <c r="BM5519" s="146">
        <f t="shared" si="753"/>
        <v>2.2400461575520971E-7</v>
      </c>
      <c r="BN5519" s="146">
        <f t="shared" si="754"/>
        <v>2.2400461575520971E-7</v>
      </c>
      <c r="BO5519" s="146" t="str">
        <f t="shared" si="750"/>
        <v/>
      </c>
    </row>
    <row r="5520" spans="62:67" ht="20.100000000000001" customHeight="1" x14ac:dyDescent="0.25">
      <c r="BJ5520" s="146">
        <v>4740</v>
      </c>
      <c r="BK5520" s="146">
        <f t="shared" si="751"/>
        <v>30.329599999997704</v>
      </c>
      <c r="BL5520" s="146">
        <f t="shared" si="752"/>
        <v>8.2609052191082153E-5</v>
      </c>
      <c r="BM5520" s="146">
        <f t="shared" si="753"/>
        <v>2.2340677103039361E-7</v>
      </c>
      <c r="BN5520" s="146">
        <f t="shared" si="754"/>
        <v>2.2340677103039361E-7</v>
      </c>
      <c r="BO5520" s="146" t="str">
        <f t="shared" si="750"/>
        <v/>
      </c>
    </row>
    <row r="5521" spans="62:67" ht="20.100000000000001" customHeight="1" x14ac:dyDescent="0.25">
      <c r="BJ5521" s="146">
        <v>4741</v>
      </c>
      <c r="BK5521" s="146">
        <f t="shared" si="751"/>
        <v>30.335999999997703</v>
      </c>
      <c r="BL5521" s="146">
        <f t="shared" si="752"/>
        <v>8.2385645420051759E-5</v>
      </c>
      <c r="BM5521" s="146">
        <f t="shared" si="753"/>
        <v>2.2281049709342951E-7</v>
      </c>
      <c r="BN5521" s="146">
        <f t="shared" si="754"/>
        <v>2.2281049709342951E-7</v>
      </c>
      <c r="BO5521" s="146" t="str">
        <f t="shared" si="750"/>
        <v/>
      </c>
    </row>
    <row r="5522" spans="62:67" ht="20.100000000000001" customHeight="1" x14ac:dyDescent="0.25">
      <c r="BJ5522" s="146">
        <v>4742</v>
      </c>
      <c r="BK5522" s="146">
        <f t="shared" si="751"/>
        <v>30.342399999997703</v>
      </c>
      <c r="BL5522" s="146">
        <f t="shared" si="752"/>
        <v>8.216283492295833E-5</v>
      </c>
      <c r="BM5522" s="146">
        <f t="shared" si="753"/>
        <v>2.2221578989304691E-7</v>
      </c>
      <c r="BN5522" s="146">
        <f t="shared" si="754"/>
        <v>2.2221578989304691E-7</v>
      </c>
      <c r="BO5522" s="146" t="str">
        <f t="shared" si="750"/>
        <v/>
      </c>
    </row>
    <row r="5523" spans="62:67" ht="20.100000000000001" customHeight="1" x14ac:dyDescent="0.25">
      <c r="BJ5523" s="146">
        <v>4743</v>
      </c>
      <c r="BK5523" s="146">
        <f t="shared" si="751"/>
        <v>30.348799999997702</v>
      </c>
      <c r="BL5523" s="146">
        <f t="shared" si="752"/>
        <v>8.1940619133065283E-5</v>
      </c>
      <c r="BM5523" s="146">
        <f t="shared" si="753"/>
        <v>2.2162264539155496E-7</v>
      </c>
      <c r="BN5523" s="146">
        <f t="shared" si="754"/>
        <v>2.2162264539155496E-7</v>
      </c>
      <c r="BO5523" s="146" t="str">
        <f t="shared" si="750"/>
        <v/>
      </c>
    </row>
    <row r="5524" spans="62:67" ht="20.100000000000001" customHeight="1" x14ac:dyDescent="0.25">
      <c r="BJ5524" s="146">
        <v>4744</v>
      </c>
      <c r="BK5524" s="146">
        <f t="shared" si="751"/>
        <v>30.355199999997701</v>
      </c>
      <c r="BL5524" s="146">
        <f t="shared" si="752"/>
        <v>8.1718996487673728E-5</v>
      </c>
      <c r="BM5524" s="146">
        <f t="shared" si="753"/>
        <v>2.2103105955866248E-7</v>
      </c>
      <c r="BN5524" s="146">
        <f t="shared" si="754"/>
        <v>2.2103105955866248E-7</v>
      </c>
      <c r="BO5524" s="146" t="str">
        <f t="shared" si="750"/>
        <v/>
      </c>
    </row>
    <row r="5525" spans="62:67" ht="20.100000000000001" customHeight="1" x14ac:dyDescent="0.25">
      <c r="BJ5525" s="146">
        <v>4745</v>
      </c>
      <c r="BK5525" s="146">
        <f t="shared" si="751"/>
        <v>30.361599999997701</v>
      </c>
      <c r="BL5525" s="146">
        <f t="shared" si="752"/>
        <v>8.1497965428115065E-5</v>
      </c>
      <c r="BM5525" s="146">
        <f t="shared" si="753"/>
        <v>2.2044102837619423E-7</v>
      </c>
      <c r="BN5525" s="146">
        <f t="shared" si="754"/>
        <v>2.2044102837619423E-7</v>
      </c>
      <c r="BO5525" s="146" t="str">
        <f t="shared" si="750"/>
        <v/>
      </c>
    </row>
    <row r="5526" spans="62:67" ht="20.100000000000001" customHeight="1" x14ac:dyDescent="0.25">
      <c r="BJ5526" s="146">
        <v>4746</v>
      </c>
      <c r="BK5526" s="146">
        <f t="shared" si="751"/>
        <v>30.3679999999977</v>
      </c>
      <c r="BL5526" s="146">
        <f t="shared" si="752"/>
        <v>8.1277524399738871E-5</v>
      </c>
      <c r="BM5526" s="146">
        <f t="shared" si="753"/>
        <v>2.1985254783516361E-7</v>
      </c>
      <c r="BN5526" s="146">
        <f t="shared" si="754"/>
        <v>2.1985254783516361E-7</v>
      </c>
      <c r="BO5526" s="146" t="str">
        <f t="shared" si="750"/>
        <v/>
      </c>
    </row>
    <row r="5527" spans="62:67" ht="20.100000000000001" customHeight="1" x14ac:dyDescent="0.25">
      <c r="BJ5527" s="146">
        <v>4747</v>
      </c>
      <c r="BK5527" s="146">
        <f t="shared" si="751"/>
        <v>30.374399999997699</v>
      </c>
      <c r="BL5527" s="146">
        <f t="shared" si="752"/>
        <v>8.1057671851903707E-5</v>
      </c>
      <c r="BM5527" s="146">
        <f t="shared" si="753"/>
        <v>2.1926561393654511E-7</v>
      </c>
      <c r="BN5527" s="146">
        <f t="shared" si="754"/>
        <v>2.1926561393654511E-7</v>
      </c>
      <c r="BO5527" s="146" t="str">
        <f t="shared" si="750"/>
        <v/>
      </c>
    </row>
    <row r="5528" spans="62:67" ht="20.100000000000001" customHeight="1" x14ac:dyDescent="0.25">
      <c r="BJ5528" s="146">
        <v>4748</v>
      </c>
      <c r="BK5528" s="146">
        <f t="shared" si="751"/>
        <v>30.380799999997699</v>
      </c>
      <c r="BL5528" s="146">
        <f t="shared" si="752"/>
        <v>8.0838406237967162E-5</v>
      </c>
      <c r="BM5528" s="146">
        <f t="shared" si="753"/>
        <v>2.1868022269210105E-7</v>
      </c>
      <c r="BN5528" s="146">
        <f t="shared" si="754"/>
        <v>2.1868022269210105E-7</v>
      </c>
      <c r="BO5528" s="146" t="str">
        <f t="shared" si="750"/>
        <v/>
      </c>
    </row>
    <row r="5529" spans="62:67" ht="20.100000000000001" customHeight="1" x14ac:dyDescent="0.25">
      <c r="BJ5529" s="146">
        <v>4749</v>
      </c>
      <c r="BK5529" s="146">
        <f t="shared" si="751"/>
        <v>30.387199999997698</v>
      </c>
      <c r="BL5529" s="146">
        <f t="shared" si="752"/>
        <v>8.0619726015275061E-5</v>
      </c>
      <c r="BM5529" s="146">
        <f t="shared" si="753"/>
        <v>2.1809637012291786E-7</v>
      </c>
      <c r="BN5529" s="146">
        <f t="shared" si="754"/>
        <v>2.1809637012291786E-7</v>
      </c>
      <c r="BO5529" s="146" t="str">
        <f t="shared" si="750"/>
        <v/>
      </c>
    </row>
    <row r="5530" spans="62:67" ht="20.100000000000001" customHeight="1" x14ac:dyDescent="0.25">
      <c r="BJ5530" s="146">
        <v>4750</v>
      </c>
      <c r="BK5530" s="146">
        <f t="shared" si="751"/>
        <v>30.393599999997697</v>
      </c>
      <c r="BL5530" s="146">
        <f t="shared" si="752"/>
        <v>8.0401629645152143E-5</v>
      </c>
      <c r="BM5530" s="146">
        <f t="shared" si="753"/>
        <v>2.1751405226044969E-7</v>
      </c>
      <c r="BN5530" s="146">
        <f t="shared" si="754"/>
        <v>2.1751405226044969E-7</v>
      </c>
      <c r="BO5530" s="146" t="str">
        <f t="shared" si="750"/>
        <v/>
      </c>
    </row>
    <row r="5531" spans="62:67" ht="20.100000000000001" customHeight="1" x14ac:dyDescent="0.25">
      <c r="BJ5531" s="146">
        <v>4751</v>
      </c>
      <c r="BK5531" s="146">
        <f t="shared" si="751"/>
        <v>30.399999999997696</v>
      </c>
      <c r="BL5531" s="146">
        <f t="shared" si="752"/>
        <v>8.0184115592891694E-5</v>
      </c>
      <c r="BM5531" s="146">
        <f t="shared" si="753"/>
        <v>2.1693326514617953E-7</v>
      </c>
      <c r="BN5531" s="146">
        <f t="shared" si="754"/>
        <v>2.1693326514617953E-7</v>
      </c>
      <c r="BO5531" s="146" t="str">
        <f t="shared" si="750"/>
        <v/>
      </c>
    </row>
    <row r="5532" spans="62:67" ht="20.100000000000001" customHeight="1" x14ac:dyDescent="0.25">
      <c r="BJ5532" s="146">
        <v>4752</v>
      </c>
      <c r="BK5532" s="146">
        <f t="shared" si="751"/>
        <v>30.406399999997696</v>
      </c>
      <c r="BL5532" s="146">
        <f t="shared" si="752"/>
        <v>7.9967182327745514E-5</v>
      </c>
      <c r="BM5532" s="146">
        <f t="shared" si="753"/>
        <v>2.1635400483152438E-7</v>
      </c>
      <c r="BN5532" s="146">
        <f t="shared" si="754"/>
        <v>2.1635400483152438E-7</v>
      </c>
      <c r="BO5532" s="146" t="str">
        <f t="shared" si="750"/>
        <v/>
      </c>
    </row>
    <row r="5533" spans="62:67" ht="20.100000000000001" customHeight="1" x14ac:dyDescent="0.25">
      <c r="BJ5533" s="146">
        <v>4753</v>
      </c>
      <c r="BK5533" s="146">
        <f t="shared" si="751"/>
        <v>30.412799999997695</v>
      </c>
      <c r="BL5533" s="146">
        <f t="shared" si="752"/>
        <v>7.975082832291399E-5</v>
      </c>
      <c r="BM5533" s="146">
        <f t="shared" si="753"/>
        <v>2.1577626737786235E-7</v>
      </c>
      <c r="BN5533" s="146">
        <f t="shared" si="754"/>
        <v>2.1577626737786235E-7</v>
      </c>
      <c r="BO5533" s="146" t="str">
        <f t="shared" si="750"/>
        <v/>
      </c>
    </row>
    <row r="5534" spans="62:67" ht="20.100000000000001" customHeight="1" x14ac:dyDescent="0.25">
      <c r="BJ5534" s="146">
        <v>4754</v>
      </c>
      <c r="BK5534" s="146">
        <f t="shared" si="751"/>
        <v>30.419199999997694</v>
      </c>
      <c r="BL5534" s="146">
        <f t="shared" si="752"/>
        <v>7.9535052055536127E-5</v>
      </c>
      <c r="BM5534" s="146">
        <f t="shared" si="753"/>
        <v>2.1520004885624807E-7</v>
      </c>
      <c r="BN5534" s="146">
        <f t="shared" si="754"/>
        <v>2.1520004885624807E-7</v>
      </c>
      <c r="BO5534" s="146" t="str">
        <f t="shared" si="750"/>
        <v/>
      </c>
    </row>
    <row r="5535" spans="62:67" ht="20.100000000000001" customHeight="1" x14ac:dyDescent="0.25">
      <c r="BJ5535" s="146">
        <v>4755</v>
      </c>
      <c r="BK5535" s="146">
        <f t="shared" si="751"/>
        <v>30.425599999997694</v>
      </c>
      <c r="BL5535" s="146">
        <f t="shared" si="752"/>
        <v>7.9319852006679879E-5</v>
      </c>
      <c r="BM5535" s="146">
        <f t="shared" si="753"/>
        <v>2.1462534534779211E-7</v>
      </c>
      <c r="BN5535" s="146">
        <f t="shared" si="754"/>
        <v>2.1462534534779211E-7</v>
      </c>
      <c r="BO5535" s="146" t="str">
        <f t="shared" si="750"/>
        <v/>
      </c>
    </row>
    <row r="5536" spans="62:67" ht="20.100000000000001" customHeight="1" x14ac:dyDescent="0.25">
      <c r="BJ5536" s="146">
        <v>4756</v>
      </c>
      <c r="BK5536" s="146">
        <f t="shared" si="751"/>
        <v>30.431999999997693</v>
      </c>
      <c r="BL5536" s="146">
        <f t="shared" si="752"/>
        <v>7.9105226661332087E-5</v>
      </c>
      <c r="BM5536" s="146">
        <f t="shared" si="753"/>
        <v>2.1405215294397276E-7</v>
      </c>
      <c r="BN5536" s="146">
        <f t="shared" si="754"/>
        <v>2.1405215294397276E-7</v>
      </c>
      <c r="BO5536" s="146" t="str">
        <f t="shared" si="750"/>
        <v/>
      </c>
    </row>
    <row r="5537" spans="62:67" ht="20.100000000000001" customHeight="1" x14ac:dyDescent="0.25">
      <c r="BJ5537" s="146">
        <v>4757</v>
      </c>
      <c r="BK5537" s="146">
        <f t="shared" si="751"/>
        <v>30.438399999997692</v>
      </c>
      <c r="BL5537" s="146">
        <f t="shared" si="752"/>
        <v>7.8891174508388114E-5</v>
      </c>
      <c r="BM5537" s="146">
        <f t="shared" si="753"/>
        <v>2.1348046774509097E-7</v>
      </c>
      <c r="BN5537" s="146">
        <f t="shared" si="754"/>
        <v>2.1348046774509097E-7</v>
      </c>
      <c r="BO5537" s="146" t="str">
        <f t="shared" si="750"/>
        <v/>
      </c>
    </row>
    <row r="5538" spans="62:67" ht="20.100000000000001" customHeight="1" x14ac:dyDescent="0.25">
      <c r="BJ5538" s="146">
        <v>4758</v>
      </c>
      <c r="BK5538" s="146">
        <f t="shared" si="751"/>
        <v>30.444799999997691</v>
      </c>
      <c r="BL5538" s="146">
        <f t="shared" si="752"/>
        <v>7.8677694040643024E-5</v>
      </c>
      <c r="BM5538" s="146">
        <f t="shared" si="753"/>
        <v>2.1291028586249304E-7</v>
      </c>
      <c r="BN5538" s="146">
        <f t="shared" si="754"/>
        <v>2.1291028586249304E-7</v>
      </c>
      <c r="BO5538" s="146" t="str">
        <f t="shared" si="750"/>
        <v/>
      </c>
    </row>
    <row r="5539" spans="62:67" ht="20.100000000000001" customHeight="1" x14ac:dyDescent="0.25">
      <c r="BJ5539" s="146">
        <v>4759</v>
      </c>
      <c r="BK5539" s="146">
        <f t="shared" si="751"/>
        <v>30.451199999997691</v>
      </c>
      <c r="BL5539" s="146">
        <f t="shared" si="752"/>
        <v>7.846478375478053E-5</v>
      </c>
      <c r="BM5539" s="146">
        <f t="shared" si="753"/>
        <v>2.1234160341638858E-7</v>
      </c>
      <c r="BN5539" s="146">
        <f t="shared" si="754"/>
        <v>2.1234160341638858E-7</v>
      </c>
      <c r="BO5539" s="146" t="str">
        <f t="shared" si="750"/>
        <v/>
      </c>
    </row>
    <row r="5540" spans="62:67" ht="20.100000000000001" customHeight="1" x14ac:dyDescent="0.25">
      <c r="BJ5540" s="146">
        <v>4760</v>
      </c>
      <c r="BK5540" s="146">
        <f t="shared" si="751"/>
        <v>30.45759999999769</v>
      </c>
      <c r="BL5540" s="146">
        <f t="shared" si="752"/>
        <v>7.8252442151364142E-5</v>
      </c>
      <c r="BM5540" s="146">
        <f t="shared" si="753"/>
        <v>2.117744165367044E-7</v>
      </c>
      <c r="BN5540" s="146">
        <f t="shared" si="754"/>
        <v>2.117744165367044E-7</v>
      </c>
      <c r="BO5540" s="146" t="str">
        <f t="shared" si="750"/>
        <v/>
      </c>
    </row>
    <row r="5541" spans="62:67" ht="20.100000000000001" customHeight="1" x14ac:dyDescent="0.25">
      <c r="BJ5541" s="146">
        <v>4761</v>
      </c>
      <c r="BK5541" s="146">
        <f t="shared" si="751"/>
        <v>30.463999999997689</v>
      </c>
      <c r="BL5541" s="146">
        <f t="shared" si="752"/>
        <v>7.8040667734827437E-5</v>
      </c>
      <c r="BM5541" s="146">
        <f t="shared" si="753"/>
        <v>2.1120872136393826E-7</v>
      </c>
      <c r="BN5541" s="146">
        <f t="shared" si="754"/>
        <v>2.1120872136393826E-7</v>
      </c>
      <c r="BO5541" s="146" t="str">
        <f t="shared" si="750"/>
        <v/>
      </c>
    </row>
    <row r="5542" spans="62:67" ht="20.100000000000001" customHeight="1" x14ac:dyDescent="0.25">
      <c r="BJ5542" s="146">
        <v>4762</v>
      </c>
      <c r="BK5542" s="146">
        <f t="shared" si="751"/>
        <v>30.470399999997689</v>
      </c>
      <c r="BL5542" s="146">
        <f t="shared" si="752"/>
        <v>7.7829459013463499E-5</v>
      </c>
      <c r="BM5542" s="146">
        <f t="shared" si="753"/>
        <v>2.1064451404804758E-7</v>
      </c>
      <c r="BN5542" s="146">
        <f t="shared" si="754"/>
        <v>2.1064451404804758E-7</v>
      </c>
      <c r="BO5542" s="146" t="str">
        <f t="shared" si="750"/>
        <v/>
      </c>
    </row>
    <row r="5543" spans="62:67" ht="20.100000000000001" customHeight="1" x14ac:dyDescent="0.25">
      <c r="BJ5543" s="146">
        <v>4763</v>
      </c>
      <c r="BK5543" s="146">
        <f t="shared" si="751"/>
        <v>30.476799999997688</v>
      </c>
      <c r="BL5543" s="146">
        <f t="shared" si="752"/>
        <v>7.7618814499415452E-5</v>
      </c>
      <c r="BM5543" s="146">
        <f t="shared" si="753"/>
        <v>2.1008179074821906E-7</v>
      </c>
      <c r="BN5543" s="146">
        <f t="shared" si="754"/>
        <v>2.1008179074821906E-7</v>
      </c>
      <c r="BO5543" s="146" t="str">
        <f t="shared" si="750"/>
        <v/>
      </c>
    </row>
    <row r="5544" spans="62:67" ht="20.100000000000001" customHeight="1" x14ac:dyDescent="0.25">
      <c r="BJ5544" s="146">
        <v>4764</v>
      </c>
      <c r="BK5544" s="146">
        <f t="shared" si="751"/>
        <v>30.483199999997687</v>
      </c>
      <c r="BL5544" s="146">
        <f t="shared" si="752"/>
        <v>7.7408732708667233E-5</v>
      </c>
      <c r="BM5544" s="146">
        <f t="shared" si="753"/>
        <v>2.0952054763368182E-7</v>
      </c>
      <c r="BN5544" s="146">
        <f t="shared" si="754"/>
        <v>2.0952054763368182E-7</v>
      </c>
      <c r="BO5544" s="146" t="str">
        <f t="shared" si="750"/>
        <v/>
      </c>
    </row>
    <row r="5545" spans="62:67" ht="20.100000000000001" customHeight="1" x14ac:dyDescent="0.25">
      <c r="BJ5545" s="146">
        <v>4765</v>
      </c>
      <c r="BK5545" s="146">
        <f t="shared" si="751"/>
        <v>30.489599999997687</v>
      </c>
      <c r="BL5545" s="146">
        <f t="shared" si="752"/>
        <v>7.7199212161033551E-5</v>
      </c>
      <c r="BM5545" s="146">
        <f t="shared" si="753"/>
        <v>2.089607808830569E-7</v>
      </c>
      <c r="BN5545" s="146">
        <f t="shared" si="754"/>
        <v>2.089607808830569E-7</v>
      </c>
      <c r="BO5545" s="146" t="str">
        <f t="shared" si="750"/>
        <v/>
      </c>
    </row>
    <row r="5546" spans="62:67" ht="20.100000000000001" customHeight="1" x14ac:dyDescent="0.25">
      <c r="BJ5546" s="146">
        <v>4766</v>
      </c>
      <c r="BK5546" s="146">
        <f t="shared" si="751"/>
        <v>30.495999999997686</v>
      </c>
      <c r="BL5546" s="146">
        <f t="shared" si="752"/>
        <v>7.6990251380150494E-5</v>
      </c>
      <c r="BM5546" s="146">
        <f t="shared" si="753"/>
        <v>2.0840248668521101E-7</v>
      </c>
      <c r="BN5546" s="146">
        <f t="shared" si="754"/>
        <v>2.0840248668521101E-7</v>
      </c>
      <c r="BO5546" s="146" t="str">
        <f t="shared" si="750"/>
        <v/>
      </c>
    </row>
    <row r="5547" spans="62:67" ht="20.100000000000001" customHeight="1" x14ac:dyDescent="0.25">
      <c r="BJ5547" s="146">
        <v>4767</v>
      </c>
      <c r="BK5547" s="146">
        <f t="shared" si="751"/>
        <v>30.502399999997685</v>
      </c>
      <c r="BL5547" s="146">
        <f t="shared" si="752"/>
        <v>7.6781848893465283E-5</v>
      </c>
      <c r="BM5547" s="146">
        <f t="shared" si="753"/>
        <v>2.078456612383757E-7</v>
      </c>
      <c r="BN5547" s="146">
        <f t="shared" si="754"/>
        <v>2.078456612383757E-7</v>
      </c>
      <c r="BO5547" s="146" t="str">
        <f t="shared" si="750"/>
        <v/>
      </c>
    </row>
    <row r="5548" spans="62:67" ht="20.100000000000001" customHeight="1" x14ac:dyDescent="0.25">
      <c r="BJ5548" s="146">
        <v>4768</v>
      </c>
      <c r="BK5548" s="146">
        <f t="shared" si="751"/>
        <v>30.508799999997684</v>
      </c>
      <c r="BL5548" s="146">
        <f t="shared" si="752"/>
        <v>7.6574003232226907E-5</v>
      </c>
      <c r="BM5548" s="146">
        <f t="shared" si="753"/>
        <v>2.0729030074963229E-7</v>
      </c>
      <c r="BN5548" s="146">
        <f t="shared" si="754"/>
        <v>2.0729030074963229E-7</v>
      </c>
      <c r="BO5548" s="146" t="str">
        <f t="shared" si="750"/>
        <v/>
      </c>
    </row>
    <row r="5549" spans="62:67" ht="20.100000000000001" customHeight="1" x14ac:dyDescent="0.25">
      <c r="BJ5549" s="146">
        <v>4769</v>
      </c>
      <c r="BK5549" s="146">
        <f t="shared" si="751"/>
        <v>30.515199999997684</v>
      </c>
      <c r="BL5549" s="146">
        <f t="shared" si="752"/>
        <v>7.6366712931477275E-5</v>
      </c>
      <c r="BM5549" s="146">
        <f t="shared" si="753"/>
        <v>2.0673640143671439E-7</v>
      </c>
      <c r="BN5549" s="146">
        <f t="shared" si="754"/>
        <v>2.0673640143671439E-7</v>
      </c>
      <c r="BO5549" s="146" t="str">
        <f t="shared" si="750"/>
        <v/>
      </c>
    </row>
    <row r="5550" spans="62:67" ht="20.100000000000001" customHeight="1" x14ac:dyDescent="0.25">
      <c r="BJ5550" s="146">
        <v>4770</v>
      </c>
      <c r="BK5550" s="146">
        <f t="shared" si="751"/>
        <v>30.521599999997683</v>
      </c>
      <c r="BL5550" s="146">
        <f t="shared" si="752"/>
        <v>7.615997653004056E-5</v>
      </c>
      <c r="BM5550" s="146">
        <f t="shared" si="753"/>
        <v>2.0618395952592082E-7</v>
      </c>
      <c r="BN5550" s="146">
        <f t="shared" si="754"/>
        <v>2.0618395952592082E-7</v>
      </c>
      <c r="BO5550" s="146" t="str">
        <f t="shared" si="750"/>
        <v/>
      </c>
    </row>
    <row r="5551" spans="62:67" ht="20.100000000000001" customHeight="1" x14ac:dyDescent="0.25">
      <c r="BJ5551" s="146">
        <v>4771</v>
      </c>
      <c r="BK5551" s="146">
        <f t="shared" si="751"/>
        <v>30.527999999997682</v>
      </c>
      <c r="BL5551" s="146">
        <f t="shared" si="752"/>
        <v>7.595379257051464E-5</v>
      </c>
      <c r="BM5551" s="146">
        <f t="shared" si="753"/>
        <v>2.0563297125450084E-7</v>
      </c>
      <c r="BN5551" s="146">
        <f t="shared" si="754"/>
        <v>2.0563297125450084E-7</v>
      </c>
      <c r="BO5551" s="146" t="str">
        <f t="shared" si="750"/>
        <v/>
      </c>
    </row>
    <row r="5552" spans="62:67" ht="20.100000000000001" customHeight="1" x14ac:dyDescent="0.25">
      <c r="BJ5552" s="146">
        <v>4772</v>
      </c>
      <c r="BK5552" s="146">
        <f t="shared" si="751"/>
        <v>30.534399999997682</v>
      </c>
      <c r="BL5552" s="146">
        <f t="shared" si="752"/>
        <v>7.5748159599260139E-5</v>
      </c>
      <c r="BM5552" s="146">
        <f t="shared" si="753"/>
        <v>2.0508343286738799E-7</v>
      </c>
      <c r="BN5552" s="146">
        <f t="shared" si="754"/>
        <v>2.0508343286738799E-7</v>
      </c>
      <c r="BO5552" s="146" t="str">
        <f t="shared" si="750"/>
        <v/>
      </c>
    </row>
    <row r="5553" spans="62:67" ht="20.100000000000001" customHeight="1" x14ac:dyDescent="0.25">
      <c r="BJ5553" s="146">
        <v>4773</v>
      </c>
      <c r="BK5553" s="146">
        <f t="shared" si="751"/>
        <v>30.540799999997681</v>
      </c>
      <c r="BL5553" s="146">
        <f t="shared" si="752"/>
        <v>7.5543076166392751E-5</v>
      </c>
      <c r="BM5553" s="146">
        <f t="shared" si="753"/>
        <v>2.0453534061989703E-7</v>
      </c>
      <c r="BN5553" s="146">
        <f t="shared" si="754"/>
        <v>2.0453534061989703E-7</v>
      </c>
      <c r="BO5553" s="146" t="str">
        <f t="shared" si="750"/>
        <v/>
      </c>
    </row>
    <row r="5554" spans="62:67" ht="20.100000000000001" customHeight="1" x14ac:dyDescent="0.25">
      <c r="BJ5554" s="146">
        <v>4774</v>
      </c>
      <c r="BK5554" s="146">
        <f t="shared" si="751"/>
        <v>30.54719999999768</v>
      </c>
      <c r="BL5554" s="146">
        <f t="shared" si="752"/>
        <v>7.5338540825772854E-5</v>
      </c>
      <c r="BM5554" s="146">
        <f t="shared" si="753"/>
        <v>2.0398869077723608E-7</v>
      </c>
      <c r="BN5554" s="146">
        <f t="shared" si="754"/>
        <v>2.0398869077723608E-7</v>
      </c>
      <c r="BO5554" s="146" t="str">
        <f t="shared" si="750"/>
        <v/>
      </c>
    </row>
    <row r="5555" spans="62:67" ht="20.100000000000001" customHeight="1" x14ac:dyDescent="0.25">
      <c r="BJ5555" s="146">
        <v>4775</v>
      </c>
      <c r="BK5555" s="146">
        <f t="shared" si="751"/>
        <v>30.55359999999768</v>
      </c>
      <c r="BL5555" s="146">
        <f t="shared" si="752"/>
        <v>7.5134552134995618E-5</v>
      </c>
      <c r="BM5555" s="146">
        <f t="shared" si="753"/>
        <v>2.0344347961362571E-7</v>
      </c>
      <c r="BN5555" s="146">
        <f t="shared" si="754"/>
        <v>2.0344347961362571E-7</v>
      </c>
      <c r="BO5555" s="146" t="str">
        <f t="shared" si="750"/>
        <v/>
      </c>
    </row>
    <row r="5556" spans="62:67" ht="20.100000000000001" customHeight="1" x14ac:dyDescent="0.25">
      <c r="BJ5556" s="146">
        <v>4776</v>
      </c>
      <c r="BK5556" s="146">
        <f t="shared" si="751"/>
        <v>30.559999999997679</v>
      </c>
      <c r="BL5556" s="146">
        <f t="shared" si="752"/>
        <v>7.4931108655381992E-5</v>
      </c>
      <c r="BM5556" s="146">
        <f t="shared" si="753"/>
        <v>2.0289970341212269E-7</v>
      </c>
      <c r="BN5556" s="146">
        <f t="shared" si="754"/>
        <v>2.0289970341212269E-7</v>
      </c>
      <c r="BO5556" s="146" t="str">
        <f t="shared" si="750"/>
        <v/>
      </c>
    </row>
    <row r="5557" spans="62:67" ht="20.100000000000001" customHeight="1" x14ac:dyDescent="0.25">
      <c r="BJ5557" s="146">
        <v>4777</v>
      </c>
      <c r="BK5557" s="146">
        <f t="shared" si="751"/>
        <v>30.566399999997678</v>
      </c>
      <c r="BL5557" s="146">
        <f t="shared" si="752"/>
        <v>7.4728208951969869E-5</v>
      </c>
      <c r="BM5557" s="146">
        <f t="shared" si="753"/>
        <v>2.0235735846592113E-7</v>
      </c>
      <c r="BN5557" s="146">
        <f t="shared" si="754"/>
        <v>2.0235735846592113E-7</v>
      </c>
      <c r="BO5557" s="146" t="str">
        <f t="shared" si="750"/>
        <v/>
      </c>
    </row>
    <row r="5558" spans="62:67" ht="20.100000000000001" customHeight="1" x14ac:dyDescent="0.25">
      <c r="BJ5558" s="146">
        <v>4778</v>
      </c>
      <c r="BK5558" s="146">
        <f t="shared" si="751"/>
        <v>30.572799999997677</v>
      </c>
      <c r="BL5558" s="146">
        <f t="shared" si="752"/>
        <v>7.4525851593503948E-5</v>
      </c>
      <c r="BM5558" s="146">
        <f t="shared" si="753"/>
        <v>2.0181644107722754E-7</v>
      </c>
      <c r="BN5558" s="146">
        <f t="shared" si="754"/>
        <v>2.0181644107722754E-7</v>
      </c>
      <c r="BO5558" s="146" t="str">
        <f t="shared" si="750"/>
        <v/>
      </c>
    </row>
    <row r="5559" spans="62:67" ht="20.100000000000001" customHeight="1" x14ac:dyDescent="0.25">
      <c r="BJ5559" s="146">
        <v>4779</v>
      </c>
      <c r="BK5559" s="146">
        <f t="shared" si="751"/>
        <v>30.579199999997677</v>
      </c>
      <c r="BL5559" s="146">
        <f t="shared" si="752"/>
        <v>7.4324035152426721E-5</v>
      </c>
      <c r="BM5559" s="146">
        <f t="shared" si="753"/>
        <v>2.0127694755791138E-7</v>
      </c>
      <c r="BN5559" s="146">
        <f t="shared" si="754"/>
        <v>2.0127694755791138E-7</v>
      </c>
      <c r="BO5559" s="146" t="str">
        <f t="shared" si="750"/>
        <v/>
      </c>
    </row>
    <row r="5560" spans="62:67" ht="20.100000000000001" customHeight="1" x14ac:dyDescent="0.25">
      <c r="BJ5560" s="146">
        <v>4780</v>
      </c>
      <c r="BK5560" s="146">
        <f t="shared" si="751"/>
        <v>30.585599999997676</v>
      </c>
      <c r="BL5560" s="146">
        <f t="shared" si="752"/>
        <v>7.4122758204868809E-5</v>
      </c>
      <c r="BM5560" s="146">
        <f t="shared" si="753"/>
        <v>2.0073887422888167E-7</v>
      </c>
      <c r="BN5560" s="146">
        <f t="shared" si="754"/>
        <v>2.0073887422888167E-7</v>
      </c>
      <c r="BO5560" s="146" t="str">
        <f t="shared" si="750"/>
        <v/>
      </c>
    </row>
    <row r="5561" spans="62:67" ht="20.100000000000001" customHeight="1" x14ac:dyDescent="0.25">
      <c r="BJ5561" s="146">
        <v>4781</v>
      </c>
      <c r="BK5561" s="146">
        <f t="shared" si="751"/>
        <v>30.591999999997675</v>
      </c>
      <c r="BL5561" s="146">
        <f t="shared" si="752"/>
        <v>7.3922019330639928E-5</v>
      </c>
      <c r="BM5561" s="146">
        <f t="shared" si="753"/>
        <v>2.0020221742003273E-7</v>
      </c>
      <c r="BN5561" s="146">
        <f t="shared" si="754"/>
        <v>2.0020221742003273E-7</v>
      </c>
      <c r="BO5561" s="146" t="str">
        <f t="shared" si="750"/>
        <v/>
      </c>
    </row>
    <row r="5562" spans="62:67" ht="20.100000000000001" customHeight="1" x14ac:dyDescent="0.25">
      <c r="BJ5562" s="146">
        <v>4782</v>
      </c>
      <c r="BK5562" s="146">
        <f t="shared" si="751"/>
        <v>30.598399999997675</v>
      </c>
      <c r="BL5562" s="146">
        <f t="shared" si="752"/>
        <v>7.3721817113219895E-5</v>
      </c>
      <c r="BM5562" s="146">
        <f t="shared" si="753"/>
        <v>1.9966697347157238E-7</v>
      </c>
      <c r="BN5562" s="146">
        <f t="shared" si="754"/>
        <v>1.9966697347157238E-7</v>
      </c>
      <c r="BO5562" s="146" t="str">
        <f t="shared" si="750"/>
        <v/>
      </c>
    </row>
    <row r="5563" spans="62:67" ht="20.100000000000001" customHeight="1" x14ac:dyDescent="0.25">
      <c r="BJ5563" s="146">
        <v>4783</v>
      </c>
      <c r="BK5563" s="146">
        <f t="shared" si="751"/>
        <v>30.604799999997674</v>
      </c>
      <c r="BL5563" s="146">
        <f t="shared" si="752"/>
        <v>7.3522150139748322E-5</v>
      </c>
      <c r="BM5563" s="146">
        <f t="shared" si="753"/>
        <v>1.9913313873160953E-7</v>
      </c>
      <c r="BN5563" s="146">
        <f t="shared" si="754"/>
        <v>1.9913313873160953E-7</v>
      </c>
      <c r="BO5563" s="146" t="str">
        <f t="shared" si="750"/>
        <v/>
      </c>
    </row>
    <row r="5564" spans="62:67" ht="20.100000000000001" customHeight="1" x14ac:dyDescent="0.25">
      <c r="BJ5564" s="146">
        <v>4784</v>
      </c>
      <c r="BK5564" s="146">
        <f t="shared" si="751"/>
        <v>30.611199999997673</v>
      </c>
      <c r="BL5564" s="146">
        <f t="shared" si="752"/>
        <v>7.3323017001016713E-5</v>
      </c>
      <c r="BM5564" s="146">
        <f t="shared" si="753"/>
        <v>1.9860070955825487E-7</v>
      </c>
      <c r="BN5564" s="146">
        <f t="shared" si="754"/>
        <v>1.9860070955825487E-7</v>
      </c>
      <c r="BO5564" s="146" t="str">
        <f t="shared" si="750"/>
        <v/>
      </c>
    </row>
    <row r="5565" spans="62:67" ht="20.100000000000001" customHeight="1" x14ac:dyDescent="0.25">
      <c r="BJ5565" s="146">
        <v>4785</v>
      </c>
      <c r="BK5565" s="146">
        <f t="shared" si="751"/>
        <v>30.617599999997672</v>
      </c>
      <c r="BL5565" s="146">
        <f t="shared" si="752"/>
        <v>7.3124416291458458E-5</v>
      </c>
      <c r="BM5565" s="146">
        <f t="shared" si="753"/>
        <v>1.9806968231865865E-7</v>
      </c>
      <c r="BN5565" s="146">
        <f t="shared" si="754"/>
        <v>1.9806968231865865E-7</v>
      </c>
      <c r="BO5565" s="146" t="str">
        <f t="shared" si="750"/>
        <v/>
      </c>
    </row>
    <row r="5566" spans="62:67" ht="20.100000000000001" customHeight="1" x14ac:dyDescent="0.25">
      <c r="BJ5566" s="146">
        <v>4786</v>
      </c>
      <c r="BK5566" s="146">
        <f t="shared" si="751"/>
        <v>30.623999999997672</v>
      </c>
      <c r="BL5566" s="146">
        <f t="shared" si="752"/>
        <v>7.2926346609139799E-5</v>
      </c>
      <c r="BM5566" s="146">
        <f t="shared" si="753"/>
        <v>1.9754005338952561E-7</v>
      </c>
      <c r="BN5566" s="146">
        <f t="shared" si="754"/>
        <v>1.9754005338952561E-7</v>
      </c>
      <c r="BO5566" s="146" t="str">
        <f t="shared" si="750"/>
        <v/>
      </c>
    </row>
    <row r="5567" spans="62:67" ht="20.100000000000001" customHeight="1" x14ac:dyDescent="0.25">
      <c r="BJ5567" s="146">
        <v>4787</v>
      </c>
      <c r="BK5567" s="146">
        <f t="shared" si="751"/>
        <v>30.630399999997671</v>
      </c>
      <c r="BL5567" s="146">
        <f t="shared" si="752"/>
        <v>7.2728806555750274E-5</v>
      </c>
      <c r="BM5567" s="146">
        <f t="shared" si="753"/>
        <v>1.9701181915624769E-7</v>
      </c>
      <c r="BN5567" s="146">
        <f t="shared" si="754"/>
        <v>1.9701181915624769E-7</v>
      </c>
      <c r="BO5567" s="146" t="str">
        <f t="shared" si="750"/>
        <v/>
      </c>
    </row>
    <row r="5568" spans="62:67" ht="20.100000000000001" customHeight="1" x14ac:dyDescent="0.25">
      <c r="BJ5568" s="146">
        <v>4788</v>
      </c>
      <c r="BK5568" s="146">
        <f t="shared" si="751"/>
        <v>30.63679999999767</v>
      </c>
      <c r="BL5568" s="146">
        <f t="shared" si="752"/>
        <v>7.2531794736594026E-5</v>
      </c>
      <c r="BM5568" s="146">
        <f t="shared" si="753"/>
        <v>1.9648497601291754E-7</v>
      </c>
      <c r="BN5568" s="146">
        <f t="shared" si="754"/>
        <v>1.9648497601291754E-7</v>
      </c>
      <c r="BO5568" s="146" t="str">
        <f t="shared" si="750"/>
        <v/>
      </c>
    </row>
    <row r="5569" spans="62:67" ht="20.100000000000001" customHeight="1" x14ac:dyDescent="0.25">
      <c r="BJ5569" s="146">
        <v>4789</v>
      </c>
      <c r="BK5569" s="146">
        <f t="shared" si="751"/>
        <v>30.64319999999767</v>
      </c>
      <c r="BL5569" s="146">
        <f t="shared" si="752"/>
        <v>7.2335309760581109E-5</v>
      </c>
      <c r="BM5569" s="146">
        <f t="shared" si="753"/>
        <v>1.9595952036418523E-7</v>
      </c>
      <c r="BN5569" s="146">
        <f t="shared" si="754"/>
        <v>1.9595952036418523E-7</v>
      </c>
      <c r="BO5569" s="146" t="str">
        <f t="shared" si="750"/>
        <v/>
      </c>
    </row>
    <row r="5570" spans="62:67" ht="20.100000000000001" customHeight="1" x14ac:dyDescent="0.25">
      <c r="BJ5570" s="146">
        <v>4790</v>
      </c>
      <c r="BK5570" s="146">
        <f t="shared" si="751"/>
        <v>30.649599999997669</v>
      </c>
      <c r="BL5570" s="146">
        <f t="shared" si="752"/>
        <v>7.2139350240216923E-5</v>
      </c>
      <c r="BM5570" s="146">
        <f t="shared" si="753"/>
        <v>1.9543544862161261E-7</v>
      </c>
      <c r="BN5570" s="146">
        <f t="shared" si="754"/>
        <v>1.9543544862161261E-7</v>
      </c>
      <c r="BO5570" s="146" t="str">
        <f t="shared" si="750"/>
        <v/>
      </c>
    </row>
    <row r="5571" spans="62:67" ht="20.100000000000001" customHeight="1" x14ac:dyDescent="0.25">
      <c r="BJ5571" s="146">
        <v>4791</v>
      </c>
      <c r="BK5571" s="146">
        <f t="shared" si="751"/>
        <v>30.655999999997668</v>
      </c>
      <c r="BL5571" s="146">
        <f t="shared" si="752"/>
        <v>7.1943914791595311E-5</v>
      </c>
      <c r="BM5571" s="146">
        <f t="shared" si="753"/>
        <v>1.949127572087962E-7</v>
      </c>
      <c r="BN5571" s="146">
        <f t="shared" si="754"/>
        <v>1.949127572087962E-7</v>
      </c>
      <c r="BO5571" s="146" t="str">
        <f t="shared" si="750"/>
        <v/>
      </c>
    </row>
    <row r="5572" spans="62:67" ht="20.100000000000001" customHeight="1" x14ac:dyDescent="0.25">
      <c r="BJ5572" s="146">
        <v>4792</v>
      </c>
      <c r="BK5572" s="146">
        <f t="shared" si="751"/>
        <v>30.662399999997668</v>
      </c>
      <c r="BL5572" s="146">
        <f t="shared" si="752"/>
        <v>7.1749002034386515E-5</v>
      </c>
      <c r="BM5572" s="146">
        <f t="shared" si="753"/>
        <v>1.9439144255503811E-7</v>
      </c>
      <c r="BN5572" s="146">
        <f t="shared" si="754"/>
        <v>1.9439144255503811E-7</v>
      </c>
      <c r="BO5572" s="146" t="str">
        <f t="shared" si="750"/>
        <v/>
      </c>
    </row>
    <row r="5573" spans="62:67" ht="20.100000000000001" customHeight="1" x14ac:dyDescent="0.25">
      <c r="BJ5573" s="146">
        <v>4793</v>
      </c>
      <c r="BK5573" s="146">
        <f t="shared" si="751"/>
        <v>30.668799999997667</v>
      </c>
      <c r="BL5573" s="146">
        <f t="shared" si="752"/>
        <v>7.1554610591831476E-5</v>
      </c>
      <c r="BM5573" s="146">
        <f t="shared" si="753"/>
        <v>1.9387150110137695E-7</v>
      </c>
      <c r="BN5573" s="146">
        <f t="shared" si="754"/>
        <v>1.9387150110137695E-7</v>
      </c>
      <c r="BO5573" s="146" t="str">
        <f t="shared" si="750"/>
        <v/>
      </c>
    </row>
    <row r="5574" spans="62:67" ht="20.100000000000001" customHeight="1" x14ac:dyDescent="0.25">
      <c r="BJ5574" s="146">
        <v>4794</v>
      </c>
      <c r="BK5574" s="146">
        <f t="shared" si="751"/>
        <v>30.675199999997666</v>
      </c>
      <c r="BL5574" s="146">
        <f t="shared" si="752"/>
        <v>7.13607390907301E-5</v>
      </c>
      <c r="BM5574" s="146">
        <f t="shared" si="753"/>
        <v>1.9335292929634586E-7</v>
      </c>
      <c r="BN5574" s="146">
        <f t="shared" si="754"/>
        <v>1.9335292929634586E-7</v>
      </c>
      <c r="BO5574" s="146" t="str">
        <f t="shared" si="750"/>
        <v/>
      </c>
    </row>
    <row r="5575" spans="62:67" ht="20.100000000000001" customHeight="1" x14ac:dyDescent="0.25">
      <c r="BJ5575" s="146">
        <v>4795</v>
      </c>
      <c r="BK5575" s="146">
        <f t="shared" si="751"/>
        <v>30.681599999997665</v>
      </c>
      <c r="BL5575" s="146">
        <f t="shared" si="752"/>
        <v>7.1167386161433754E-5</v>
      </c>
      <c r="BM5575" s="146">
        <f t="shared" si="753"/>
        <v>1.928357235977615E-7</v>
      </c>
      <c r="BN5575" s="146">
        <f t="shared" si="754"/>
        <v>1.928357235977615E-7</v>
      </c>
      <c r="BO5575" s="146" t="str">
        <f t="shared" si="750"/>
        <v/>
      </c>
    </row>
    <row r="5576" spans="62:67" ht="20.100000000000001" customHeight="1" x14ac:dyDescent="0.25">
      <c r="BJ5576" s="146">
        <v>4796</v>
      </c>
      <c r="BK5576" s="146">
        <f t="shared" si="751"/>
        <v>30.687999999997665</v>
      </c>
      <c r="BL5576" s="146">
        <f t="shared" si="752"/>
        <v>7.0974550437835992E-5</v>
      </c>
      <c r="BM5576" s="146">
        <f t="shared" si="753"/>
        <v>1.9231988047269685E-7</v>
      </c>
      <c r="BN5576" s="146">
        <f t="shared" si="754"/>
        <v>1.9231988047269685E-7</v>
      </c>
      <c r="BO5576" s="146" t="str">
        <f t="shared" si="750"/>
        <v/>
      </c>
    </row>
    <row r="5577" spans="62:67" ht="20.100000000000001" customHeight="1" x14ac:dyDescent="0.25">
      <c r="BJ5577" s="146">
        <v>4797</v>
      </c>
      <c r="BK5577" s="146">
        <f t="shared" si="751"/>
        <v>30.694399999997664</v>
      </c>
      <c r="BL5577" s="146">
        <f t="shared" si="752"/>
        <v>7.0782230557363295E-5</v>
      </c>
      <c r="BM5577" s="146">
        <f t="shared" si="753"/>
        <v>1.918053963968308E-7</v>
      </c>
      <c r="BN5577" s="146">
        <f t="shared" si="754"/>
        <v>1.918053963968308E-7</v>
      </c>
      <c r="BO5577" s="146" t="str">
        <f t="shared" si="750"/>
        <v/>
      </c>
    </row>
    <row r="5578" spans="62:67" ht="20.100000000000001" customHeight="1" x14ac:dyDescent="0.25">
      <c r="BJ5578" s="146">
        <v>4798</v>
      </c>
      <c r="BK5578" s="146">
        <f t="shared" si="751"/>
        <v>30.700799999997663</v>
      </c>
      <c r="BL5578" s="146">
        <f t="shared" si="752"/>
        <v>7.0590425160966464E-5</v>
      </c>
      <c r="BM5578" s="146">
        <f t="shared" si="753"/>
        <v>1.9129226785526122E-7</v>
      </c>
      <c r="BN5578" s="146">
        <f t="shared" si="754"/>
        <v>1.9129226785526122E-7</v>
      </c>
      <c r="BO5578" s="146" t="str">
        <f t="shared" si="750"/>
        <v/>
      </c>
    </row>
    <row r="5579" spans="62:67" ht="20.100000000000001" customHeight="1" x14ac:dyDescent="0.25">
      <c r="BJ5579" s="146">
        <v>4799</v>
      </c>
      <c r="BK5579" s="146">
        <f t="shared" si="751"/>
        <v>30.707199999997663</v>
      </c>
      <c r="BL5579" s="146">
        <f t="shared" si="752"/>
        <v>7.0399132893111203E-5</v>
      </c>
      <c r="BM5579" s="146">
        <f t="shared" si="753"/>
        <v>1.9078049134113617E-7</v>
      </c>
      <c r="BN5579" s="146">
        <f t="shared" si="754"/>
        <v>1.9078049134113617E-7</v>
      </c>
      <c r="BO5579" s="146" t="str">
        <f t="shared" si="750"/>
        <v/>
      </c>
    </row>
    <row r="5580" spans="62:67" ht="20.100000000000001" customHeight="1" x14ac:dyDescent="0.25">
      <c r="BJ5580" s="146">
        <v>4800</v>
      </c>
      <c r="BK5580" s="146">
        <f t="shared" si="751"/>
        <v>30.713599999997662</v>
      </c>
      <c r="BL5580" s="146">
        <f t="shared" si="752"/>
        <v>7.0208352401770067E-5</v>
      </c>
      <c r="BM5580" s="146">
        <f t="shared" si="753"/>
        <v>1.902700633573751E-7</v>
      </c>
      <c r="BN5580" s="146">
        <f t="shared" si="754"/>
        <v>1.902700633573751E-7</v>
      </c>
      <c r="BO5580" s="146" t="str">
        <f t="shared" si="750"/>
        <v/>
      </c>
    </row>
    <row r="5581" spans="62:67" ht="20.100000000000001" customHeight="1" x14ac:dyDescent="0.25">
      <c r="BJ5581" s="146">
        <v>4801</v>
      </c>
      <c r="BK5581" s="146">
        <f t="shared" si="751"/>
        <v>30.719999999997661</v>
      </c>
      <c r="BL5581" s="146">
        <f t="shared" si="752"/>
        <v>7.0018082338412692E-5</v>
      </c>
      <c r="BM5581" s="146">
        <f t="shared" si="753"/>
        <v>1.8976098041458174E-7</v>
      </c>
      <c r="BN5581" s="146">
        <f t="shared" si="754"/>
        <v>1.8976098041458174E-7</v>
      </c>
      <c r="BO5581" s="146" t="str">
        <f t="shared" ref="BO5581:BO5644" si="755">IF($BL5581&lt;(1-$BH$793),$BM5581,"")</f>
        <v/>
      </c>
    </row>
    <row r="5582" spans="62:67" ht="20.100000000000001" customHeight="1" x14ac:dyDescent="0.25">
      <c r="BJ5582" s="146">
        <v>4802</v>
      </c>
      <c r="BK5582" s="146">
        <f t="shared" ref="BK5582:BK5645" si="756">BK5581+$BN$778</f>
        <v>30.72639999999766</v>
      </c>
      <c r="BL5582" s="146">
        <f t="shared" ref="BL5582:BL5645" si="757">_xlfn.CHISQ.DIST.RT(BK5582,7)</f>
        <v>6.982832135799811E-5</v>
      </c>
      <c r="BM5582" s="146">
        <f t="shared" ref="BM5582:BM5645" si="758">BL5582-BL5583</f>
        <v>1.8925323903351066E-7</v>
      </c>
      <c r="BN5582" s="146">
        <f t="shared" ref="BN5582:BN5645" si="759">IF(BL5582&lt;(1-$BH$785),BM5582,"")</f>
        <v>1.8925323903351066E-7</v>
      </c>
      <c r="BO5582" s="146" t="str">
        <f t="shared" si="755"/>
        <v/>
      </c>
    </row>
    <row r="5583" spans="62:67" ht="20.100000000000001" customHeight="1" x14ac:dyDescent="0.25">
      <c r="BJ5583" s="146">
        <v>4803</v>
      </c>
      <c r="BK5583" s="146">
        <f t="shared" si="756"/>
        <v>30.73279999999766</v>
      </c>
      <c r="BL5583" s="146">
        <f t="shared" si="757"/>
        <v>6.96390681189646E-5</v>
      </c>
      <c r="BM5583" s="146">
        <f t="shared" si="758"/>
        <v>1.8874683574330545E-7</v>
      </c>
      <c r="BN5583" s="146">
        <f t="shared" si="759"/>
        <v>1.8874683574330545E-7</v>
      </c>
      <c r="BO5583" s="146" t="str">
        <f t="shared" si="755"/>
        <v/>
      </c>
    </row>
    <row r="5584" spans="62:67" ht="20.100000000000001" customHeight="1" x14ac:dyDescent="0.25">
      <c r="BJ5584" s="146">
        <v>4804</v>
      </c>
      <c r="BK5584" s="146">
        <f t="shared" si="756"/>
        <v>30.739199999997659</v>
      </c>
      <c r="BL5584" s="146">
        <f t="shared" si="757"/>
        <v>6.9450321283221294E-5</v>
      </c>
      <c r="BM5584" s="146">
        <f t="shared" si="758"/>
        <v>1.8824176708098371E-7</v>
      </c>
      <c r="BN5584" s="146">
        <f t="shared" si="759"/>
        <v>1.8824176708098371E-7</v>
      </c>
      <c r="BO5584" s="146" t="str">
        <f t="shared" si="755"/>
        <v/>
      </c>
    </row>
    <row r="5585" spans="62:67" ht="20.100000000000001" customHeight="1" x14ac:dyDescent="0.25">
      <c r="BJ5585" s="146">
        <v>4805</v>
      </c>
      <c r="BK5585" s="146">
        <f t="shared" si="756"/>
        <v>30.745599999997658</v>
      </c>
      <c r="BL5585" s="146">
        <f t="shared" si="757"/>
        <v>6.926207951614031E-5</v>
      </c>
      <c r="BM5585" s="146">
        <f t="shared" si="758"/>
        <v>1.8773802959321244E-7</v>
      </c>
      <c r="BN5585" s="146">
        <f t="shared" si="759"/>
        <v>1.8773802959321244E-7</v>
      </c>
      <c r="BO5585" s="146" t="str">
        <f t="shared" si="755"/>
        <v/>
      </c>
    </row>
    <row r="5586" spans="62:67" ht="20.100000000000001" customHeight="1" x14ac:dyDescent="0.25">
      <c r="BJ5586" s="146">
        <v>4806</v>
      </c>
      <c r="BK5586" s="146">
        <f t="shared" si="756"/>
        <v>30.751999999997658</v>
      </c>
      <c r="BL5586" s="146">
        <f t="shared" si="757"/>
        <v>6.9074341486547098E-5</v>
      </c>
      <c r="BM5586" s="146">
        <f t="shared" si="758"/>
        <v>1.8723561983590147E-7</v>
      </c>
      <c r="BN5586" s="146">
        <f t="shared" si="759"/>
        <v>1.8723561983590147E-7</v>
      </c>
      <c r="BO5586" s="146" t="str">
        <f t="shared" si="755"/>
        <v/>
      </c>
    </row>
    <row r="5587" spans="62:67" ht="20.100000000000001" customHeight="1" x14ac:dyDescent="0.25">
      <c r="BJ5587" s="146">
        <v>4807</v>
      </c>
      <c r="BK5587" s="146">
        <f t="shared" si="756"/>
        <v>30.758399999997657</v>
      </c>
      <c r="BL5587" s="146">
        <f t="shared" si="757"/>
        <v>6.8887105866711197E-5</v>
      </c>
      <c r="BM5587" s="146">
        <f t="shared" si="758"/>
        <v>1.8673453437208925E-7</v>
      </c>
      <c r="BN5587" s="146">
        <f t="shared" si="759"/>
        <v>1.8673453437208925E-7</v>
      </c>
      <c r="BO5587" s="146" t="str">
        <f t="shared" si="755"/>
        <v/>
      </c>
    </row>
    <row r="5588" spans="62:67" ht="20.100000000000001" customHeight="1" x14ac:dyDescent="0.25">
      <c r="BJ5588" s="146">
        <v>4808</v>
      </c>
      <c r="BK5588" s="146">
        <f t="shared" si="756"/>
        <v>30.764799999997656</v>
      </c>
      <c r="BL5588" s="146">
        <f t="shared" si="757"/>
        <v>6.8700371332339107E-5</v>
      </c>
      <c r="BM5588" s="146">
        <f t="shared" si="758"/>
        <v>1.8623476977472114E-7</v>
      </c>
      <c r="BN5588" s="146">
        <f t="shared" si="759"/>
        <v>1.8623476977472114E-7</v>
      </c>
      <c r="BO5588" s="146" t="str">
        <f t="shared" si="755"/>
        <v/>
      </c>
    </row>
    <row r="5589" spans="62:67" ht="20.100000000000001" customHeight="1" x14ac:dyDescent="0.25">
      <c r="BJ5589" s="146">
        <v>4809</v>
      </c>
      <c r="BK5589" s="146">
        <f t="shared" si="756"/>
        <v>30.771199999997656</v>
      </c>
      <c r="BL5589" s="146">
        <f t="shared" si="757"/>
        <v>6.8514136562564386E-5</v>
      </c>
      <c r="BM5589" s="146">
        <f t="shared" si="758"/>
        <v>1.8573632262541611E-7</v>
      </c>
      <c r="BN5589" s="146">
        <f t="shared" si="759"/>
        <v>1.8573632262541611E-7</v>
      </c>
      <c r="BO5589" s="146" t="str">
        <f t="shared" si="755"/>
        <v/>
      </c>
    </row>
    <row r="5590" spans="62:67" ht="20.100000000000001" customHeight="1" x14ac:dyDescent="0.25">
      <c r="BJ5590" s="146">
        <v>4810</v>
      </c>
      <c r="BK5590" s="146">
        <f t="shared" si="756"/>
        <v>30.777599999997655</v>
      </c>
      <c r="BL5590" s="146">
        <f t="shared" si="757"/>
        <v>6.832840023993897E-5</v>
      </c>
      <c r="BM5590" s="146">
        <f t="shared" si="758"/>
        <v>1.8523918951361294E-7</v>
      </c>
      <c r="BN5590" s="146">
        <f t="shared" si="759"/>
        <v>1.8523918951361294E-7</v>
      </c>
      <c r="BO5590" s="146" t="str">
        <f t="shared" si="755"/>
        <v/>
      </c>
    </row>
    <row r="5591" spans="62:67" ht="20.100000000000001" customHeight="1" x14ac:dyDescent="0.25">
      <c r="BJ5591" s="146">
        <v>4811</v>
      </c>
      <c r="BK5591" s="146">
        <f t="shared" si="756"/>
        <v>30.783999999997654</v>
      </c>
      <c r="BL5591" s="146">
        <f t="shared" si="757"/>
        <v>6.8143161050425357E-5</v>
      </c>
      <c r="BM5591" s="146">
        <f t="shared" si="758"/>
        <v>1.8474336703804743E-7</v>
      </c>
      <c r="BN5591" s="146">
        <f t="shared" si="759"/>
        <v>1.8474336703804743E-7</v>
      </c>
      <c r="BO5591" s="146" t="str">
        <f t="shared" si="755"/>
        <v/>
      </c>
    </row>
    <row r="5592" spans="62:67" ht="20.100000000000001" customHeight="1" x14ac:dyDescent="0.25">
      <c r="BJ5592" s="146">
        <v>4812</v>
      </c>
      <c r="BK5592" s="146">
        <f t="shared" si="756"/>
        <v>30.790399999997653</v>
      </c>
      <c r="BL5592" s="146">
        <f t="shared" si="757"/>
        <v>6.795841768338731E-5</v>
      </c>
      <c r="BM5592" s="146">
        <f t="shared" si="758"/>
        <v>1.8424885180611547E-7</v>
      </c>
      <c r="BN5592" s="146">
        <f t="shared" si="759"/>
        <v>1.8424885180611547E-7</v>
      </c>
      <c r="BO5592" s="146" t="str">
        <f t="shared" si="755"/>
        <v/>
      </c>
    </row>
    <row r="5593" spans="62:67" ht="20.100000000000001" customHeight="1" x14ac:dyDescent="0.25">
      <c r="BJ5593" s="146">
        <v>4813</v>
      </c>
      <c r="BK5593" s="146">
        <f t="shared" si="756"/>
        <v>30.796799999997653</v>
      </c>
      <c r="BL5593" s="146">
        <f t="shared" si="757"/>
        <v>6.7774168831581194E-5</v>
      </c>
      <c r="BM5593" s="146">
        <f t="shared" si="758"/>
        <v>1.8375564043341221E-7</v>
      </c>
      <c r="BN5593" s="146">
        <f t="shared" si="759"/>
        <v>1.8375564043341221E-7</v>
      </c>
      <c r="BO5593" s="146" t="str">
        <f t="shared" si="755"/>
        <v/>
      </c>
    </row>
    <row r="5594" spans="62:67" ht="20.100000000000001" customHeight="1" x14ac:dyDescent="0.25">
      <c r="BJ5594" s="146">
        <v>4814</v>
      </c>
      <c r="BK5594" s="146">
        <f t="shared" si="756"/>
        <v>30.803199999997652</v>
      </c>
      <c r="BL5594" s="146">
        <f t="shared" si="757"/>
        <v>6.7590413191147782E-5</v>
      </c>
      <c r="BM5594" s="146">
        <f t="shared" si="758"/>
        <v>1.8326372954397604E-7</v>
      </c>
      <c r="BN5594" s="146">
        <f t="shared" si="759"/>
        <v>1.8326372954397604E-7</v>
      </c>
      <c r="BO5594" s="146" t="str">
        <f t="shared" si="755"/>
        <v/>
      </c>
    </row>
    <row r="5595" spans="62:67" ht="20.100000000000001" customHeight="1" x14ac:dyDescent="0.25">
      <c r="BJ5595" s="146">
        <v>4815</v>
      </c>
      <c r="BK5595" s="146">
        <f t="shared" si="756"/>
        <v>30.809599999997651</v>
      </c>
      <c r="BL5595" s="146">
        <f t="shared" si="757"/>
        <v>6.7407149461603806E-5</v>
      </c>
      <c r="BM5595" s="146">
        <f t="shared" si="758"/>
        <v>1.8277311577149472E-7</v>
      </c>
      <c r="BN5595" s="146">
        <f t="shared" si="759"/>
        <v>1.8277311577149472E-7</v>
      </c>
      <c r="BO5595" s="146" t="str">
        <f t="shared" si="755"/>
        <v/>
      </c>
    </row>
    <row r="5596" spans="62:67" ht="20.100000000000001" customHeight="1" x14ac:dyDescent="0.25">
      <c r="BJ5596" s="146">
        <v>4816</v>
      </c>
      <c r="BK5596" s="146">
        <f t="shared" si="756"/>
        <v>30.815999999997651</v>
      </c>
      <c r="BL5596" s="146">
        <f t="shared" si="757"/>
        <v>6.7224376345832311E-5</v>
      </c>
      <c r="BM5596" s="146">
        <f t="shared" si="758"/>
        <v>1.8228379575659494E-7</v>
      </c>
      <c r="BN5596" s="146">
        <f t="shared" si="759"/>
        <v>1.8228379575659494E-7</v>
      </c>
      <c r="BO5596" s="146" t="str">
        <f t="shared" si="755"/>
        <v/>
      </c>
    </row>
    <row r="5597" spans="62:67" ht="20.100000000000001" customHeight="1" x14ac:dyDescent="0.25">
      <c r="BJ5597" s="146">
        <v>4817</v>
      </c>
      <c r="BK5597" s="146">
        <f t="shared" si="756"/>
        <v>30.82239999999765</v>
      </c>
      <c r="BL5597" s="146">
        <f t="shared" si="757"/>
        <v>6.7042092550075716E-5</v>
      </c>
      <c r="BM5597" s="146">
        <f t="shared" si="758"/>
        <v>1.8179576614953921E-7</v>
      </c>
      <c r="BN5597" s="146">
        <f t="shared" si="759"/>
        <v>1.8179576614953921E-7</v>
      </c>
      <c r="BO5597" s="146" t="str">
        <f t="shared" si="755"/>
        <v/>
      </c>
    </row>
    <row r="5598" spans="62:67" ht="20.100000000000001" customHeight="1" x14ac:dyDescent="0.25">
      <c r="BJ5598" s="146">
        <v>4818</v>
      </c>
      <c r="BK5598" s="146">
        <f t="shared" si="756"/>
        <v>30.828799999997649</v>
      </c>
      <c r="BL5598" s="146">
        <f t="shared" si="757"/>
        <v>6.6860296783926177E-5</v>
      </c>
      <c r="BM5598" s="146">
        <f t="shared" si="758"/>
        <v>1.8130902360858606E-7</v>
      </c>
      <c r="BN5598" s="146">
        <f t="shared" si="759"/>
        <v>1.8130902360858606E-7</v>
      </c>
      <c r="BO5598" s="146" t="str">
        <f t="shared" si="755"/>
        <v/>
      </c>
    </row>
    <row r="5599" spans="62:67" ht="20.100000000000001" customHeight="1" x14ac:dyDescent="0.25">
      <c r="BJ5599" s="146">
        <v>4819</v>
      </c>
      <c r="BK5599" s="146">
        <f t="shared" si="756"/>
        <v>30.835199999997648</v>
      </c>
      <c r="BL5599" s="146">
        <f t="shared" si="757"/>
        <v>6.6678987760317591E-5</v>
      </c>
      <c r="BM5599" s="146">
        <f t="shared" si="758"/>
        <v>1.8082356480076246E-7</v>
      </c>
      <c r="BN5599" s="146">
        <f t="shared" si="759"/>
        <v>1.8082356480076246E-7</v>
      </c>
      <c r="BO5599" s="146" t="str">
        <f t="shared" si="755"/>
        <v/>
      </c>
    </row>
    <row r="5600" spans="62:67" ht="20.100000000000001" customHeight="1" x14ac:dyDescent="0.25">
      <c r="BJ5600" s="146">
        <v>4820</v>
      </c>
      <c r="BK5600" s="146">
        <f t="shared" si="756"/>
        <v>30.841599999997648</v>
      </c>
      <c r="BL5600" s="146">
        <f t="shared" si="757"/>
        <v>6.6498164195516829E-5</v>
      </c>
      <c r="BM5600" s="146">
        <f t="shared" si="758"/>
        <v>1.8033938640076616E-7</v>
      </c>
      <c r="BN5600" s="146">
        <f t="shared" si="759"/>
        <v>1.8033938640076616E-7</v>
      </c>
      <c r="BO5600" s="146" t="str">
        <f t="shared" si="755"/>
        <v/>
      </c>
    </row>
    <row r="5601" spans="62:67" ht="20.100000000000001" customHeight="1" x14ac:dyDescent="0.25">
      <c r="BJ5601" s="146">
        <v>4821</v>
      </c>
      <c r="BK5601" s="146">
        <f t="shared" si="756"/>
        <v>30.847999999997647</v>
      </c>
      <c r="BL5601" s="146">
        <f t="shared" si="757"/>
        <v>6.6317824809116062E-5</v>
      </c>
      <c r="BM5601" s="146">
        <f t="shared" si="758"/>
        <v>1.798564850933644E-7</v>
      </c>
      <c r="BN5601" s="146">
        <f t="shared" si="759"/>
        <v>1.798564850933644E-7</v>
      </c>
      <c r="BO5601" s="146" t="str">
        <f t="shared" si="755"/>
        <v/>
      </c>
    </row>
    <row r="5602" spans="62:67" ht="20.100000000000001" customHeight="1" x14ac:dyDescent="0.25">
      <c r="BJ5602" s="146">
        <v>4822</v>
      </c>
      <c r="BK5602" s="146">
        <f t="shared" si="756"/>
        <v>30.854399999997646</v>
      </c>
      <c r="BL5602" s="146">
        <f t="shared" si="757"/>
        <v>6.6137968324022698E-5</v>
      </c>
      <c r="BM5602" s="146">
        <f t="shared" si="758"/>
        <v>1.793748575698432E-7</v>
      </c>
      <c r="BN5602" s="146">
        <f t="shared" si="759"/>
        <v>1.793748575698432E-7</v>
      </c>
      <c r="BO5602" s="146" t="str">
        <f t="shared" si="755"/>
        <v/>
      </c>
    </row>
    <row r="5603" spans="62:67" ht="20.100000000000001" customHeight="1" x14ac:dyDescent="0.25">
      <c r="BJ5603" s="146">
        <v>4823</v>
      </c>
      <c r="BK5603" s="146">
        <f t="shared" si="756"/>
        <v>30.860799999997646</v>
      </c>
      <c r="BL5603" s="146">
        <f t="shared" si="757"/>
        <v>6.5958593466452855E-5</v>
      </c>
      <c r="BM5603" s="146">
        <f t="shared" si="758"/>
        <v>1.7889450053059589E-7</v>
      </c>
      <c r="BN5603" s="146">
        <f t="shared" si="759"/>
        <v>1.7889450053059589E-7</v>
      </c>
      <c r="BO5603" s="146" t="str">
        <f t="shared" si="755"/>
        <v/>
      </c>
    </row>
    <row r="5604" spans="62:67" ht="20.100000000000001" customHeight="1" x14ac:dyDescent="0.25">
      <c r="BJ5604" s="146">
        <v>4824</v>
      </c>
      <c r="BK5604" s="146">
        <f t="shared" si="756"/>
        <v>30.867199999997645</v>
      </c>
      <c r="BL5604" s="146">
        <f t="shared" si="757"/>
        <v>6.5779698965922259E-5</v>
      </c>
      <c r="BM5604" s="146">
        <f t="shared" si="758"/>
        <v>1.7841541068512308E-7</v>
      </c>
      <c r="BN5604" s="146">
        <f t="shared" si="759"/>
        <v>1.7841541068512308E-7</v>
      </c>
      <c r="BO5604" s="146" t="str">
        <f t="shared" si="755"/>
        <v/>
      </c>
    </row>
    <row r="5605" spans="62:67" ht="20.100000000000001" customHeight="1" x14ac:dyDescent="0.25">
      <c r="BJ5605" s="146">
        <v>4825</v>
      </c>
      <c r="BK5605" s="146">
        <f t="shared" si="756"/>
        <v>30.873599999997644</v>
      </c>
      <c r="BL5605" s="146">
        <f t="shared" si="757"/>
        <v>6.5601283555237136E-5</v>
      </c>
      <c r="BM5605" s="146">
        <f t="shared" si="758"/>
        <v>1.7793758475017599E-7</v>
      </c>
      <c r="BN5605" s="146">
        <f t="shared" si="759"/>
        <v>1.7793758475017599E-7</v>
      </c>
      <c r="BO5605" s="146" t="str">
        <f t="shared" si="755"/>
        <v/>
      </c>
    </row>
    <row r="5606" spans="62:67" ht="20.100000000000001" customHeight="1" x14ac:dyDescent="0.25">
      <c r="BJ5606" s="146">
        <v>4826</v>
      </c>
      <c r="BK5606" s="146">
        <f t="shared" si="756"/>
        <v>30.879999999997644</v>
      </c>
      <c r="BL5606" s="146">
        <f t="shared" si="757"/>
        <v>6.542334597048696E-5</v>
      </c>
      <c r="BM5606" s="146">
        <f t="shared" si="758"/>
        <v>1.7746101945115235E-7</v>
      </c>
      <c r="BN5606" s="146">
        <f t="shared" si="759"/>
        <v>1.7746101945115235E-7</v>
      </c>
      <c r="BO5606" s="146" t="str">
        <f t="shared" si="755"/>
        <v/>
      </c>
    </row>
    <row r="5607" spans="62:67" ht="20.100000000000001" customHeight="1" x14ac:dyDescent="0.25">
      <c r="BJ5607" s="146">
        <v>4827</v>
      </c>
      <c r="BK5607" s="146">
        <f t="shared" si="756"/>
        <v>30.886399999997643</v>
      </c>
      <c r="BL5607" s="146">
        <f t="shared" si="757"/>
        <v>6.5245884951035807E-5</v>
      </c>
      <c r="BM5607" s="146">
        <f t="shared" si="758"/>
        <v>1.7698571152225903E-7</v>
      </c>
      <c r="BN5607" s="146">
        <f t="shared" si="759"/>
        <v>1.7698571152225903E-7</v>
      </c>
      <c r="BO5607" s="146" t="str">
        <f t="shared" si="755"/>
        <v/>
      </c>
    </row>
    <row r="5608" spans="62:67" ht="20.100000000000001" customHeight="1" x14ac:dyDescent="0.25">
      <c r="BJ5608" s="146">
        <v>4828</v>
      </c>
      <c r="BK5608" s="146">
        <f t="shared" si="756"/>
        <v>30.892799999997642</v>
      </c>
      <c r="BL5608" s="146">
        <f t="shared" si="757"/>
        <v>6.5068899239513548E-5</v>
      </c>
      <c r="BM5608" s="146">
        <f t="shared" si="758"/>
        <v>1.7651165770515679E-7</v>
      </c>
      <c r="BN5608" s="146">
        <f t="shared" si="759"/>
        <v>1.7651165770515679E-7</v>
      </c>
      <c r="BO5608" s="146" t="str">
        <f t="shared" si="755"/>
        <v/>
      </c>
    </row>
    <row r="5609" spans="62:67" ht="20.100000000000001" customHeight="1" x14ac:dyDescent="0.25">
      <c r="BJ5609" s="146">
        <v>4829</v>
      </c>
      <c r="BK5609" s="146">
        <f t="shared" si="756"/>
        <v>30.899199999997641</v>
      </c>
      <c r="BL5609" s="146">
        <f t="shared" si="757"/>
        <v>6.4892387581808392E-5</v>
      </c>
      <c r="BM5609" s="146">
        <f t="shared" si="758"/>
        <v>1.7603885475015292E-7</v>
      </c>
      <c r="BN5609" s="146">
        <f t="shared" si="759"/>
        <v>1.7603885475015292E-7</v>
      </c>
      <c r="BO5609" s="146" t="str">
        <f t="shared" si="755"/>
        <v/>
      </c>
    </row>
    <row r="5610" spans="62:67" ht="20.100000000000001" customHeight="1" x14ac:dyDescent="0.25">
      <c r="BJ5610" s="146">
        <v>4830</v>
      </c>
      <c r="BK5610" s="146">
        <f t="shared" si="756"/>
        <v>30.905599999997641</v>
      </c>
      <c r="BL5610" s="146">
        <f t="shared" si="757"/>
        <v>6.4716348727058239E-5</v>
      </c>
      <c r="BM5610" s="146">
        <f t="shared" si="758"/>
        <v>1.7556729941628252E-7</v>
      </c>
      <c r="BN5610" s="146">
        <f t="shared" si="759"/>
        <v>1.7556729941628252E-7</v>
      </c>
      <c r="BO5610" s="146" t="str">
        <f t="shared" si="755"/>
        <v/>
      </c>
    </row>
    <row r="5611" spans="62:67" ht="20.100000000000001" customHeight="1" x14ac:dyDescent="0.25">
      <c r="BJ5611" s="146">
        <v>4831</v>
      </c>
      <c r="BK5611" s="146">
        <f t="shared" si="756"/>
        <v>30.91199999999764</v>
      </c>
      <c r="BL5611" s="146">
        <f t="shared" si="757"/>
        <v>6.4540781427641956E-5</v>
      </c>
      <c r="BM5611" s="146">
        <f t="shared" si="758"/>
        <v>1.7509698846981774E-7</v>
      </c>
      <c r="BN5611" s="146">
        <f t="shared" si="759"/>
        <v>1.7509698846981774E-7</v>
      </c>
      <c r="BO5611" s="146" t="str">
        <f t="shared" si="755"/>
        <v/>
      </c>
    </row>
    <row r="5612" spans="62:67" ht="20.100000000000001" customHeight="1" x14ac:dyDescent="0.25">
      <c r="BJ5612" s="146">
        <v>4832</v>
      </c>
      <c r="BK5612" s="146">
        <f t="shared" si="756"/>
        <v>30.918399999997639</v>
      </c>
      <c r="BL5612" s="146">
        <f t="shared" si="757"/>
        <v>6.4365684439172138E-5</v>
      </c>
      <c r="BM5612" s="146">
        <f t="shared" si="758"/>
        <v>1.7462791868582631E-7</v>
      </c>
      <c r="BN5612" s="146">
        <f t="shared" si="759"/>
        <v>1.7462791868582631E-7</v>
      </c>
      <c r="BO5612" s="146" t="str">
        <f t="shared" si="755"/>
        <v/>
      </c>
    </row>
    <row r="5613" spans="62:67" ht="20.100000000000001" customHeight="1" x14ac:dyDescent="0.25">
      <c r="BJ5613" s="146">
        <v>4833</v>
      </c>
      <c r="BK5613" s="146">
        <f t="shared" si="756"/>
        <v>30.924799999997639</v>
      </c>
      <c r="BL5613" s="146">
        <f t="shared" si="757"/>
        <v>6.4191056520486312E-5</v>
      </c>
      <c r="BM5613" s="146">
        <f t="shared" si="758"/>
        <v>1.7416008684753462E-7</v>
      </c>
      <c r="BN5613" s="146">
        <f t="shared" si="759"/>
        <v>1.7416008684753462E-7</v>
      </c>
      <c r="BO5613" s="146" t="str">
        <f t="shared" si="755"/>
        <v/>
      </c>
    </row>
    <row r="5614" spans="62:67" ht="20.100000000000001" customHeight="1" x14ac:dyDescent="0.25">
      <c r="BJ5614" s="146">
        <v>4834</v>
      </c>
      <c r="BK5614" s="146">
        <f t="shared" si="756"/>
        <v>30.931199999997638</v>
      </c>
      <c r="BL5614" s="146">
        <f t="shared" si="757"/>
        <v>6.4016896433638778E-5</v>
      </c>
      <c r="BM5614" s="146">
        <f t="shared" si="758"/>
        <v>1.7369348974621921E-7</v>
      </c>
      <c r="BN5614" s="146">
        <f t="shared" si="759"/>
        <v>1.7369348974621921E-7</v>
      </c>
      <c r="BO5614" s="146" t="str">
        <f t="shared" si="755"/>
        <v/>
      </c>
    </row>
    <row r="5615" spans="62:67" ht="20.100000000000001" customHeight="1" x14ac:dyDescent="0.25">
      <c r="BJ5615" s="146">
        <v>4835</v>
      </c>
      <c r="BK5615" s="146">
        <f t="shared" si="756"/>
        <v>30.937599999997637</v>
      </c>
      <c r="BL5615" s="146">
        <f t="shared" si="757"/>
        <v>6.3843202943892558E-5</v>
      </c>
      <c r="BM5615" s="146">
        <f t="shared" si="758"/>
        <v>1.7322812418109844E-7</v>
      </c>
      <c r="BN5615" s="146">
        <f t="shared" si="759"/>
        <v>1.7322812418109844E-7</v>
      </c>
      <c r="BO5615" s="146" t="str">
        <f t="shared" si="755"/>
        <v/>
      </c>
    </row>
    <row r="5616" spans="62:67" ht="20.100000000000001" customHeight="1" x14ac:dyDescent="0.25">
      <c r="BJ5616" s="146">
        <v>4836</v>
      </c>
      <c r="BK5616" s="146">
        <f t="shared" si="756"/>
        <v>30.943999999997637</v>
      </c>
      <c r="BL5616" s="146">
        <f t="shared" si="757"/>
        <v>6.366997481971146E-5</v>
      </c>
      <c r="BM5616" s="146">
        <f t="shared" si="758"/>
        <v>1.7276398696037599E-7</v>
      </c>
      <c r="BN5616" s="146">
        <f t="shared" si="759"/>
        <v>1.7276398696037599E-7</v>
      </c>
      <c r="BO5616" s="146" t="str">
        <f t="shared" si="755"/>
        <v/>
      </c>
    </row>
    <row r="5617" spans="62:67" ht="20.100000000000001" customHeight="1" x14ac:dyDescent="0.25">
      <c r="BJ5617" s="146">
        <v>4837</v>
      </c>
      <c r="BK5617" s="146">
        <f t="shared" si="756"/>
        <v>30.950399999997636</v>
      </c>
      <c r="BL5617" s="146">
        <f t="shared" si="757"/>
        <v>6.3497210832751084E-5</v>
      </c>
      <c r="BM5617" s="146">
        <f t="shared" si="758"/>
        <v>1.7230107489880138E-7</v>
      </c>
      <c r="BN5617" s="146">
        <f t="shared" si="759"/>
        <v>1.7230107489880138E-7</v>
      </c>
      <c r="BO5617" s="146" t="str">
        <f t="shared" si="755"/>
        <v/>
      </c>
    </row>
    <row r="5618" spans="62:67" ht="20.100000000000001" customHeight="1" x14ac:dyDescent="0.25">
      <c r="BJ5618" s="146">
        <v>4838</v>
      </c>
      <c r="BK5618" s="146">
        <f t="shared" si="756"/>
        <v>30.956799999997635</v>
      </c>
      <c r="BL5618" s="146">
        <f t="shared" si="757"/>
        <v>6.3324909757852283E-5</v>
      </c>
      <c r="BM5618" s="146">
        <f t="shared" si="758"/>
        <v>1.7183938482044831E-7</v>
      </c>
      <c r="BN5618" s="146">
        <f t="shared" si="759"/>
        <v>1.7183938482044831E-7</v>
      </c>
      <c r="BO5618" s="146" t="str">
        <f t="shared" si="755"/>
        <v/>
      </c>
    </row>
    <row r="5619" spans="62:67" ht="20.100000000000001" customHeight="1" x14ac:dyDescent="0.25">
      <c r="BJ5619" s="146">
        <v>4839</v>
      </c>
      <c r="BK5619" s="146">
        <f t="shared" si="756"/>
        <v>30.963199999997634</v>
      </c>
      <c r="BL5619" s="146">
        <f t="shared" si="757"/>
        <v>6.3153070373031834E-5</v>
      </c>
      <c r="BM5619" s="146">
        <f t="shared" si="758"/>
        <v>1.7137891355730513E-7</v>
      </c>
      <c r="BN5619" s="146">
        <f t="shared" si="759"/>
        <v>1.7137891355730513E-7</v>
      </c>
      <c r="BO5619" s="146" t="str">
        <f t="shared" si="755"/>
        <v/>
      </c>
    </row>
    <row r="5620" spans="62:67" ht="20.100000000000001" customHeight="1" x14ac:dyDescent="0.25">
      <c r="BJ5620" s="146">
        <v>4840</v>
      </c>
      <c r="BK5620" s="146">
        <f t="shared" si="756"/>
        <v>30.969599999997634</v>
      </c>
      <c r="BL5620" s="146">
        <f t="shared" si="757"/>
        <v>6.2981691459474529E-5</v>
      </c>
      <c r="BM5620" s="146">
        <f t="shared" si="758"/>
        <v>1.7091965794889541E-7</v>
      </c>
      <c r="BN5620" s="146">
        <f t="shared" si="759"/>
        <v>1.7091965794889541E-7</v>
      </c>
      <c r="BO5620" s="146" t="str">
        <f t="shared" si="755"/>
        <v/>
      </c>
    </row>
    <row r="5621" spans="62:67" ht="20.100000000000001" customHeight="1" x14ac:dyDescent="0.25">
      <c r="BJ5621" s="146">
        <v>4841</v>
      </c>
      <c r="BK5621" s="146">
        <f t="shared" si="756"/>
        <v>30.975999999997633</v>
      </c>
      <c r="BL5621" s="146">
        <f t="shared" si="757"/>
        <v>6.2810771801525634E-5</v>
      </c>
      <c r="BM5621" s="146">
        <f t="shared" si="758"/>
        <v>1.7046161484282E-7</v>
      </c>
      <c r="BN5621" s="146">
        <f t="shared" si="759"/>
        <v>1.7046161484282E-7</v>
      </c>
      <c r="BO5621" s="146" t="str">
        <f t="shared" si="755"/>
        <v/>
      </c>
    </row>
    <row r="5622" spans="62:67" ht="20.100000000000001" customHeight="1" x14ac:dyDescent="0.25">
      <c r="BJ5622" s="146">
        <v>4842</v>
      </c>
      <c r="BK5622" s="146">
        <f t="shared" si="756"/>
        <v>30.982399999997632</v>
      </c>
      <c r="BL5622" s="146">
        <f t="shared" si="757"/>
        <v>6.2640310186682814E-5</v>
      </c>
      <c r="BM5622" s="146">
        <f t="shared" si="758"/>
        <v>1.700047810956109E-7</v>
      </c>
      <c r="BN5622" s="146">
        <f t="shared" si="759"/>
        <v>1.700047810956109E-7</v>
      </c>
      <c r="BO5622" s="146" t="str">
        <f t="shared" si="755"/>
        <v/>
      </c>
    </row>
    <row r="5623" spans="62:67" ht="20.100000000000001" customHeight="1" x14ac:dyDescent="0.25">
      <c r="BJ5623" s="146">
        <v>4843</v>
      </c>
      <c r="BK5623" s="146">
        <f t="shared" si="756"/>
        <v>30.988799999997632</v>
      </c>
      <c r="BL5623" s="146">
        <f t="shared" si="757"/>
        <v>6.2470305405587203E-5</v>
      </c>
      <c r="BM5623" s="146">
        <f t="shared" si="758"/>
        <v>1.695491535700207E-7</v>
      </c>
      <c r="BN5623" s="146">
        <f t="shared" si="759"/>
        <v>1.695491535700207E-7</v>
      </c>
      <c r="BO5623" s="146" t="str">
        <f t="shared" si="755"/>
        <v/>
      </c>
    </row>
    <row r="5624" spans="62:67" ht="20.100000000000001" customHeight="1" x14ac:dyDescent="0.25">
      <c r="BJ5624" s="146">
        <v>4844</v>
      </c>
      <c r="BK5624" s="146">
        <f t="shared" si="756"/>
        <v>30.995199999997631</v>
      </c>
      <c r="BL5624" s="146">
        <f t="shared" si="757"/>
        <v>6.2300756252017182E-5</v>
      </c>
      <c r="BM5624" s="146">
        <f t="shared" si="758"/>
        <v>1.6909472913888507E-7</v>
      </c>
      <c r="BN5624" s="146">
        <f t="shared" si="759"/>
        <v>1.6909472913888507E-7</v>
      </c>
      <c r="BO5624" s="146" t="str">
        <f t="shared" si="755"/>
        <v/>
      </c>
    </row>
    <row r="5625" spans="62:67" ht="20.100000000000001" customHeight="1" x14ac:dyDescent="0.25">
      <c r="BJ5625" s="146">
        <v>4845</v>
      </c>
      <c r="BK5625" s="146">
        <f t="shared" si="756"/>
        <v>31.00159999999763</v>
      </c>
      <c r="BL5625" s="146">
        <f t="shared" si="757"/>
        <v>6.2131661522878297E-5</v>
      </c>
      <c r="BM5625" s="146">
        <f t="shared" si="758"/>
        <v>1.6864150468077241E-7</v>
      </c>
      <c r="BN5625" s="146">
        <f t="shared" si="759"/>
        <v>1.6864150468077241E-7</v>
      </c>
      <c r="BO5625" s="146" t="str">
        <f t="shared" si="755"/>
        <v/>
      </c>
    </row>
    <row r="5626" spans="62:67" ht="20.100000000000001" customHeight="1" x14ac:dyDescent="0.25">
      <c r="BJ5626" s="146">
        <v>4846</v>
      </c>
      <c r="BK5626" s="146">
        <f t="shared" si="756"/>
        <v>31.007999999997629</v>
      </c>
      <c r="BL5626" s="146">
        <f t="shared" si="757"/>
        <v>6.1963020018197525E-5</v>
      </c>
      <c r="BM5626" s="146">
        <f t="shared" si="758"/>
        <v>1.6818947708409024E-7</v>
      </c>
      <c r="BN5626" s="146">
        <f t="shared" si="759"/>
        <v>1.6818947708409024E-7</v>
      </c>
      <c r="BO5626" s="146" t="str">
        <f t="shared" si="755"/>
        <v/>
      </c>
    </row>
    <row r="5627" spans="62:67" ht="20.100000000000001" customHeight="1" x14ac:dyDescent="0.25">
      <c r="BJ5627" s="146">
        <v>4847</v>
      </c>
      <c r="BK5627" s="146">
        <f t="shared" si="756"/>
        <v>31.014399999997629</v>
      </c>
      <c r="BL5627" s="146">
        <f t="shared" si="757"/>
        <v>6.1794830541113434E-5</v>
      </c>
      <c r="BM5627" s="146">
        <f t="shared" si="758"/>
        <v>1.6773864324398169E-7</v>
      </c>
      <c r="BN5627" s="146">
        <f t="shared" si="759"/>
        <v>1.6773864324398169E-7</v>
      </c>
      <c r="BO5627" s="146" t="str">
        <f t="shared" si="755"/>
        <v/>
      </c>
    </row>
    <row r="5628" spans="62:67" ht="20.100000000000001" customHeight="1" x14ac:dyDescent="0.25">
      <c r="BJ5628" s="146">
        <v>4848</v>
      </c>
      <c r="BK5628" s="146">
        <f t="shared" si="756"/>
        <v>31.020799999997628</v>
      </c>
      <c r="BL5628" s="146">
        <f t="shared" si="757"/>
        <v>6.1627091897869453E-5</v>
      </c>
      <c r="BM5628" s="146">
        <f t="shared" si="758"/>
        <v>1.6728900006369432E-7</v>
      </c>
      <c r="BN5628" s="146">
        <f t="shared" si="759"/>
        <v>1.6728900006369432E-7</v>
      </c>
      <c r="BO5628" s="146" t="str">
        <f t="shared" si="755"/>
        <v/>
      </c>
    </row>
    <row r="5629" spans="62:67" ht="20.100000000000001" customHeight="1" x14ac:dyDescent="0.25">
      <c r="BJ5629" s="146">
        <v>4849</v>
      </c>
      <c r="BK5629" s="146">
        <f t="shared" si="756"/>
        <v>31.027199999997627</v>
      </c>
      <c r="BL5629" s="146">
        <f t="shared" si="757"/>
        <v>6.1459802897805758E-5</v>
      </c>
      <c r="BM5629" s="146">
        <f t="shared" si="758"/>
        <v>1.6684054445478336E-7</v>
      </c>
      <c r="BN5629" s="146">
        <f t="shared" si="759"/>
        <v>1.6684054445478336E-7</v>
      </c>
      <c r="BO5629" s="146" t="str">
        <f t="shared" si="755"/>
        <v/>
      </c>
    </row>
    <row r="5630" spans="62:67" ht="20.100000000000001" customHeight="1" x14ac:dyDescent="0.25">
      <c r="BJ5630" s="146">
        <v>4850</v>
      </c>
      <c r="BK5630" s="146">
        <f t="shared" si="756"/>
        <v>31.033599999997627</v>
      </c>
      <c r="BL5630" s="146">
        <f t="shared" si="757"/>
        <v>6.1292962353350975E-5</v>
      </c>
      <c r="BM5630" s="146">
        <f t="shared" si="758"/>
        <v>1.6639327333594625E-7</v>
      </c>
      <c r="BN5630" s="146">
        <f t="shared" si="759"/>
        <v>1.6639327333594625E-7</v>
      </c>
      <c r="BO5630" s="146" t="str">
        <f t="shared" si="755"/>
        <v/>
      </c>
    </row>
    <row r="5631" spans="62:67" ht="20.100000000000001" customHeight="1" x14ac:dyDescent="0.25">
      <c r="BJ5631" s="146">
        <v>4851</v>
      </c>
      <c r="BK5631" s="146">
        <f t="shared" si="756"/>
        <v>31.039999999997626</v>
      </c>
      <c r="BL5631" s="146">
        <f t="shared" si="757"/>
        <v>6.1126569080015029E-5</v>
      </c>
      <c r="BM5631" s="146">
        <f t="shared" si="758"/>
        <v>1.6594718363397803E-7</v>
      </c>
      <c r="BN5631" s="146">
        <f t="shared" si="759"/>
        <v>1.6594718363397803E-7</v>
      </c>
      <c r="BO5631" s="146" t="str">
        <f t="shared" si="755"/>
        <v/>
      </c>
    </row>
    <row r="5632" spans="62:67" ht="20.100000000000001" customHeight="1" x14ac:dyDescent="0.25">
      <c r="BJ5632" s="146">
        <v>4852</v>
      </c>
      <c r="BK5632" s="146">
        <f t="shared" si="756"/>
        <v>31.046399999997625</v>
      </c>
      <c r="BL5632" s="146">
        <f t="shared" si="757"/>
        <v>6.0960621896381051E-5</v>
      </c>
      <c r="BM5632" s="146">
        <f t="shared" si="758"/>
        <v>1.6550227228428641E-7</v>
      </c>
      <c r="BN5632" s="146">
        <f t="shared" si="759"/>
        <v>1.6550227228428641E-7</v>
      </c>
      <c r="BO5632" s="146" t="str">
        <f t="shared" si="755"/>
        <v/>
      </c>
    </row>
    <row r="5633" spans="62:67" ht="20.100000000000001" customHeight="1" x14ac:dyDescent="0.25">
      <c r="BJ5633" s="146">
        <v>4853</v>
      </c>
      <c r="BK5633" s="146">
        <f t="shared" si="756"/>
        <v>31.052799999997625</v>
      </c>
      <c r="BL5633" s="146">
        <f t="shared" si="757"/>
        <v>6.0795119624096764E-5</v>
      </c>
      <c r="BM5633" s="146">
        <f t="shared" si="758"/>
        <v>1.6505853622834384E-7</v>
      </c>
      <c r="BN5633" s="146">
        <f t="shared" si="759"/>
        <v>1.6505853622834384E-7</v>
      </c>
      <c r="BO5633" s="146" t="str">
        <f t="shared" si="755"/>
        <v/>
      </c>
    </row>
    <row r="5634" spans="62:67" ht="20.100000000000001" customHeight="1" x14ac:dyDescent="0.25">
      <c r="BJ5634" s="146">
        <v>4854</v>
      </c>
      <c r="BK5634" s="146">
        <f t="shared" si="756"/>
        <v>31.059199999997624</v>
      </c>
      <c r="BL5634" s="146">
        <f t="shared" si="757"/>
        <v>6.063006108786842E-5</v>
      </c>
      <c r="BM5634" s="146">
        <f t="shared" si="758"/>
        <v>1.6461597241692656E-7</v>
      </c>
      <c r="BN5634" s="146">
        <f t="shared" si="759"/>
        <v>1.6461597241692656E-7</v>
      </c>
      <c r="BO5634" s="146" t="str">
        <f t="shared" si="755"/>
        <v/>
      </c>
    </row>
    <row r="5635" spans="62:67" ht="20.100000000000001" customHeight="1" x14ac:dyDescent="0.25">
      <c r="BJ5635" s="146">
        <v>4855</v>
      </c>
      <c r="BK5635" s="146">
        <f t="shared" si="756"/>
        <v>31.065599999997623</v>
      </c>
      <c r="BL5635" s="146">
        <f t="shared" si="757"/>
        <v>6.0465445115451494E-5</v>
      </c>
      <c r="BM5635" s="146">
        <f t="shared" si="758"/>
        <v>1.641745778078717E-7</v>
      </c>
      <c r="BN5635" s="146">
        <f t="shared" si="759"/>
        <v>1.641745778078717E-7</v>
      </c>
      <c r="BO5635" s="146" t="str">
        <f t="shared" si="755"/>
        <v/>
      </c>
    </row>
    <row r="5636" spans="62:67" ht="20.100000000000001" customHeight="1" x14ac:dyDescent="0.25">
      <c r="BJ5636" s="146">
        <v>4856</v>
      </c>
      <c r="BK5636" s="146">
        <f t="shared" si="756"/>
        <v>31.071999999997622</v>
      </c>
      <c r="BL5636" s="146">
        <f t="shared" si="757"/>
        <v>6.0301270537643622E-5</v>
      </c>
      <c r="BM5636" s="146">
        <f t="shared" si="758"/>
        <v>1.6373434936671423E-7</v>
      </c>
      <c r="BN5636" s="146">
        <f t="shared" si="759"/>
        <v>1.6373434936671423E-7</v>
      </c>
      <c r="BO5636" s="146" t="str">
        <f t="shared" si="755"/>
        <v/>
      </c>
    </row>
    <row r="5637" spans="62:67" ht="20.100000000000001" customHeight="1" x14ac:dyDescent="0.25">
      <c r="BJ5637" s="146">
        <v>4857</v>
      </c>
      <c r="BK5637" s="146">
        <f t="shared" si="756"/>
        <v>31.078399999997622</v>
      </c>
      <c r="BL5637" s="146">
        <f t="shared" si="757"/>
        <v>6.0137536188276908E-5</v>
      </c>
      <c r="BM5637" s="146">
        <f t="shared" si="758"/>
        <v>1.6329528406717483E-7</v>
      </c>
      <c r="BN5637" s="146">
        <f t="shared" si="759"/>
        <v>1.6329528406717483E-7</v>
      </c>
      <c r="BO5637" s="146" t="str">
        <f t="shared" si="755"/>
        <v/>
      </c>
    </row>
    <row r="5638" spans="62:67" ht="20.100000000000001" customHeight="1" x14ac:dyDescent="0.25">
      <c r="BJ5638" s="146">
        <v>4858</v>
      </c>
      <c r="BK5638" s="146">
        <f t="shared" si="756"/>
        <v>31.084799999997621</v>
      </c>
      <c r="BL5638" s="146">
        <f t="shared" si="757"/>
        <v>5.9974240904209733E-5</v>
      </c>
      <c r="BM5638" s="146">
        <f t="shared" si="758"/>
        <v>1.628573788897911E-7</v>
      </c>
      <c r="BN5638" s="146">
        <f t="shared" si="759"/>
        <v>1.628573788897911E-7</v>
      </c>
      <c r="BO5638" s="146" t="str">
        <f t="shared" si="755"/>
        <v/>
      </c>
    </row>
    <row r="5639" spans="62:67" ht="20.100000000000001" customHeight="1" x14ac:dyDescent="0.25">
      <c r="BJ5639" s="146">
        <v>4859</v>
      </c>
      <c r="BK5639" s="146">
        <f t="shared" si="756"/>
        <v>31.09119999999762</v>
      </c>
      <c r="BL5639" s="146">
        <f t="shared" si="757"/>
        <v>5.9811383525319942E-5</v>
      </c>
      <c r="BM5639" s="146">
        <f t="shared" si="758"/>
        <v>1.6242063082360487E-7</v>
      </c>
      <c r="BN5639" s="146">
        <f t="shared" si="759"/>
        <v>1.6242063082360487E-7</v>
      </c>
      <c r="BO5639" s="146" t="str">
        <f t="shared" si="755"/>
        <v/>
      </c>
    </row>
    <row r="5640" spans="62:67" ht="20.100000000000001" customHeight="1" x14ac:dyDescent="0.25">
      <c r="BJ5640" s="146">
        <v>4860</v>
      </c>
      <c r="BK5640" s="146">
        <f t="shared" si="756"/>
        <v>31.09759999999762</v>
      </c>
      <c r="BL5640" s="146">
        <f t="shared" si="757"/>
        <v>5.9648962894496337E-5</v>
      </c>
      <c r="BM5640" s="146">
        <f t="shared" si="758"/>
        <v>1.6198503686508473E-7</v>
      </c>
      <c r="BN5640" s="146">
        <f t="shared" si="759"/>
        <v>1.6198503686508473E-7</v>
      </c>
      <c r="BO5640" s="146" t="str">
        <f t="shared" si="755"/>
        <v/>
      </c>
    </row>
    <row r="5641" spans="62:67" ht="20.100000000000001" customHeight="1" x14ac:dyDescent="0.25">
      <c r="BJ5641" s="146">
        <v>4861</v>
      </c>
      <c r="BK5641" s="146">
        <f t="shared" si="756"/>
        <v>31.103999999997619</v>
      </c>
      <c r="BL5641" s="146">
        <f t="shared" si="757"/>
        <v>5.9486977857631252E-5</v>
      </c>
      <c r="BM5641" s="146">
        <f t="shared" si="758"/>
        <v>1.6155059401813963E-7</v>
      </c>
      <c r="BN5641" s="146">
        <f t="shared" si="759"/>
        <v>1.6155059401813963E-7</v>
      </c>
      <c r="BO5641" s="146" t="str">
        <f t="shared" si="755"/>
        <v/>
      </c>
    </row>
    <row r="5642" spans="62:67" ht="20.100000000000001" customHeight="1" x14ac:dyDescent="0.25">
      <c r="BJ5642" s="146">
        <v>4862</v>
      </c>
      <c r="BK5642" s="146">
        <f t="shared" si="756"/>
        <v>31.110399999997618</v>
      </c>
      <c r="BL5642" s="146">
        <f t="shared" si="757"/>
        <v>5.9325427263613113E-5</v>
      </c>
      <c r="BM5642" s="146">
        <f t="shared" si="758"/>
        <v>1.6111729929422727E-7</v>
      </c>
      <c r="BN5642" s="146">
        <f t="shared" si="759"/>
        <v>1.6111729929422727E-7</v>
      </c>
      <c r="BO5642" s="146" t="str">
        <f t="shared" si="755"/>
        <v/>
      </c>
    </row>
    <row r="5643" spans="62:67" ht="20.100000000000001" customHeight="1" x14ac:dyDescent="0.25">
      <c r="BJ5643" s="146">
        <v>4863</v>
      </c>
      <c r="BK5643" s="146">
        <f t="shared" si="756"/>
        <v>31.116799999997617</v>
      </c>
      <c r="BL5643" s="146">
        <f t="shared" si="757"/>
        <v>5.9164309964318886E-5</v>
      </c>
      <c r="BM5643" s="146">
        <f t="shared" si="758"/>
        <v>1.6068514971253028E-7</v>
      </c>
      <c r="BN5643" s="146">
        <f t="shared" si="759"/>
        <v>1.6068514971253028E-7</v>
      </c>
      <c r="BO5643" s="146" t="str">
        <f t="shared" si="755"/>
        <v/>
      </c>
    </row>
    <row r="5644" spans="62:67" ht="20.100000000000001" customHeight="1" x14ac:dyDescent="0.25">
      <c r="BJ5644" s="146">
        <v>4864</v>
      </c>
      <c r="BK5644" s="146">
        <f t="shared" si="756"/>
        <v>31.123199999997617</v>
      </c>
      <c r="BL5644" s="146">
        <f t="shared" si="757"/>
        <v>5.9003624814606355E-5</v>
      </c>
      <c r="BM5644" s="146">
        <f t="shared" si="758"/>
        <v>1.6025414230005789E-7</v>
      </c>
      <c r="BN5644" s="146">
        <f t="shared" si="759"/>
        <v>1.6025414230005789E-7</v>
      </c>
      <c r="BO5644" s="146" t="str">
        <f t="shared" si="755"/>
        <v/>
      </c>
    </row>
    <row r="5645" spans="62:67" ht="20.100000000000001" customHeight="1" x14ac:dyDescent="0.25">
      <c r="BJ5645" s="146">
        <v>4865</v>
      </c>
      <c r="BK5645" s="146">
        <f t="shared" si="756"/>
        <v>31.129599999997616</v>
      </c>
      <c r="BL5645" s="146">
        <f t="shared" si="757"/>
        <v>5.8843370672306297E-5</v>
      </c>
      <c r="BM5645" s="146">
        <f t="shared" si="758"/>
        <v>1.5982427409103603E-7</v>
      </c>
      <c r="BN5645" s="146">
        <f t="shared" si="759"/>
        <v>1.5982427409103603E-7</v>
      </c>
      <c r="BO5645" s="146" t="str">
        <f t="shared" ref="BO5645:BO5708" si="760">IF($BL5645&lt;(1-$BH$793),$BM5645,"")</f>
        <v/>
      </c>
    </row>
    <row r="5646" spans="62:67" ht="20.100000000000001" customHeight="1" x14ac:dyDescent="0.25">
      <c r="BJ5646" s="146">
        <v>4866</v>
      </c>
      <c r="BK5646" s="146">
        <f t="shared" ref="BK5646:BK5709" si="761">BK5645+$BN$778</f>
        <v>31.135999999997615</v>
      </c>
      <c r="BL5646" s="146">
        <f t="shared" ref="BL5646:BL5709" si="762">_xlfn.CHISQ.DIST.RT(BK5646,7)</f>
        <v>5.8683546398215261E-5</v>
      </c>
      <c r="BM5646" s="146">
        <f t="shared" ref="BM5646:BM5709" si="763">BL5646-BL5647</f>
        <v>1.5939554212725975E-7</v>
      </c>
      <c r="BN5646" s="146">
        <f t="shared" ref="BN5646:BN5709" si="764">IF(BL5646&lt;(1-$BH$785),BM5646,"")</f>
        <v>1.5939554212725975E-7</v>
      </c>
      <c r="BO5646" s="146" t="str">
        <f t="shared" si="760"/>
        <v/>
      </c>
    </row>
    <row r="5647" spans="62:67" ht="20.100000000000001" customHeight="1" x14ac:dyDescent="0.25">
      <c r="BJ5647" s="146">
        <v>4867</v>
      </c>
      <c r="BK5647" s="146">
        <f t="shared" si="761"/>
        <v>31.142399999997615</v>
      </c>
      <c r="BL5647" s="146">
        <f t="shared" si="762"/>
        <v>5.8524150856088002E-5</v>
      </c>
      <c r="BM5647" s="146">
        <f t="shared" si="763"/>
        <v>1.5896794345814059E-7</v>
      </c>
      <c r="BN5647" s="146">
        <f t="shared" si="764"/>
        <v>1.5896794345814059E-7</v>
      </c>
      <c r="BO5647" s="146" t="str">
        <f t="shared" si="760"/>
        <v/>
      </c>
    </row>
    <row r="5648" spans="62:67" ht="20.100000000000001" customHeight="1" x14ac:dyDescent="0.25">
      <c r="BJ5648" s="146">
        <v>4868</v>
      </c>
      <c r="BK5648" s="146">
        <f t="shared" si="761"/>
        <v>31.148799999997614</v>
      </c>
      <c r="BL5648" s="146">
        <f t="shared" si="762"/>
        <v>5.8365182912629861E-5</v>
      </c>
      <c r="BM5648" s="146">
        <f t="shared" si="763"/>
        <v>1.5854147514028649E-7</v>
      </c>
      <c r="BN5648" s="146">
        <f t="shared" si="764"/>
        <v>1.5854147514028649E-7</v>
      </c>
      <c r="BO5648" s="146" t="str">
        <f t="shared" si="760"/>
        <v/>
      </c>
    </row>
    <row r="5649" spans="62:67" ht="20.100000000000001" customHeight="1" x14ac:dyDescent="0.25">
      <c r="BJ5649" s="146">
        <v>4869</v>
      </c>
      <c r="BK5649" s="146">
        <f t="shared" si="761"/>
        <v>31.155199999997613</v>
      </c>
      <c r="BL5649" s="146">
        <f t="shared" si="762"/>
        <v>5.8206641437489575E-5</v>
      </c>
      <c r="BM5649" s="146">
        <f t="shared" si="763"/>
        <v>1.5811613423877572E-7</v>
      </c>
      <c r="BN5649" s="146">
        <f t="shared" si="764"/>
        <v>1.5811613423877572E-7</v>
      </c>
      <c r="BO5649" s="146" t="str">
        <f t="shared" si="760"/>
        <v/>
      </c>
    </row>
    <row r="5650" spans="62:67" ht="20.100000000000001" customHeight="1" x14ac:dyDescent="0.25">
      <c r="BJ5650" s="146">
        <v>4870</v>
      </c>
      <c r="BK5650" s="146">
        <f t="shared" si="761"/>
        <v>31.161599999997613</v>
      </c>
      <c r="BL5650" s="146">
        <f t="shared" si="762"/>
        <v>5.8048525303250799E-5</v>
      </c>
      <c r="BM5650" s="146">
        <f t="shared" si="763"/>
        <v>1.5769191782442606E-7</v>
      </c>
      <c r="BN5650" s="146">
        <f t="shared" si="764"/>
        <v>1.5769191782442606E-7</v>
      </c>
      <c r="BO5650" s="146" t="str">
        <f t="shared" si="760"/>
        <v/>
      </c>
    </row>
    <row r="5651" spans="62:67" ht="20.100000000000001" customHeight="1" x14ac:dyDescent="0.25">
      <c r="BJ5651" s="146">
        <v>4871</v>
      </c>
      <c r="BK5651" s="146">
        <f t="shared" si="761"/>
        <v>31.167999999997612</v>
      </c>
      <c r="BL5651" s="146">
        <f t="shared" si="762"/>
        <v>5.7890833385426373E-5</v>
      </c>
      <c r="BM5651" s="146">
        <f t="shared" si="763"/>
        <v>1.5726882297724387E-7</v>
      </c>
      <c r="BN5651" s="146">
        <f t="shared" si="764"/>
        <v>1.5726882297724387E-7</v>
      </c>
      <c r="BO5651" s="146" t="str">
        <f t="shared" si="760"/>
        <v/>
      </c>
    </row>
    <row r="5652" spans="62:67" ht="20.100000000000001" customHeight="1" x14ac:dyDescent="0.25">
      <c r="BJ5652" s="146">
        <v>4872</v>
      </c>
      <c r="BK5652" s="146">
        <f t="shared" si="761"/>
        <v>31.174399999997611</v>
      </c>
      <c r="BL5652" s="146">
        <f t="shared" si="762"/>
        <v>5.7733564562449129E-5</v>
      </c>
      <c r="BM5652" s="146">
        <f t="shared" si="763"/>
        <v>1.5684684678360524E-7</v>
      </c>
      <c r="BN5652" s="146">
        <f t="shared" si="764"/>
        <v>1.5684684678360524E-7</v>
      </c>
      <c r="BO5652" s="146" t="str">
        <f t="shared" si="760"/>
        <v/>
      </c>
    </row>
    <row r="5653" spans="62:67" ht="20.100000000000001" customHeight="1" x14ac:dyDescent="0.25">
      <c r="BJ5653" s="146">
        <v>4873</v>
      </c>
      <c r="BK5653" s="146">
        <f t="shared" si="761"/>
        <v>31.18079999999761</v>
      </c>
      <c r="BL5653" s="146">
        <f t="shared" si="762"/>
        <v>5.7576717715665524E-5</v>
      </c>
      <c r="BM5653" s="146">
        <f t="shared" si="763"/>
        <v>1.564259863374011E-7</v>
      </c>
      <c r="BN5653" s="146">
        <f t="shared" si="764"/>
        <v>1.564259863374011E-7</v>
      </c>
      <c r="BO5653" s="146" t="str">
        <f t="shared" si="760"/>
        <v/>
      </c>
    </row>
    <row r="5654" spans="62:67" ht="20.100000000000001" customHeight="1" x14ac:dyDescent="0.25">
      <c r="BJ5654" s="146">
        <v>4874</v>
      </c>
      <c r="BK5654" s="146">
        <f t="shared" si="761"/>
        <v>31.18719999999761</v>
      </c>
      <c r="BL5654" s="146">
        <f t="shared" si="762"/>
        <v>5.7420291729328123E-5</v>
      </c>
      <c r="BM5654" s="146">
        <f t="shared" si="763"/>
        <v>1.5600623874074878E-7</v>
      </c>
      <c r="BN5654" s="146">
        <f t="shared" si="764"/>
        <v>1.5600623874074878E-7</v>
      </c>
      <c r="BO5654" s="146" t="str">
        <f t="shared" si="760"/>
        <v/>
      </c>
    </row>
    <row r="5655" spans="62:67" ht="20.100000000000001" customHeight="1" x14ac:dyDescent="0.25">
      <c r="BJ5655" s="146">
        <v>4875</v>
      </c>
      <c r="BK5655" s="146">
        <f t="shared" si="761"/>
        <v>31.193599999997609</v>
      </c>
      <c r="BL5655" s="146">
        <f t="shared" si="762"/>
        <v>5.7264285490587374E-5</v>
      </c>
      <c r="BM5655" s="146">
        <f t="shared" si="763"/>
        <v>1.5558760110159997E-7</v>
      </c>
      <c r="BN5655" s="146">
        <f t="shared" si="764"/>
        <v>1.5558760110159997E-7</v>
      </c>
      <c r="BO5655" s="146" t="str">
        <f t="shared" si="760"/>
        <v/>
      </c>
    </row>
    <row r="5656" spans="62:67" ht="20.100000000000001" customHeight="1" x14ac:dyDescent="0.25">
      <c r="BJ5656" s="146">
        <v>4876</v>
      </c>
      <c r="BK5656" s="146">
        <f t="shared" si="761"/>
        <v>31.199999999997608</v>
      </c>
      <c r="BL5656" s="146">
        <f t="shared" si="762"/>
        <v>5.7108697889485774E-5</v>
      </c>
      <c r="BM5656" s="146">
        <f t="shared" si="763"/>
        <v>1.5517007053675617E-7</v>
      </c>
      <c r="BN5656" s="146">
        <f t="shared" si="764"/>
        <v>1.5517007053675617E-7</v>
      </c>
      <c r="BO5656" s="146" t="str">
        <f t="shared" si="760"/>
        <v/>
      </c>
    </row>
    <row r="5657" spans="62:67" ht="20.100000000000001" customHeight="1" x14ac:dyDescent="0.25">
      <c r="BJ5657" s="146">
        <v>4877</v>
      </c>
      <c r="BK5657" s="146">
        <f t="shared" si="761"/>
        <v>31.206399999997608</v>
      </c>
      <c r="BL5657" s="146">
        <f t="shared" si="762"/>
        <v>5.6953527818949018E-5</v>
      </c>
      <c r="BM5657" s="146">
        <f t="shared" si="763"/>
        <v>1.5475364416932757E-7</v>
      </c>
      <c r="BN5657" s="146">
        <f t="shared" si="764"/>
        <v>1.5475364416932757E-7</v>
      </c>
      <c r="BO5657" s="146" t="str">
        <f t="shared" si="760"/>
        <v/>
      </c>
    </row>
    <row r="5658" spans="62:67" ht="20.100000000000001" customHeight="1" x14ac:dyDescent="0.25">
      <c r="BJ5658" s="146">
        <v>4878</v>
      </c>
      <c r="BK5658" s="146">
        <f t="shared" si="761"/>
        <v>31.212799999997607</v>
      </c>
      <c r="BL5658" s="146">
        <f t="shared" si="762"/>
        <v>5.679877417477969E-5</v>
      </c>
      <c r="BM5658" s="146">
        <f t="shared" si="763"/>
        <v>1.5433831913072528E-7</v>
      </c>
      <c r="BN5658" s="146">
        <f t="shared" si="764"/>
        <v>1.5433831913072528E-7</v>
      </c>
      <c r="BO5658" s="146" t="str">
        <f t="shared" si="760"/>
        <v/>
      </c>
    </row>
    <row r="5659" spans="62:67" ht="20.100000000000001" customHeight="1" x14ac:dyDescent="0.25">
      <c r="BJ5659" s="146">
        <v>4879</v>
      </c>
      <c r="BK5659" s="146">
        <f t="shared" si="761"/>
        <v>31.219199999997606</v>
      </c>
      <c r="BL5659" s="146">
        <f t="shared" si="762"/>
        <v>5.6644435855648965E-5</v>
      </c>
      <c r="BM5659" s="146">
        <f t="shared" si="763"/>
        <v>1.5392409255833708E-7</v>
      </c>
      <c r="BN5659" s="146">
        <f t="shared" si="764"/>
        <v>1.5392409255833708E-7</v>
      </c>
      <c r="BO5659" s="146" t="str">
        <f t="shared" si="760"/>
        <v/>
      </c>
    </row>
    <row r="5660" spans="62:67" ht="20.100000000000001" customHeight="1" x14ac:dyDescent="0.25">
      <c r="BJ5660" s="146">
        <v>4880</v>
      </c>
      <c r="BK5660" s="146">
        <f t="shared" si="761"/>
        <v>31.225599999997605</v>
      </c>
      <c r="BL5660" s="146">
        <f t="shared" si="762"/>
        <v>5.6490511763090628E-5</v>
      </c>
      <c r="BM5660" s="146">
        <f t="shared" si="763"/>
        <v>1.5351096159801431E-7</v>
      </c>
      <c r="BN5660" s="146">
        <f t="shared" si="764"/>
        <v>1.5351096159801431E-7</v>
      </c>
      <c r="BO5660" s="146" t="str">
        <f t="shared" si="760"/>
        <v/>
      </c>
    </row>
    <row r="5661" spans="62:67" ht="20.100000000000001" customHeight="1" x14ac:dyDescent="0.25">
      <c r="BJ5661" s="146">
        <v>4881</v>
      </c>
      <c r="BK5661" s="146">
        <f t="shared" si="761"/>
        <v>31.231999999997605</v>
      </c>
      <c r="BL5661" s="146">
        <f t="shared" si="762"/>
        <v>5.6337000801492613E-5</v>
      </c>
      <c r="BM5661" s="146">
        <f t="shared" si="763"/>
        <v>1.5309892340214739E-7</v>
      </c>
      <c r="BN5661" s="146">
        <f t="shared" si="764"/>
        <v>1.5309892340214739E-7</v>
      </c>
      <c r="BO5661" s="146" t="str">
        <f t="shared" si="760"/>
        <v/>
      </c>
    </row>
    <row r="5662" spans="62:67" ht="20.100000000000001" customHeight="1" x14ac:dyDescent="0.25">
      <c r="BJ5662" s="146">
        <v>4882</v>
      </c>
      <c r="BK5662" s="146">
        <f t="shared" si="761"/>
        <v>31.238399999997604</v>
      </c>
      <c r="BL5662" s="146">
        <f t="shared" si="762"/>
        <v>5.6183901878090466E-5</v>
      </c>
      <c r="BM5662" s="146">
        <f t="shared" si="763"/>
        <v>1.526879751311363E-7</v>
      </c>
      <c r="BN5662" s="146">
        <f t="shared" si="764"/>
        <v>1.526879751311363E-7</v>
      </c>
      <c r="BO5662" s="146" t="str">
        <f t="shared" si="760"/>
        <v/>
      </c>
    </row>
    <row r="5663" spans="62:67" ht="20.100000000000001" customHeight="1" x14ac:dyDescent="0.25">
      <c r="BJ5663" s="146">
        <v>4883</v>
      </c>
      <c r="BK5663" s="146">
        <f t="shared" si="761"/>
        <v>31.244799999997603</v>
      </c>
      <c r="BL5663" s="146">
        <f t="shared" si="762"/>
        <v>5.603121390295933E-5</v>
      </c>
      <c r="BM5663" s="146">
        <f t="shared" si="763"/>
        <v>1.5227811395138478E-7</v>
      </c>
      <c r="BN5663" s="146">
        <f t="shared" si="764"/>
        <v>1.5227811395138478E-7</v>
      </c>
      <c r="BO5663" s="146" t="str">
        <f t="shared" si="760"/>
        <v/>
      </c>
    </row>
    <row r="5664" spans="62:67" ht="20.100000000000001" customHeight="1" x14ac:dyDescent="0.25">
      <c r="BJ5664" s="146">
        <v>4884</v>
      </c>
      <c r="BK5664" s="146">
        <f t="shared" si="761"/>
        <v>31.251199999997603</v>
      </c>
      <c r="BL5664" s="146">
        <f t="shared" si="762"/>
        <v>5.5878935789007945E-5</v>
      </c>
      <c r="BM5664" s="146">
        <f t="shared" si="763"/>
        <v>1.5186933703790242E-7</v>
      </c>
      <c r="BN5664" s="146">
        <f t="shared" si="764"/>
        <v>1.5186933703790242E-7</v>
      </c>
      <c r="BO5664" s="146" t="str">
        <f t="shared" si="760"/>
        <v/>
      </c>
    </row>
    <row r="5665" spans="62:67" ht="20.100000000000001" customHeight="1" x14ac:dyDescent="0.25">
      <c r="BJ5665" s="146">
        <v>4885</v>
      </c>
      <c r="BK5665" s="146">
        <f t="shared" si="761"/>
        <v>31.257599999997602</v>
      </c>
      <c r="BL5665" s="146">
        <f t="shared" si="762"/>
        <v>5.5727066451970042E-5</v>
      </c>
      <c r="BM5665" s="146">
        <f t="shared" si="763"/>
        <v>1.5146164157151285E-7</v>
      </c>
      <c r="BN5665" s="146">
        <f t="shared" si="764"/>
        <v>1.5146164157151285E-7</v>
      </c>
      <c r="BO5665" s="146" t="str">
        <f t="shared" si="760"/>
        <v/>
      </c>
    </row>
    <row r="5666" spans="62:67" ht="20.100000000000001" customHeight="1" x14ac:dyDescent="0.25">
      <c r="BJ5666" s="146">
        <v>4886</v>
      </c>
      <c r="BK5666" s="146">
        <f t="shared" si="761"/>
        <v>31.263999999997601</v>
      </c>
      <c r="BL5666" s="146">
        <f t="shared" si="762"/>
        <v>5.557560481039853E-5</v>
      </c>
      <c r="BM5666" s="146">
        <f t="shared" si="763"/>
        <v>1.5105502474161168E-7</v>
      </c>
      <c r="BN5666" s="146">
        <f t="shared" si="764"/>
        <v>1.5105502474161168E-7</v>
      </c>
      <c r="BO5666" s="146" t="str">
        <f t="shared" si="760"/>
        <v/>
      </c>
    </row>
    <row r="5667" spans="62:67" ht="20.100000000000001" customHeight="1" x14ac:dyDescent="0.25">
      <c r="BJ5667" s="146">
        <v>4887</v>
      </c>
      <c r="BK5667" s="146">
        <f t="shared" si="761"/>
        <v>31.270399999997601</v>
      </c>
      <c r="BL5667" s="146">
        <f t="shared" si="762"/>
        <v>5.5424549785656918E-5</v>
      </c>
      <c r="BM5667" s="146">
        <f t="shared" si="763"/>
        <v>1.5064948374349664E-7</v>
      </c>
      <c r="BN5667" s="146">
        <f t="shared" si="764"/>
        <v>1.5064948374349664E-7</v>
      </c>
      <c r="BO5667" s="146" t="str">
        <f t="shared" si="760"/>
        <v/>
      </c>
    </row>
    <row r="5668" spans="62:67" ht="20.100000000000001" customHeight="1" x14ac:dyDescent="0.25">
      <c r="BJ5668" s="146">
        <v>4888</v>
      </c>
      <c r="BK5668" s="146">
        <f t="shared" si="761"/>
        <v>31.2767999999976</v>
      </c>
      <c r="BL5668" s="146">
        <f t="shared" si="762"/>
        <v>5.5273900301913421E-5</v>
      </c>
      <c r="BM5668" s="146">
        <f t="shared" si="763"/>
        <v>1.5024501578025814E-7</v>
      </c>
      <c r="BN5668" s="146">
        <f t="shared" si="764"/>
        <v>1.5024501578025814E-7</v>
      </c>
      <c r="BO5668" s="146" t="str">
        <f t="shared" si="760"/>
        <v/>
      </c>
    </row>
    <row r="5669" spans="62:67" ht="20.100000000000001" customHeight="1" x14ac:dyDescent="0.25">
      <c r="BJ5669" s="146">
        <v>4889</v>
      </c>
      <c r="BK5669" s="146">
        <f t="shared" si="761"/>
        <v>31.283199999997599</v>
      </c>
      <c r="BL5669" s="146">
        <f t="shared" si="762"/>
        <v>5.5123655286133163E-5</v>
      </c>
      <c r="BM5669" s="146">
        <f t="shared" si="763"/>
        <v>1.4984161806227113E-7</v>
      </c>
      <c r="BN5669" s="146">
        <f t="shared" si="764"/>
        <v>1.4984161806227113E-7</v>
      </c>
      <c r="BO5669" s="146" t="str">
        <f t="shared" si="760"/>
        <v/>
      </c>
    </row>
    <row r="5670" spans="62:67" ht="20.100000000000001" customHeight="1" x14ac:dyDescent="0.25">
      <c r="BJ5670" s="146">
        <v>4890</v>
      </c>
      <c r="BK5670" s="146">
        <f t="shared" si="761"/>
        <v>31.289599999997598</v>
      </c>
      <c r="BL5670" s="146">
        <f t="shared" si="762"/>
        <v>5.4973813668070892E-5</v>
      </c>
      <c r="BM5670" s="146">
        <f t="shared" si="763"/>
        <v>1.4943928780639538E-7</v>
      </c>
      <c r="BN5670" s="146">
        <f t="shared" si="764"/>
        <v>1.4943928780639538E-7</v>
      </c>
      <c r="BO5670" s="146" t="str">
        <f t="shared" si="760"/>
        <v/>
      </c>
    </row>
    <row r="5671" spans="62:67" ht="20.100000000000001" customHeight="1" x14ac:dyDescent="0.25">
      <c r="BJ5671" s="146">
        <v>4891</v>
      </c>
      <c r="BK5671" s="146">
        <f t="shared" si="761"/>
        <v>31.295999999997598</v>
      </c>
      <c r="BL5671" s="146">
        <f t="shared" si="762"/>
        <v>5.4824374380264497E-5</v>
      </c>
      <c r="BM5671" s="146">
        <f t="shared" si="763"/>
        <v>1.4903802223682939E-7</v>
      </c>
      <c r="BN5671" s="146">
        <f t="shared" si="764"/>
        <v>1.4903802223682939E-7</v>
      </c>
      <c r="BO5671" s="146" t="str">
        <f t="shared" si="760"/>
        <v/>
      </c>
    </row>
    <row r="5672" spans="62:67" ht="20.100000000000001" customHeight="1" x14ac:dyDescent="0.25">
      <c r="BJ5672" s="146">
        <v>4892</v>
      </c>
      <c r="BK5672" s="146">
        <f t="shared" si="761"/>
        <v>31.302399999997597</v>
      </c>
      <c r="BL5672" s="146">
        <f t="shared" si="762"/>
        <v>5.4675336358027667E-5</v>
      </c>
      <c r="BM5672" s="146">
        <f t="shared" si="763"/>
        <v>1.4863781858539496E-7</v>
      </c>
      <c r="BN5672" s="146">
        <f t="shared" si="764"/>
        <v>1.4863781858539496E-7</v>
      </c>
      <c r="BO5672" s="146" t="str">
        <f t="shared" si="760"/>
        <v/>
      </c>
    </row>
    <row r="5673" spans="62:67" ht="20.100000000000001" customHeight="1" x14ac:dyDescent="0.25">
      <c r="BJ5673" s="146">
        <v>4893</v>
      </c>
      <c r="BK5673" s="146">
        <f t="shared" si="761"/>
        <v>31.308799999997596</v>
      </c>
      <c r="BL5673" s="146">
        <f t="shared" si="762"/>
        <v>5.4526698539442272E-5</v>
      </c>
      <c r="BM5673" s="146">
        <f t="shared" si="763"/>
        <v>1.4823867408973469E-7</v>
      </c>
      <c r="BN5673" s="146">
        <f t="shared" si="764"/>
        <v>1.4823867408973469E-7</v>
      </c>
      <c r="BO5673" s="146" t="str">
        <f t="shared" si="760"/>
        <v/>
      </c>
    </row>
    <row r="5674" spans="62:67" ht="20.100000000000001" customHeight="1" x14ac:dyDescent="0.25">
      <c r="BJ5674" s="146">
        <v>4894</v>
      </c>
      <c r="BK5674" s="146">
        <f t="shared" si="761"/>
        <v>31.315199999997596</v>
      </c>
      <c r="BL5674" s="146">
        <f t="shared" si="762"/>
        <v>5.4378459865352538E-5</v>
      </c>
      <c r="BM5674" s="146">
        <f t="shared" si="763"/>
        <v>1.4784058599619189E-7</v>
      </c>
      <c r="BN5674" s="146">
        <f t="shared" si="764"/>
        <v>1.4784058599619189E-7</v>
      </c>
      <c r="BO5674" s="146" t="str">
        <f t="shared" si="760"/>
        <v/>
      </c>
    </row>
    <row r="5675" spans="62:67" ht="20.100000000000001" customHeight="1" x14ac:dyDescent="0.25">
      <c r="BJ5675" s="146">
        <v>4895</v>
      </c>
      <c r="BK5675" s="146">
        <f t="shared" si="761"/>
        <v>31.321599999997595</v>
      </c>
      <c r="BL5675" s="146">
        <f t="shared" si="762"/>
        <v>5.4230619279356346E-5</v>
      </c>
      <c r="BM5675" s="146">
        <f t="shared" si="763"/>
        <v>1.4744355155643603E-7</v>
      </c>
      <c r="BN5675" s="146">
        <f t="shared" si="764"/>
        <v>1.4744355155643603E-7</v>
      </c>
      <c r="BO5675" s="146" t="str">
        <f t="shared" si="760"/>
        <v/>
      </c>
    </row>
    <row r="5676" spans="62:67" ht="20.100000000000001" customHeight="1" x14ac:dyDescent="0.25">
      <c r="BJ5676" s="146">
        <v>4896</v>
      </c>
      <c r="BK5676" s="146">
        <f t="shared" si="761"/>
        <v>31.327999999997594</v>
      </c>
      <c r="BL5676" s="146">
        <f t="shared" si="762"/>
        <v>5.408317572779991E-5</v>
      </c>
      <c r="BM5676" s="146">
        <f t="shared" si="763"/>
        <v>1.4704756802982086E-7</v>
      </c>
      <c r="BN5676" s="146">
        <f t="shared" si="764"/>
        <v>1.4704756802982086E-7</v>
      </c>
      <c r="BO5676" s="146" t="str">
        <f t="shared" si="760"/>
        <v/>
      </c>
    </row>
    <row r="5677" spans="62:67" ht="20.100000000000001" customHeight="1" x14ac:dyDescent="0.25">
      <c r="BJ5677" s="146">
        <v>4897</v>
      </c>
      <c r="BK5677" s="146">
        <f t="shared" si="761"/>
        <v>31.334399999997594</v>
      </c>
      <c r="BL5677" s="146">
        <f t="shared" si="762"/>
        <v>5.3936128159770089E-5</v>
      </c>
      <c r="BM5677" s="146">
        <f t="shared" si="763"/>
        <v>1.4665263268356059E-7</v>
      </c>
      <c r="BN5677" s="146">
        <f t="shared" si="764"/>
        <v>1.4665263268356059E-7</v>
      </c>
      <c r="BO5677" s="146" t="str">
        <f t="shared" si="760"/>
        <v/>
      </c>
    </row>
    <row r="5678" spans="62:67" ht="20.100000000000001" customHeight="1" x14ac:dyDescent="0.25">
      <c r="BJ5678" s="146">
        <v>4898</v>
      </c>
      <c r="BK5678" s="146">
        <f t="shared" si="761"/>
        <v>31.340799999997593</v>
      </c>
      <c r="BL5678" s="146">
        <f t="shared" si="762"/>
        <v>5.3789475527086528E-5</v>
      </c>
      <c r="BM5678" s="146">
        <f t="shared" si="763"/>
        <v>1.4625874279000585E-7</v>
      </c>
      <c r="BN5678" s="146">
        <f t="shared" si="764"/>
        <v>1.4625874279000585E-7</v>
      </c>
      <c r="BO5678" s="146" t="str">
        <f t="shared" si="760"/>
        <v/>
      </c>
    </row>
    <row r="5679" spans="62:67" ht="20.100000000000001" customHeight="1" x14ac:dyDescent="0.25">
      <c r="BJ5679" s="146">
        <v>4899</v>
      </c>
      <c r="BK5679" s="146">
        <f t="shared" si="761"/>
        <v>31.347199999997592</v>
      </c>
      <c r="BL5679" s="146">
        <f t="shared" si="762"/>
        <v>5.3643216784296522E-5</v>
      </c>
      <c r="BM5679" s="146">
        <f t="shared" si="763"/>
        <v>1.4586589563025541E-7</v>
      </c>
      <c r="BN5679" s="146">
        <f t="shared" si="764"/>
        <v>1.4586589563025541E-7</v>
      </c>
      <c r="BO5679" s="146" t="str">
        <f t="shared" si="760"/>
        <v/>
      </c>
    </row>
    <row r="5680" spans="62:67" ht="20.100000000000001" customHeight="1" x14ac:dyDescent="0.25">
      <c r="BJ5680" s="146">
        <v>4900</v>
      </c>
      <c r="BK5680" s="146">
        <f t="shared" si="761"/>
        <v>31.353599999997591</v>
      </c>
      <c r="BL5680" s="146">
        <f t="shared" si="762"/>
        <v>5.3497350888666267E-5</v>
      </c>
      <c r="BM5680" s="146">
        <f t="shared" si="763"/>
        <v>1.4547408849103913E-7</v>
      </c>
      <c r="BN5680" s="146">
        <f t="shared" si="764"/>
        <v>1.4547408849103913E-7</v>
      </c>
      <c r="BO5680" s="146" t="str">
        <f t="shared" si="760"/>
        <v/>
      </c>
    </row>
    <row r="5681" spans="62:67" ht="20.100000000000001" customHeight="1" x14ac:dyDescent="0.25">
      <c r="BJ5681" s="146">
        <v>4901</v>
      </c>
      <c r="BK5681" s="146">
        <f t="shared" si="761"/>
        <v>31.359999999997591</v>
      </c>
      <c r="BL5681" s="146">
        <f t="shared" si="762"/>
        <v>5.3351876800175228E-5</v>
      </c>
      <c r="BM5681" s="146">
        <f t="shared" si="763"/>
        <v>1.4508331866658141E-7</v>
      </c>
      <c r="BN5681" s="146">
        <f t="shared" si="764"/>
        <v>1.4508331866658141E-7</v>
      </c>
      <c r="BO5681" s="146" t="str">
        <f t="shared" si="760"/>
        <v/>
      </c>
    </row>
    <row r="5682" spans="62:67" ht="20.100000000000001" customHeight="1" x14ac:dyDescent="0.25">
      <c r="BJ5682" s="146">
        <v>4902</v>
      </c>
      <c r="BK5682" s="146">
        <f t="shared" si="761"/>
        <v>31.36639999999759</v>
      </c>
      <c r="BL5682" s="146">
        <f t="shared" si="762"/>
        <v>5.3206793481508646E-5</v>
      </c>
      <c r="BM5682" s="146">
        <f t="shared" si="763"/>
        <v>1.4469358345784225E-7</v>
      </c>
      <c r="BN5682" s="146">
        <f t="shared" si="764"/>
        <v>1.4469358345784225E-7</v>
      </c>
      <c r="BO5682" s="146" t="str">
        <f t="shared" si="760"/>
        <v/>
      </c>
    </row>
    <row r="5683" spans="62:67" ht="20.100000000000001" customHeight="1" x14ac:dyDescent="0.25">
      <c r="BJ5683" s="146">
        <v>4903</v>
      </c>
      <c r="BK5683" s="146">
        <f t="shared" si="761"/>
        <v>31.372799999997589</v>
      </c>
      <c r="BL5683" s="146">
        <f t="shared" si="762"/>
        <v>5.3062099898050804E-5</v>
      </c>
      <c r="BM5683" s="146">
        <f t="shared" si="763"/>
        <v>1.4430488017328299E-7</v>
      </c>
      <c r="BN5683" s="146">
        <f t="shared" si="764"/>
        <v>1.4430488017328299E-7</v>
      </c>
      <c r="BO5683" s="146" t="str">
        <f t="shared" si="760"/>
        <v/>
      </c>
    </row>
    <row r="5684" spans="62:67" ht="20.100000000000001" customHeight="1" x14ac:dyDescent="0.25">
      <c r="BJ5684" s="146">
        <v>4904</v>
      </c>
      <c r="BK5684" s="146">
        <f t="shared" si="761"/>
        <v>31.379199999997589</v>
      </c>
      <c r="BL5684" s="146">
        <f t="shared" si="762"/>
        <v>5.2917795017877521E-5</v>
      </c>
      <c r="BM5684" s="146">
        <f t="shared" si="763"/>
        <v>1.4391720612669788E-7</v>
      </c>
      <c r="BN5684" s="146">
        <f t="shared" si="764"/>
        <v>1.4391720612669788E-7</v>
      </c>
      <c r="BO5684" s="146" t="str">
        <f t="shared" si="760"/>
        <v/>
      </c>
    </row>
    <row r="5685" spans="62:67" ht="20.100000000000001" customHeight="1" x14ac:dyDescent="0.25">
      <c r="BJ5685" s="146">
        <v>4905</v>
      </c>
      <c r="BK5685" s="146">
        <f t="shared" si="761"/>
        <v>31.385599999997588</v>
      </c>
      <c r="BL5685" s="146">
        <f t="shared" si="762"/>
        <v>5.2773877811750823E-5</v>
      </c>
      <c r="BM5685" s="146">
        <f t="shared" si="763"/>
        <v>1.4353055864042602E-7</v>
      </c>
      <c r="BN5685" s="146">
        <f t="shared" si="764"/>
        <v>1.4353055864042602E-7</v>
      </c>
      <c r="BO5685" s="146" t="str">
        <f t="shared" si="760"/>
        <v/>
      </c>
    </row>
    <row r="5686" spans="62:67" ht="20.100000000000001" customHeight="1" x14ac:dyDescent="0.25">
      <c r="BJ5686" s="146">
        <v>4906</v>
      </c>
      <c r="BK5686" s="146">
        <f t="shared" si="761"/>
        <v>31.391999999997587</v>
      </c>
      <c r="BL5686" s="146">
        <f t="shared" si="762"/>
        <v>5.2630347253110397E-5</v>
      </c>
      <c r="BM5686" s="146">
        <f t="shared" si="763"/>
        <v>1.4314493504249184E-7</v>
      </c>
      <c r="BN5686" s="146">
        <f t="shared" si="764"/>
        <v>1.4314493504249184E-7</v>
      </c>
      <c r="BO5686" s="146" t="str">
        <f t="shared" si="760"/>
        <v/>
      </c>
    </row>
    <row r="5687" spans="62:67" ht="20.100000000000001" customHeight="1" x14ac:dyDescent="0.25">
      <c r="BJ5687" s="146">
        <v>4907</v>
      </c>
      <c r="BK5687" s="146">
        <f t="shared" si="761"/>
        <v>31.398399999997586</v>
      </c>
      <c r="BL5687" s="146">
        <f t="shared" si="762"/>
        <v>5.2487202318067905E-5</v>
      </c>
      <c r="BM5687" s="146">
        <f t="shared" si="763"/>
        <v>1.4276033266828552E-7</v>
      </c>
      <c r="BN5687" s="146">
        <f t="shared" si="764"/>
        <v>1.4276033266828552E-7</v>
      </c>
      <c r="BO5687" s="146" t="str">
        <f t="shared" si="760"/>
        <v/>
      </c>
    </row>
    <row r="5688" spans="62:67" ht="20.100000000000001" customHeight="1" x14ac:dyDescent="0.25">
      <c r="BJ5688" s="146">
        <v>4908</v>
      </c>
      <c r="BK5688" s="146">
        <f t="shared" si="761"/>
        <v>31.404799999997586</v>
      </c>
      <c r="BL5688" s="146">
        <f t="shared" si="762"/>
        <v>5.234444198539962E-5</v>
      </c>
      <c r="BM5688" s="146">
        <f t="shared" si="763"/>
        <v>1.4237674885979735E-7</v>
      </c>
      <c r="BN5688" s="146">
        <f t="shared" si="764"/>
        <v>1.4237674885979735E-7</v>
      </c>
      <c r="BO5688" s="146" t="str">
        <f t="shared" si="760"/>
        <v/>
      </c>
    </row>
    <row r="5689" spans="62:67" ht="20.100000000000001" customHeight="1" x14ac:dyDescent="0.25">
      <c r="BJ5689" s="146">
        <v>4909</v>
      </c>
      <c r="BK5689" s="146">
        <f t="shared" si="761"/>
        <v>31.411199999997585</v>
      </c>
      <c r="BL5689" s="146">
        <f t="shared" si="762"/>
        <v>5.2202065236539823E-5</v>
      </c>
      <c r="BM5689" s="146">
        <f t="shared" si="763"/>
        <v>1.4199418096569902E-7</v>
      </c>
      <c r="BN5689" s="146">
        <f t="shared" si="764"/>
        <v>1.4199418096569902E-7</v>
      </c>
      <c r="BO5689" s="146" t="str">
        <f t="shared" si="760"/>
        <v/>
      </c>
    </row>
    <row r="5690" spans="62:67" ht="20.100000000000001" customHeight="1" x14ac:dyDescent="0.25">
      <c r="BJ5690" s="146">
        <v>4910</v>
      </c>
      <c r="BK5690" s="146">
        <f t="shared" si="761"/>
        <v>31.417599999997584</v>
      </c>
      <c r="BL5690" s="146">
        <f t="shared" si="762"/>
        <v>5.2060071055574124E-5</v>
      </c>
      <c r="BM5690" s="146">
        <f t="shared" si="763"/>
        <v>1.4161262634171628E-7</v>
      </c>
      <c r="BN5690" s="146">
        <f t="shared" si="764"/>
        <v>1.4161262634171628E-7</v>
      </c>
      <c r="BO5690" s="146" t="str">
        <f t="shared" si="760"/>
        <v/>
      </c>
    </row>
    <row r="5691" spans="62:67" ht="20.100000000000001" customHeight="1" x14ac:dyDescent="0.25">
      <c r="BJ5691" s="146">
        <v>4911</v>
      </c>
      <c r="BK5691" s="146">
        <f t="shared" si="761"/>
        <v>31.423999999997584</v>
      </c>
      <c r="BL5691" s="146">
        <f t="shared" si="762"/>
        <v>5.1918458429232407E-5</v>
      </c>
      <c r="BM5691" s="146">
        <f t="shared" si="763"/>
        <v>1.4123208234993783E-7</v>
      </c>
      <c r="BN5691" s="146">
        <f t="shared" si="764"/>
        <v>1.4123208234993783E-7</v>
      </c>
      <c r="BO5691" s="146" t="str">
        <f t="shared" si="760"/>
        <v/>
      </c>
    </row>
    <row r="5692" spans="62:67" ht="20.100000000000001" customHeight="1" x14ac:dyDescent="0.25">
      <c r="BJ5692" s="146">
        <v>4912</v>
      </c>
      <c r="BK5692" s="146">
        <f t="shared" si="761"/>
        <v>31.430399999997583</v>
      </c>
      <c r="BL5692" s="146">
        <f t="shared" si="762"/>
        <v>5.1777226346882469E-5</v>
      </c>
      <c r="BM5692" s="146">
        <f t="shared" si="763"/>
        <v>1.4085254635935057E-7</v>
      </c>
      <c r="BN5692" s="146">
        <f t="shared" si="764"/>
        <v>1.4085254635935057E-7</v>
      </c>
      <c r="BO5692" s="146" t="str">
        <f t="shared" si="760"/>
        <v/>
      </c>
    </row>
    <row r="5693" spans="62:67" ht="20.100000000000001" customHeight="1" x14ac:dyDescent="0.25">
      <c r="BJ5693" s="146">
        <v>4913</v>
      </c>
      <c r="BK5693" s="146">
        <f t="shared" si="761"/>
        <v>31.436799999997582</v>
      </c>
      <c r="BL5693" s="146">
        <f t="shared" si="762"/>
        <v>5.1636373800523119E-5</v>
      </c>
      <c r="BM5693" s="146">
        <f t="shared" si="763"/>
        <v>1.4047401574579223E-7</v>
      </c>
      <c r="BN5693" s="146">
        <f t="shared" si="764"/>
        <v>1.4047401574579223E-7</v>
      </c>
      <c r="BO5693" s="146" t="str">
        <f t="shared" si="760"/>
        <v/>
      </c>
    </row>
    <row r="5694" spans="62:67" ht="20.100000000000001" customHeight="1" x14ac:dyDescent="0.25">
      <c r="BJ5694" s="146">
        <v>4914</v>
      </c>
      <c r="BK5694" s="146">
        <f t="shared" si="761"/>
        <v>31.443199999997582</v>
      </c>
      <c r="BL5694" s="146">
        <f t="shared" si="762"/>
        <v>5.1495899784777327E-5</v>
      </c>
      <c r="BM5694" s="146">
        <f t="shared" si="763"/>
        <v>1.4009648789175481E-7</v>
      </c>
      <c r="BN5694" s="146">
        <f t="shared" si="764"/>
        <v>1.4009648789175481E-7</v>
      </c>
      <c r="BO5694" s="146" t="str">
        <f t="shared" si="760"/>
        <v/>
      </c>
    </row>
    <row r="5695" spans="62:67" ht="20.100000000000001" customHeight="1" x14ac:dyDescent="0.25">
      <c r="BJ5695" s="146">
        <v>4915</v>
      </c>
      <c r="BK5695" s="146">
        <f t="shared" si="761"/>
        <v>31.449599999997581</v>
      </c>
      <c r="BL5695" s="146">
        <f t="shared" si="762"/>
        <v>5.1355803296885572E-5</v>
      </c>
      <c r="BM5695" s="146">
        <f t="shared" si="763"/>
        <v>1.3971996018593739E-7</v>
      </c>
      <c r="BN5695" s="146">
        <f t="shared" si="764"/>
        <v>1.3971996018593739E-7</v>
      </c>
      <c r="BO5695" s="146" t="str">
        <f t="shared" si="760"/>
        <v/>
      </c>
    </row>
    <row r="5696" spans="62:67" ht="20.100000000000001" customHeight="1" x14ac:dyDescent="0.25">
      <c r="BJ5696" s="146">
        <v>4916</v>
      </c>
      <c r="BK5696" s="146">
        <f t="shared" si="761"/>
        <v>31.45599999999758</v>
      </c>
      <c r="BL5696" s="146">
        <f t="shared" si="762"/>
        <v>5.1216083336699634E-5</v>
      </c>
      <c r="BM5696" s="146">
        <f t="shared" si="763"/>
        <v>1.3934443002421509E-7</v>
      </c>
      <c r="BN5696" s="146">
        <f t="shared" si="764"/>
        <v>1.3934443002421509E-7</v>
      </c>
      <c r="BO5696" s="146" t="str">
        <f t="shared" si="760"/>
        <v/>
      </c>
    </row>
    <row r="5697" spans="62:67" ht="20.100000000000001" customHeight="1" x14ac:dyDescent="0.25">
      <c r="BJ5697" s="146">
        <v>4917</v>
      </c>
      <c r="BK5697" s="146">
        <f t="shared" si="761"/>
        <v>31.462399999997579</v>
      </c>
      <c r="BL5697" s="146">
        <f t="shared" si="762"/>
        <v>5.1076738906675419E-5</v>
      </c>
      <c r="BM5697" s="146">
        <f t="shared" si="763"/>
        <v>1.3896989480915799E-7</v>
      </c>
      <c r="BN5697" s="146">
        <f t="shared" si="764"/>
        <v>1.3896989480915799E-7</v>
      </c>
      <c r="BO5697" s="146" t="str">
        <f t="shared" si="760"/>
        <v/>
      </c>
    </row>
    <row r="5698" spans="62:67" ht="20.100000000000001" customHeight="1" x14ac:dyDescent="0.25">
      <c r="BJ5698" s="146">
        <v>4918</v>
      </c>
      <c r="BK5698" s="146">
        <f t="shared" si="761"/>
        <v>31.468799999997579</v>
      </c>
      <c r="BL5698" s="146">
        <f t="shared" si="762"/>
        <v>5.0937769011866261E-5</v>
      </c>
      <c r="BM5698" s="146">
        <f t="shared" si="763"/>
        <v>1.3859635194950258E-7</v>
      </c>
      <c r="BN5698" s="146">
        <f t="shared" si="764"/>
        <v>1.3859635194950258E-7</v>
      </c>
      <c r="BO5698" s="146" t="str">
        <f t="shared" si="760"/>
        <v/>
      </c>
    </row>
    <row r="5699" spans="62:67" ht="20.100000000000001" customHeight="1" x14ac:dyDescent="0.25">
      <c r="BJ5699" s="146">
        <v>4919</v>
      </c>
      <c r="BK5699" s="146">
        <f t="shared" si="761"/>
        <v>31.475199999997578</v>
      </c>
      <c r="BL5699" s="146">
        <f t="shared" si="762"/>
        <v>5.0799172659916759E-5</v>
      </c>
      <c r="BM5699" s="146">
        <f t="shared" si="763"/>
        <v>1.3822379886089034E-7</v>
      </c>
      <c r="BN5699" s="146">
        <f t="shared" si="764"/>
        <v>1.3822379886089034E-7</v>
      </c>
      <c r="BO5699" s="146" t="str">
        <f t="shared" si="760"/>
        <v/>
      </c>
    </row>
    <row r="5700" spans="62:67" ht="20.100000000000001" customHeight="1" x14ac:dyDescent="0.25">
      <c r="BJ5700" s="146">
        <v>4920</v>
      </c>
      <c r="BK5700" s="146">
        <f t="shared" si="761"/>
        <v>31.481599999997577</v>
      </c>
      <c r="BL5700" s="146">
        <f t="shared" si="762"/>
        <v>5.0660948861055868E-5</v>
      </c>
      <c r="BM5700" s="146">
        <f t="shared" si="763"/>
        <v>1.3785223296554252E-7</v>
      </c>
      <c r="BN5700" s="146">
        <f t="shared" si="764"/>
        <v>1.3785223296554252E-7</v>
      </c>
      <c r="BO5700" s="146" t="str">
        <f t="shared" si="760"/>
        <v/>
      </c>
    </row>
    <row r="5701" spans="62:67" ht="20.100000000000001" customHeight="1" x14ac:dyDescent="0.25">
      <c r="BJ5701" s="146">
        <v>4921</v>
      </c>
      <c r="BK5701" s="146">
        <f t="shared" si="761"/>
        <v>31.487999999997577</v>
      </c>
      <c r="BL5701" s="146">
        <f t="shared" si="762"/>
        <v>5.0523096628090326E-5</v>
      </c>
      <c r="BM5701" s="146">
        <f t="shared" si="763"/>
        <v>1.3748165169201617E-7</v>
      </c>
      <c r="BN5701" s="146">
        <f t="shared" si="764"/>
        <v>1.3748165169201617E-7</v>
      </c>
      <c r="BO5701" s="146" t="str">
        <f t="shared" si="760"/>
        <v/>
      </c>
    </row>
    <row r="5702" spans="62:67" ht="20.100000000000001" customHeight="1" x14ac:dyDescent="0.25">
      <c r="BJ5702" s="146">
        <v>4922</v>
      </c>
      <c r="BK5702" s="146">
        <f t="shared" si="761"/>
        <v>31.494399999997576</v>
      </c>
      <c r="BL5702" s="146">
        <f t="shared" si="762"/>
        <v>5.038561497639831E-5</v>
      </c>
      <c r="BM5702" s="146">
        <f t="shared" si="763"/>
        <v>1.3711205247598341E-7</v>
      </c>
      <c r="BN5702" s="146">
        <f t="shared" si="764"/>
        <v>1.3711205247598341E-7</v>
      </c>
      <c r="BO5702" s="146" t="str">
        <f t="shared" si="760"/>
        <v/>
      </c>
    </row>
    <row r="5703" spans="62:67" ht="20.100000000000001" customHeight="1" x14ac:dyDescent="0.25">
      <c r="BJ5703" s="146">
        <v>4923</v>
      </c>
      <c r="BK5703" s="146">
        <f t="shared" si="761"/>
        <v>31.500799999997575</v>
      </c>
      <c r="BL5703" s="146">
        <f t="shared" si="762"/>
        <v>5.0248502923922326E-5</v>
      </c>
      <c r="BM5703" s="146">
        <f t="shared" si="763"/>
        <v>1.3674343275882198E-7</v>
      </c>
      <c r="BN5703" s="146">
        <f t="shared" si="764"/>
        <v>1.3674343275882198E-7</v>
      </c>
      <c r="BO5703" s="146" t="str">
        <f t="shared" si="760"/>
        <v/>
      </c>
    </row>
    <row r="5704" spans="62:67" ht="20.100000000000001" customHeight="1" x14ac:dyDescent="0.25">
      <c r="BJ5704" s="146">
        <v>4924</v>
      </c>
      <c r="BK5704" s="146">
        <f t="shared" si="761"/>
        <v>31.507199999997574</v>
      </c>
      <c r="BL5704" s="146">
        <f t="shared" si="762"/>
        <v>5.0111759491163504E-5</v>
      </c>
      <c r="BM5704" s="146">
        <f t="shared" si="763"/>
        <v>1.3637578998956004E-7</v>
      </c>
      <c r="BN5704" s="146">
        <f t="shared" si="764"/>
        <v>1.3637578998956004E-7</v>
      </c>
      <c r="BO5704" s="146" t="str">
        <f t="shared" si="760"/>
        <v/>
      </c>
    </row>
    <row r="5705" spans="62:67" ht="20.100000000000001" customHeight="1" x14ac:dyDescent="0.25">
      <c r="BJ5705" s="146">
        <v>4925</v>
      </c>
      <c r="BK5705" s="146">
        <f t="shared" si="761"/>
        <v>31.513599999997574</v>
      </c>
      <c r="BL5705" s="146">
        <f t="shared" si="762"/>
        <v>4.9975383701173944E-5</v>
      </c>
      <c r="BM5705" s="146">
        <f t="shared" si="763"/>
        <v>1.360091216222808E-7</v>
      </c>
      <c r="BN5705" s="146">
        <f t="shared" si="764"/>
        <v>1.360091216222808E-7</v>
      </c>
      <c r="BO5705" s="146" t="str">
        <f t="shared" si="760"/>
        <v/>
      </c>
    </row>
    <row r="5706" spans="62:67" ht="20.100000000000001" customHeight="1" x14ac:dyDescent="0.25">
      <c r="BJ5706" s="146">
        <v>4926</v>
      </c>
      <c r="BK5706" s="146">
        <f t="shared" si="761"/>
        <v>31.519999999997573</v>
      </c>
      <c r="BL5706" s="146">
        <f t="shared" si="762"/>
        <v>4.9839374579551664E-5</v>
      </c>
      <c r="BM5706" s="146">
        <f t="shared" si="763"/>
        <v>1.3564342511890087E-7</v>
      </c>
      <c r="BN5706" s="146">
        <f t="shared" si="764"/>
        <v>1.3564342511890087E-7</v>
      </c>
      <c r="BO5706" s="146" t="str">
        <f t="shared" si="760"/>
        <v/>
      </c>
    </row>
    <row r="5707" spans="62:67" ht="20.100000000000001" customHeight="1" x14ac:dyDescent="0.25">
      <c r="BJ5707" s="146">
        <v>4927</v>
      </c>
      <c r="BK5707" s="146">
        <f t="shared" si="761"/>
        <v>31.526399999997572</v>
      </c>
      <c r="BL5707" s="146">
        <f t="shared" si="762"/>
        <v>4.9703731154432763E-5</v>
      </c>
      <c r="BM5707" s="146">
        <f t="shared" si="763"/>
        <v>1.3527869794719831E-7</v>
      </c>
      <c r="BN5707" s="146">
        <f t="shared" si="764"/>
        <v>1.3527869794719831E-7</v>
      </c>
      <c r="BO5707" s="146" t="str">
        <f t="shared" si="760"/>
        <v/>
      </c>
    </row>
    <row r="5708" spans="62:67" ht="20.100000000000001" customHeight="1" x14ac:dyDescent="0.25">
      <c r="BJ5708" s="146">
        <v>4928</v>
      </c>
      <c r="BK5708" s="146">
        <f t="shared" si="761"/>
        <v>31.532799999997572</v>
      </c>
      <c r="BL5708" s="146">
        <f t="shared" si="762"/>
        <v>4.9568452456485564E-5</v>
      </c>
      <c r="BM5708" s="146">
        <f t="shared" si="763"/>
        <v>1.3491493758121246E-7</v>
      </c>
      <c r="BN5708" s="146">
        <f t="shared" si="764"/>
        <v>1.3491493758121246E-7</v>
      </c>
      <c r="BO5708" s="146" t="str">
        <f t="shared" si="760"/>
        <v/>
      </c>
    </row>
    <row r="5709" spans="62:67" ht="20.100000000000001" customHeight="1" x14ac:dyDescent="0.25">
      <c r="BJ5709" s="146">
        <v>4929</v>
      </c>
      <c r="BK5709" s="146">
        <f t="shared" si="761"/>
        <v>31.539199999997571</v>
      </c>
      <c r="BL5709" s="146">
        <f t="shared" si="762"/>
        <v>4.9433537518904352E-5</v>
      </c>
      <c r="BM5709" s="146">
        <f t="shared" si="763"/>
        <v>1.3455214150212482E-7</v>
      </c>
      <c r="BN5709" s="146">
        <f t="shared" si="764"/>
        <v>1.3455214150212482E-7</v>
      </c>
      <c r="BO5709" s="146" t="str">
        <f t="shared" ref="BO5709:BO5772" si="765">IF($BL5709&lt;(1-$BH$793),$BM5709,"")</f>
        <v/>
      </c>
    </row>
    <row r="5710" spans="62:67" ht="20.100000000000001" customHeight="1" x14ac:dyDescent="0.25">
      <c r="BJ5710" s="146">
        <v>4930</v>
      </c>
      <c r="BK5710" s="146">
        <f t="shared" ref="BK5710:BK5773" si="766">BK5709+$BN$778</f>
        <v>31.54559999999757</v>
      </c>
      <c r="BL5710" s="146">
        <f t="shared" ref="BL5710:BL5773" si="767">_xlfn.CHISQ.DIST.RT(BK5710,7)</f>
        <v>4.9298985377402227E-5</v>
      </c>
      <c r="BM5710" s="146">
        <f t="shared" ref="BM5710:BM5773" si="768">BL5710-BL5711</f>
        <v>1.3419030719664634E-7</v>
      </c>
      <c r="BN5710" s="146">
        <f t="shared" ref="BN5710:BN5773" si="769">IF(BL5710&lt;(1-$BH$785),BM5710,"")</f>
        <v>1.3419030719664634E-7</v>
      </c>
      <c r="BO5710" s="146" t="str">
        <f t="shared" si="765"/>
        <v/>
      </c>
    </row>
    <row r="5711" spans="62:67" ht="20.100000000000001" customHeight="1" x14ac:dyDescent="0.25">
      <c r="BJ5711" s="146">
        <v>4931</v>
      </c>
      <c r="BK5711" s="146">
        <f t="shared" si="766"/>
        <v>31.55199999999757</v>
      </c>
      <c r="BL5711" s="146">
        <f t="shared" si="767"/>
        <v>4.9164795070205581E-5</v>
      </c>
      <c r="BM5711" s="146">
        <f t="shared" si="768"/>
        <v>1.3382943215880632E-7</v>
      </c>
      <c r="BN5711" s="146">
        <f t="shared" si="769"/>
        <v>1.3382943215880632E-7</v>
      </c>
      <c r="BO5711" s="146" t="str">
        <f t="shared" si="765"/>
        <v/>
      </c>
    </row>
    <row r="5712" spans="62:67" ht="20.100000000000001" customHeight="1" x14ac:dyDescent="0.25">
      <c r="BJ5712" s="146">
        <v>4932</v>
      </c>
      <c r="BK5712" s="146">
        <f t="shared" si="766"/>
        <v>31.558399999997569</v>
      </c>
      <c r="BL5712" s="146">
        <f t="shared" si="767"/>
        <v>4.9030965638046774E-5</v>
      </c>
      <c r="BM5712" s="146">
        <f t="shared" si="768"/>
        <v>1.334695138881093E-7</v>
      </c>
      <c r="BN5712" s="146">
        <f t="shared" si="769"/>
        <v>1.334695138881093E-7</v>
      </c>
      <c r="BO5712" s="146" t="str">
        <f t="shared" si="765"/>
        <v/>
      </c>
    </row>
    <row r="5713" spans="62:67" ht="20.100000000000001" customHeight="1" x14ac:dyDescent="0.25">
      <c r="BJ5713" s="146">
        <v>4933</v>
      </c>
      <c r="BK5713" s="146">
        <f t="shared" si="766"/>
        <v>31.564799999997568</v>
      </c>
      <c r="BL5713" s="146">
        <f t="shared" si="767"/>
        <v>4.8897496124158665E-5</v>
      </c>
      <c r="BM5713" s="146">
        <f t="shared" si="768"/>
        <v>1.3311054989141206E-7</v>
      </c>
      <c r="BN5713" s="146">
        <f t="shared" si="769"/>
        <v>1.3311054989141206E-7</v>
      </c>
      <c r="BO5713" s="146" t="str">
        <f t="shared" si="765"/>
        <v/>
      </c>
    </row>
    <row r="5714" spans="62:67" ht="20.100000000000001" customHeight="1" x14ac:dyDescent="0.25">
      <c r="BJ5714" s="146">
        <v>4934</v>
      </c>
      <c r="BK5714" s="146">
        <f t="shared" si="766"/>
        <v>31.571199999997567</v>
      </c>
      <c r="BL5714" s="146">
        <f t="shared" si="767"/>
        <v>4.8764385574267253E-5</v>
      </c>
      <c r="BM5714" s="146">
        <f t="shared" si="768"/>
        <v>1.3275253768113467E-7</v>
      </c>
      <c r="BN5714" s="146">
        <f t="shared" si="769"/>
        <v>1.3275253768113467E-7</v>
      </c>
      <c r="BO5714" s="146" t="str">
        <f t="shared" si="765"/>
        <v/>
      </c>
    </row>
    <row r="5715" spans="62:67" ht="20.100000000000001" customHeight="1" x14ac:dyDescent="0.25">
      <c r="BJ5715" s="146">
        <v>4935</v>
      </c>
      <c r="BK5715" s="146">
        <f t="shared" si="766"/>
        <v>31.577599999997567</v>
      </c>
      <c r="BL5715" s="146">
        <f t="shared" si="767"/>
        <v>4.8631633036586118E-5</v>
      </c>
      <c r="BM5715" s="146">
        <f t="shared" si="768"/>
        <v>1.3239547477656837E-7</v>
      </c>
      <c r="BN5715" s="146">
        <f t="shared" si="769"/>
        <v>1.3239547477656837E-7</v>
      </c>
      <c r="BO5715" s="146" t="str">
        <f t="shared" si="765"/>
        <v/>
      </c>
    </row>
    <row r="5716" spans="62:67" ht="20.100000000000001" customHeight="1" x14ac:dyDescent="0.25">
      <c r="BJ5716" s="146">
        <v>4936</v>
      </c>
      <c r="BK5716" s="146">
        <f t="shared" si="766"/>
        <v>31.583999999997566</v>
      </c>
      <c r="BL5716" s="146">
        <f t="shared" si="767"/>
        <v>4.849923756180955E-5</v>
      </c>
      <c r="BM5716" s="146">
        <f t="shared" si="768"/>
        <v>1.3203935870275741E-7</v>
      </c>
      <c r="BN5716" s="146">
        <f t="shared" si="769"/>
        <v>1.3203935870275741E-7</v>
      </c>
      <c r="BO5716" s="146" t="str">
        <f t="shared" si="765"/>
        <v/>
      </c>
    </row>
    <row r="5717" spans="62:67" ht="20.100000000000001" customHeight="1" x14ac:dyDescent="0.25">
      <c r="BJ5717" s="146">
        <v>4937</v>
      </c>
      <c r="BK5717" s="146">
        <f t="shared" si="766"/>
        <v>31.590399999997565</v>
      </c>
      <c r="BL5717" s="146">
        <f t="shared" si="767"/>
        <v>4.8367198203106793E-5</v>
      </c>
      <c r="BM5717" s="146">
        <f t="shared" si="768"/>
        <v>1.3168418699178661E-7</v>
      </c>
      <c r="BN5717" s="146">
        <f t="shared" si="769"/>
        <v>1.3168418699178661E-7</v>
      </c>
      <c r="BO5717" s="146" t="str">
        <f t="shared" si="765"/>
        <v/>
      </c>
    </row>
    <row r="5718" spans="62:67" ht="20.100000000000001" customHeight="1" x14ac:dyDescent="0.25">
      <c r="BJ5718" s="146">
        <v>4938</v>
      </c>
      <c r="BK5718" s="146">
        <f t="shared" si="766"/>
        <v>31.596799999997565</v>
      </c>
      <c r="BL5718" s="146">
        <f t="shared" si="767"/>
        <v>4.8235514016115006E-5</v>
      </c>
      <c r="BM5718" s="146">
        <f t="shared" si="768"/>
        <v>1.3132995718177841E-7</v>
      </c>
      <c r="BN5718" s="146">
        <f t="shared" si="769"/>
        <v>1.3132995718177841E-7</v>
      </c>
      <c r="BO5718" s="146" t="str">
        <f t="shared" si="765"/>
        <v/>
      </c>
    </row>
    <row r="5719" spans="62:67" ht="20.100000000000001" customHeight="1" x14ac:dyDescent="0.25">
      <c r="BJ5719" s="146">
        <v>4939</v>
      </c>
      <c r="BK5719" s="146">
        <f t="shared" si="766"/>
        <v>31.603199999997564</v>
      </c>
      <c r="BL5719" s="146">
        <f t="shared" si="767"/>
        <v>4.8104184058933228E-5</v>
      </c>
      <c r="BM5719" s="146">
        <f t="shared" si="768"/>
        <v>1.3097666681644569E-7</v>
      </c>
      <c r="BN5719" s="146">
        <f t="shared" si="769"/>
        <v>1.3097666681644569E-7</v>
      </c>
      <c r="BO5719" s="146" t="str">
        <f t="shared" si="765"/>
        <v/>
      </c>
    </row>
    <row r="5720" spans="62:67" ht="20.100000000000001" customHeight="1" x14ac:dyDescent="0.25">
      <c r="BJ5720" s="146">
        <v>4940</v>
      </c>
      <c r="BK5720" s="146">
        <f t="shared" si="766"/>
        <v>31.609599999997563</v>
      </c>
      <c r="BL5720" s="146">
        <f t="shared" si="767"/>
        <v>4.7973207392116782E-5</v>
      </c>
      <c r="BM5720" s="146">
        <f t="shared" si="768"/>
        <v>1.306243134471314E-7</v>
      </c>
      <c r="BN5720" s="146">
        <f t="shared" si="769"/>
        <v>1.306243134471314E-7</v>
      </c>
      <c r="BO5720" s="146" t="str">
        <f t="shared" si="765"/>
        <v/>
      </c>
    </row>
    <row r="5721" spans="62:67" ht="20.100000000000001" customHeight="1" x14ac:dyDescent="0.25">
      <c r="BJ5721" s="146">
        <v>4941</v>
      </c>
      <c r="BK5721" s="146">
        <f t="shared" si="766"/>
        <v>31.615999999997562</v>
      </c>
      <c r="BL5721" s="146">
        <f t="shared" si="767"/>
        <v>4.784258307866965E-5</v>
      </c>
      <c r="BM5721" s="146">
        <f t="shared" si="768"/>
        <v>1.3027289463021324E-7</v>
      </c>
      <c r="BN5721" s="146">
        <f t="shared" si="769"/>
        <v>1.3027289463021324E-7</v>
      </c>
      <c r="BO5721" s="146" t="str">
        <f t="shared" si="765"/>
        <v/>
      </c>
    </row>
    <row r="5722" spans="62:67" ht="20.100000000000001" customHeight="1" x14ac:dyDescent="0.25">
      <c r="BJ5722" s="146">
        <v>4942</v>
      </c>
      <c r="BK5722" s="146">
        <f t="shared" si="766"/>
        <v>31.622399999997562</v>
      </c>
      <c r="BL5722" s="146">
        <f t="shared" si="767"/>
        <v>4.7712310184039437E-5</v>
      </c>
      <c r="BM5722" s="146">
        <f t="shared" si="768"/>
        <v>1.2992240792887908E-7</v>
      </c>
      <c r="BN5722" s="146">
        <f t="shared" si="769"/>
        <v>1.2992240792887908E-7</v>
      </c>
      <c r="BO5722" s="146" t="str">
        <f t="shared" si="765"/>
        <v/>
      </c>
    </row>
    <row r="5723" spans="62:67" ht="20.100000000000001" customHeight="1" x14ac:dyDescent="0.25">
      <c r="BJ5723" s="146">
        <v>4943</v>
      </c>
      <c r="BK5723" s="146">
        <f t="shared" si="766"/>
        <v>31.628799999997561</v>
      </c>
      <c r="BL5723" s="146">
        <f t="shared" si="767"/>
        <v>4.7582387776110558E-5</v>
      </c>
      <c r="BM5723" s="146">
        <f t="shared" si="768"/>
        <v>1.2957285091244928E-7</v>
      </c>
      <c r="BN5723" s="146">
        <f t="shared" si="769"/>
        <v>1.2957285091244928E-7</v>
      </c>
      <c r="BO5723" s="146" t="str">
        <f t="shared" si="765"/>
        <v/>
      </c>
    </row>
    <row r="5724" spans="62:67" ht="20.100000000000001" customHeight="1" x14ac:dyDescent="0.25">
      <c r="BJ5724" s="146">
        <v>4944</v>
      </c>
      <c r="BK5724" s="146">
        <f t="shared" si="766"/>
        <v>31.63519999999756</v>
      </c>
      <c r="BL5724" s="146">
        <f t="shared" si="767"/>
        <v>4.7452814925198109E-5</v>
      </c>
      <c r="BM5724" s="146">
        <f t="shared" si="768"/>
        <v>1.2922422115638351E-7</v>
      </c>
      <c r="BN5724" s="146">
        <f t="shared" si="769"/>
        <v>1.2922422115638351E-7</v>
      </c>
      <c r="BO5724" s="146" t="str">
        <f t="shared" si="765"/>
        <v/>
      </c>
    </row>
    <row r="5725" spans="62:67" ht="20.100000000000001" customHeight="1" x14ac:dyDescent="0.25">
      <c r="BJ5725" s="146">
        <v>4945</v>
      </c>
      <c r="BK5725" s="146">
        <f t="shared" si="766"/>
        <v>31.64159999999756</v>
      </c>
      <c r="BL5725" s="146">
        <f t="shared" si="767"/>
        <v>4.7323590704041725E-5</v>
      </c>
      <c r="BM5725" s="146">
        <f t="shared" si="768"/>
        <v>1.2887651624243659E-7</v>
      </c>
      <c r="BN5725" s="146">
        <f t="shared" si="769"/>
        <v>1.2887651624243659E-7</v>
      </c>
      <c r="BO5725" s="146" t="str">
        <f t="shared" si="765"/>
        <v/>
      </c>
    </row>
    <row r="5726" spans="62:67" ht="20.100000000000001" customHeight="1" x14ac:dyDescent="0.25">
      <c r="BJ5726" s="146">
        <v>4946</v>
      </c>
      <c r="BK5726" s="146">
        <f t="shared" si="766"/>
        <v>31.647999999997559</v>
      </c>
      <c r="BL5726" s="146">
        <f t="shared" si="767"/>
        <v>4.7194714187799289E-5</v>
      </c>
      <c r="BM5726" s="146">
        <f t="shared" si="768"/>
        <v>1.2852973375856362E-7</v>
      </c>
      <c r="BN5726" s="146">
        <f t="shared" si="769"/>
        <v>1.2852973375856362E-7</v>
      </c>
      <c r="BO5726" s="146" t="str">
        <f t="shared" si="765"/>
        <v/>
      </c>
    </row>
    <row r="5727" spans="62:67" ht="20.100000000000001" customHeight="1" x14ac:dyDescent="0.25">
      <c r="BJ5727" s="146">
        <v>4947</v>
      </c>
      <c r="BK5727" s="146">
        <f t="shared" si="766"/>
        <v>31.654399999997558</v>
      </c>
      <c r="BL5727" s="146">
        <f t="shared" si="767"/>
        <v>4.7066184454040725E-5</v>
      </c>
      <c r="BM5727" s="146">
        <f t="shared" si="768"/>
        <v>1.2818387129836433E-7</v>
      </c>
      <c r="BN5727" s="146">
        <f t="shared" si="769"/>
        <v>1.2818387129836433E-7</v>
      </c>
      <c r="BO5727" s="146" t="str">
        <f t="shared" si="765"/>
        <v/>
      </c>
    </row>
    <row r="5728" spans="62:67" ht="20.100000000000001" customHeight="1" x14ac:dyDescent="0.25">
      <c r="BJ5728" s="146">
        <v>4948</v>
      </c>
      <c r="BK5728" s="146">
        <f t="shared" si="766"/>
        <v>31.660799999997558</v>
      </c>
      <c r="BL5728" s="146">
        <f t="shared" si="767"/>
        <v>4.6938000582742361E-5</v>
      </c>
      <c r="BM5728" s="146">
        <f t="shared" si="768"/>
        <v>1.2783892646293297E-7</v>
      </c>
      <c r="BN5728" s="146">
        <f t="shared" si="769"/>
        <v>1.2783892646293297E-7</v>
      </c>
      <c r="BO5728" s="146" t="str">
        <f t="shared" si="765"/>
        <v/>
      </c>
    </row>
    <row r="5729" spans="62:67" ht="20.100000000000001" customHeight="1" x14ac:dyDescent="0.25">
      <c r="BJ5729" s="146">
        <v>4949</v>
      </c>
      <c r="BK5729" s="146">
        <f t="shared" si="766"/>
        <v>31.667199999997557</v>
      </c>
      <c r="BL5729" s="146">
        <f t="shared" si="767"/>
        <v>4.6810161656279428E-5</v>
      </c>
      <c r="BM5729" s="146">
        <f t="shared" si="768"/>
        <v>1.2749489685747703E-7</v>
      </c>
      <c r="BN5729" s="146">
        <f t="shared" si="769"/>
        <v>1.2749489685747703E-7</v>
      </c>
      <c r="BO5729" s="146" t="str">
        <f t="shared" si="765"/>
        <v/>
      </c>
    </row>
    <row r="5730" spans="62:67" ht="20.100000000000001" customHeight="1" x14ac:dyDescent="0.25">
      <c r="BJ5730" s="146">
        <v>4950</v>
      </c>
      <c r="BK5730" s="146">
        <f t="shared" si="766"/>
        <v>31.673599999997556</v>
      </c>
      <c r="BL5730" s="146">
        <f t="shared" si="767"/>
        <v>4.6682666759421951E-5</v>
      </c>
      <c r="BM5730" s="146">
        <f t="shared" si="768"/>
        <v>1.2715178009536937E-7</v>
      </c>
      <c r="BN5730" s="146">
        <f t="shared" si="769"/>
        <v>1.2715178009536937E-7</v>
      </c>
      <c r="BO5730" s="146" t="str">
        <f t="shared" si="765"/>
        <v/>
      </c>
    </row>
    <row r="5731" spans="62:67" ht="20.100000000000001" customHeight="1" x14ac:dyDescent="0.25">
      <c r="BJ5731" s="146">
        <v>4951</v>
      </c>
      <c r="BK5731" s="146">
        <f t="shared" si="766"/>
        <v>31.679999999997555</v>
      </c>
      <c r="BL5731" s="146">
        <f t="shared" si="767"/>
        <v>4.6555514979326581E-5</v>
      </c>
      <c r="BM5731" s="146">
        <f t="shared" si="768"/>
        <v>1.2680957379451616E-7</v>
      </c>
      <c r="BN5731" s="146">
        <f t="shared" si="769"/>
        <v>1.2680957379451616E-7</v>
      </c>
      <c r="BO5731" s="146" t="str">
        <f t="shared" si="765"/>
        <v/>
      </c>
    </row>
    <row r="5732" spans="62:67" ht="20.100000000000001" customHeight="1" x14ac:dyDescent="0.25">
      <c r="BJ5732" s="146">
        <v>4952</v>
      </c>
      <c r="BK5732" s="146">
        <f t="shared" si="766"/>
        <v>31.686399999997555</v>
      </c>
      <c r="BL5732" s="146">
        <f t="shared" si="767"/>
        <v>4.6428705405532065E-5</v>
      </c>
      <c r="BM5732" s="146">
        <f t="shared" si="768"/>
        <v>1.2646827558008097E-7</v>
      </c>
      <c r="BN5732" s="146">
        <f t="shared" si="769"/>
        <v>1.2646827558008097E-7</v>
      </c>
      <c r="BO5732" s="146" t="str">
        <f t="shared" si="765"/>
        <v/>
      </c>
    </row>
    <row r="5733" spans="62:67" ht="20.100000000000001" customHeight="1" x14ac:dyDescent="0.25">
      <c r="BJ5733" s="146">
        <v>4953</v>
      </c>
      <c r="BK5733" s="146">
        <f t="shared" si="766"/>
        <v>31.692799999997554</v>
      </c>
      <c r="BL5733" s="146">
        <f t="shared" si="767"/>
        <v>4.6302237129951984E-5</v>
      </c>
      <c r="BM5733" s="146">
        <f t="shared" si="768"/>
        <v>1.2612788308204528E-7</v>
      </c>
      <c r="BN5733" s="146">
        <f t="shared" si="769"/>
        <v>1.2612788308204528E-7</v>
      </c>
      <c r="BO5733" s="146" t="str">
        <f t="shared" si="765"/>
        <v/>
      </c>
    </row>
    <row r="5734" spans="62:67" ht="20.100000000000001" customHeight="1" x14ac:dyDescent="0.25">
      <c r="BJ5734" s="146">
        <v>4954</v>
      </c>
      <c r="BK5734" s="146">
        <f t="shared" si="766"/>
        <v>31.699199999997553</v>
      </c>
      <c r="BL5734" s="146">
        <f t="shared" si="767"/>
        <v>4.6176109246869939E-5</v>
      </c>
      <c r="BM5734" s="146">
        <f t="shared" si="768"/>
        <v>1.2578839393787835E-7</v>
      </c>
      <c r="BN5734" s="146">
        <f t="shared" si="769"/>
        <v>1.2578839393787835E-7</v>
      </c>
      <c r="BO5734" s="146" t="str">
        <f t="shared" si="765"/>
        <v/>
      </c>
    </row>
    <row r="5735" spans="62:67" ht="20.100000000000001" customHeight="1" x14ac:dyDescent="0.25">
      <c r="BJ5735" s="146">
        <v>4955</v>
      </c>
      <c r="BK5735" s="146">
        <f t="shared" si="766"/>
        <v>31.705599999997553</v>
      </c>
      <c r="BL5735" s="146">
        <f t="shared" si="767"/>
        <v>4.6050320852932061E-5</v>
      </c>
      <c r="BM5735" s="146">
        <f t="shared" si="768"/>
        <v>1.254498057900571E-7</v>
      </c>
      <c r="BN5735" s="146">
        <f t="shared" si="769"/>
        <v>1.254498057900571E-7</v>
      </c>
      <c r="BO5735" s="146" t="str">
        <f t="shared" si="765"/>
        <v/>
      </c>
    </row>
    <row r="5736" spans="62:67" ht="20.100000000000001" customHeight="1" x14ac:dyDescent="0.25">
      <c r="BJ5736" s="146">
        <v>4956</v>
      </c>
      <c r="BK5736" s="146">
        <f t="shared" si="766"/>
        <v>31.711999999997552</v>
      </c>
      <c r="BL5736" s="146">
        <f t="shared" si="767"/>
        <v>4.5924871047142004E-5</v>
      </c>
      <c r="BM5736" s="146">
        <f t="shared" si="768"/>
        <v>1.251121162871503E-7</v>
      </c>
      <c r="BN5736" s="146">
        <f t="shared" si="769"/>
        <v>1.251121162871503E-7</v>
      </c>
      <c r="BO5736" s="146" t="str">
        <f t="shared" si="765"/>
        <v/>
      </c>
    </row>
    <row r="5737" spans="62:67" ht="20.100000000000001" customHeight="1" x14ac:dyDescent="0.25">
      <c r="BJ5737" s="146">
        <v>4957</v>
      </c>
      <c r="BK5737" s="146">
        <f t="shared" si="766"/>
        <v>31.718399999997551</v>
      </c>
      <c r="BL5737" s="146">
        <f t="shared" si="767"/>
        <v>4.5799758930854853E-5</v>
      </c>
      <c r="BM5737" s="146">
        <f t="shared" si="768"/>
        <v>1.2477532308438101E-7</v>
      </c>
      <c r="BN5737" s="146">
        <f t="shared" si="769"/>
        <v>1.2477532308438101E-7</v>
      </c>
      <c r="BO5737" s="146" t="str">
        <f t="shared" si="765"/>
        <v/>
      </c>
    </row>
    <row r="5738" spans="62:67" ht="20.100000000000001" customHeight="1" x14ac:dyDescent="0.25">
      <c r="BJ5738" s="146">
        <v>4958</v>
      </c>
      <c r="BK5738" s="146">
        <f t="shared" si="766"/>
        <v>31.724799999997551</v>
      </c>
      <c r="BL5738" s="146">
        <f t="shared" si="767"/>
        <v>4.5674983607770472E-5</v>
      </c>
      <c r="BM5738" s="146">
        <f t="shared" si="768"/>
        <v>1.2443942384248141E-7</v>
      </c>
      <c r="BN5738" s="146">
        <f t="shared" si="769"/>
        <v>1.2443942384248141E-7</v>
      </c>
      <c r="BO5738" s="146" t="str">
        <f t="shared" si="765"/>
        <v/>
      </c>
    </row>
    <row r="5739" spans="62:67" ht="20.100000000000001" customHeight="1" x14ac:dyDescent="0.25">
      <c r="BJ5739" s="146">
        <v>4959</v>
      </c>
      <c r="BK5739" s="146">
        <f t="shared" si="766"/>
        <v>31.73119999999755</v>
      </c>
      <c r="BL5739" s="146">
        <f t="shared" si="767"/>
        <v>4.5550544183927991E-5</v>
      </c>
      <c r="BM5739" s="146">
        <f t="shared" si="768"/>
        <v>1.2410441622792993E-7</v>
      </c>
      <c r="BN5739" s="146">
        <f t="shared" si="769"/>
        <v>1.2410441622792993E-7</v>
      </c>
      <c r="BO5739" s="146" t="str">
        <f t="shared" si="765"/>
        <v/>
      </c>
    </row>
    <row r="5740" spans="62:67" ht="20.100000000000001" customHeight="1" x14ac:dyDescent="0.25">
      <c r="BJ5740" s="146">
        <v>4960</v>
      </c>
      <c r="BK5740" s="146">
        <f t="shared" si="766"/>
        <v>31.737599999997549</v>
      </c>
      <c r="BL5740" s="146">
        <f t="shared" si="767"/>
        <v>4.5426439767700061E-5</v>
      </c>
      <c r="BM5740" s="146">
        <f t="shared" si="768"/>
        <v>1.23770297913778E-7</v>
      </c>
      <c r="BN5740" s="146">
        <f t="shared" si="769"/>
        <v>1.23770297913778E-7</v>
      </c>
      <c r="BO5740" s="146" t="str">
        <f t="shared" si="765"/>
        <v/>
      </c>
    </row>
    <row r="5741" spans="62:67" ht="20.100000000000001" customHeight="1" x14ac:dyDescent="0.25">
      <c r="BJ5741" s="146">
        <v>4961</v>
      </c>
      <c r="BK5741" s="146">
        <f t="shared" si="766"/>
        <v>31.743999999997548</v>
      </c>
      <c r="BL5741" s="146">
        <f t="shared" si="767"/>
        <v>4.5302669469786283E-5</v>
      </c>
      <c r="BM5741" s="146">
        <f t="shared" si="768"/>
        <v>1.2343706657891816E-7</v>
      </c>
      <c r="BN5741" s="146">
        <f t="shared" si="769"/>
        <v>1.2343706657891816E-7</v>
      </c>
      <c r="BO5741" s="146" t="str">
        <f t="shared" si="765"/>
        <v/>
      </c>
    </row>
    <row r="5742" spans="62:67" ht="20.100000000000001" customHeight="1" x14ac:dyDescent="0.25">
      <c r="BJ5742" s="146">
        <v>4962</v>
      </c>
      <c r="BK5742" s="146">
        <f t="shared" si="766"/>
        <v>31.750399999997548</v>
      </c>
      <c r="BL5742" s="146">
        <f t="shared" si="767"/>
        <v>4.5179232403207365E-5</v>
      </c>
      <c r="BM5742" s="146">
        <f t="shared" si="768"/>
        <v>1.2310471990742682E-7</v>
      </c>
      <c r="BN5742" s="146">
        <f t="shared" si="769"/>
        <v>1.2310471990742682E-7</v>
      </c>
      <c r="BO5742" s="146" t="str">
        <f t="shared" si="765"/>
        <v/>
      </c>
    </row>
    <row r="5743" spans="62:67" ht="20.100000000000001" customHeight="1" x14ac:dyDescent="0.25">
      <c r="BJ5743" s="146">
        <v>4963</v>
      </c>
      <c r="BK5743" s="146">
        <f t="shared" si="766"/>
        <v>31.756799999997547</v>
      </c>
      <c r="BL5743" s="146">
        <f t="shared" si="767"/>
        <v>4.5056127683299938E-5</v>
      </c>
      <c r="BM5743" s="146">
        <f t="shared" si="768"/>
        <v>1.2277325559043446E-7</v>
      </c>
      <c r="BN5743" s="146">
        <f t="shared" si="769"/>
        <v>1.2277325559043446E-7</v>
      </c>
      <c r="BO5743" s="146" t="str">
        <f t="shared" si="765"/>
        <v/>
      </c>
    </row>
    <row r="5744" spans="62:67" ht="20.100000000000001" customHeight="1" x14ac:dyDescent="0.25">
      <c r="BJ5744" s="146">
        <v>4964</v>
      </c>
      <c r="BK5744" s="146">
        <f t="shared" si="766"/>
        <v>31.763199999997546</v>
      </c>
      <c r="BL5744" s="146">
        <f t="shared" si="767"/>
        <v>4.4933354427709504E-5</v>
      </c>
      <c r="BM5744" s="146">
        <f t="shared" si="768"/>
        <v>1.2244267132396403E-7</v>
      </c>
      <c r="BN5744" s="146">
        <f t="shared" si="769"/>
        <v>1.2244267132396403E-7</v>
      </c>
      <c r="BO5744" s="146" t="str">
        <f t="shared" si="765"/>
        <v/>
      </c>
    </row>
    <row r="5745" spans="62:67" ht="20.100000000000001" customHeight="1" x14ac:dyDescent="0.25">
      <c r="BJ5745" s="146">
        <v>4965</v>
      </c>
      <c r="BK5745" s="146">
        <f t="shared" si="766"/>
        <v>31.769599999997546</v>
      </c>
      <c r="BL5745" s="146">
        <f t="shared" si="767"/>
        <v>4.4810911756385539E-5</v>
      </c>
      <c r="BM5745" s="146">
        <f t="shared" si="768"/>
        <v>1.2211296481077409E-7</v>
      </c>
      <c r="BN5745" s="146">
        <f t="shared" si="769"/>
        <v>1.2211296481077409E-7</v>
      </c>
      <c r="BO5745" s="146" t="str">
        <f t="shared" si="765"/>
        <v/>
      </c>
    </row>
    <row r="5746" spans="62:67" ht="20.100000000000001" customHeight="1" x14ac:dyDescent="0.25">
      <c r="BJ5746" s="146">
        <v>4966</v>
      </c>
      <c r="BK5746" s="146">
        <f t="shared" si="766"/>
        <v>31.775999999997545</v>
      </c>
      <c r="BL5746" s="146">
        <f t="shared" si="767"/>
        <v>4.4688798791574765E-5</v>
      </c>
      <c r="BM5746" s="146">
        <f t="shared" si="768"/>
        <v>1.2178413375903065E-7</v>
      </c>
      <c r="BN5746" s="146">
        <f t="shared" si="769"/>
        <v>1.2178413375903065E-7</v>
      </c>
      <c r="BO5746" s="146" t="str">
        <f t="shared" si="765"/>
        <v/>
      </c>
    </row>
    <row r="5747" spans="62:67" ht="20.100000000000001" customHeight="1" x14ac:dyDescent="0.25">
      <c r="BJ5747" s="146">
        <v>4967</v>
      </c>
      <c r="BK5747" s="146">
        <f t="shared" si="766"/>
        <v>31.782399999997544</v>
      </c>
      <c r="BL5747" s="146">
        <f t="shared" si="767"/>
        <v>4.4567014657815735E-5</v>
      </c>
      <c r="BM5747" s="146">
        <f t="shared" si="768"/>
        <v>1.2145617588239527E-7</v>
      </c>
      <c r="BN5747" s="146">
        <f t="shared" si="769"/>
        <v>1.2145617588239527E-7</v>
      </c>
      <c r="BO5747" s="146" t="str">
        <f t="shared" si="765"/>
        <v/>
      </c>
    </row>
    <row r="5748" spans="62:67" ht="20.100000000000001" customHeight="1" x14ac:dyDescent="0.25">
      <c r="BJ5748" s="146">
        <v>4968</v>
      </c>
      <c r="BK5748" s="146">
        <f t="shared" si="766"/>
        <v>31.788799999997543</v>
      </c>
      <c r="BL5748" s="146">
        <f t="shared" si="767"/>
        <v>4.4445558481933339E-5</v>
      </c>
      <c r="BM5748" s="146">
        <f t="shared" si="768"/>
        <v>1.2112908890135322E-7</v>
      </c>
      <c r="BN5748" s="146">
        <f t="shared" si="769"/>
        <v>1.2112908890135322E-7</v>
      </c>
      <c r="BO5748" s="146" t="str">
        <f t="shared" si="765"/>
        <v/>
      </c>
    </row>
    <row r="5749" spans="62:67" ht="20.100000000000001" customHeight="1" x14ac:dyDescent="0.25">
      <c r="BJ5749" s="146">
        <v>4969</v>
      </c>
      <c r="BK5749" s="146">
        <f t="shared" si="766"/>
        <v>31.795199999997543</v>
      </c>
      <c r="BL5749" s="146">
        <f t="shared" si="767"/>
        <v>4.4324429393031986E-5</v>
      </c>
      <c r="BM5749" s="146">
        <f t="shared" si="768"/>
        <v>1.2080287054144485E-7</v>
      </c>
      <c r="BN5749" s="146">
        <f t="shared" si="769"/>
        <v>1.2080287054144485E-7</v>
      </c>
      <c r="BO5749" s="146" t="str">
        <f t="shared" si="765"/>
        <v/>
      </c>
    </row>
    <row r="5750" spans="62:67" ht="20.100000000000001" customHeight="1" x14ac:dyDescent="0.25">
      <c r="BJ5750" s="146">
        <v>4970</v>
      </c>
      <c r="BK5750" s="146">
        <f t="shared" si="766"/>
        <v>31.801599999997542</v>
      </c>
      <c r="BL5750" s="146">
        <f t="shared" si="767"/>
        <v>4.4203626522490541E-5</v>
      </c>
      <c r="BM5750" s="146">
        <f t="shared" si="768"/>
        <v>1.204775185343227E-7</v>
      </c>
      <c r="BN5750" s="146">
        <f t="shared" si="769"/>
        <v>1.204775185343227E-7</v>
      </c>
      <c r="BO5750" s="146" t="str">
        <f t="shared" si="765"/>
        <v/>
      </c>
    </row>
    <row r="5751" spans="62:67" ht="20.100000000000001" customHeight="1" x14ac:dyDescent="0.25">
      <c r="BJ5751" s="146">
        <v>4971</v>
      </c>
      <c r="BK5751" s="146">
        <f t="shared" si="766"/>
        <v>31.807999999997541</v>
      </c>
      <c r="BL5751" s="146">
        <f t="shared" si="767"/>
        <v>4.4083149003956219E-5</v>
      </c>
      <c r="BM5751" s="146">
        <f t="shared" si="768"/>
        <v>1.201530306172975E-7</v>
      </c>
      <c r="BN5751" s="146">
        <f t="shared" si="769"/>
        <v>1.201530306172975E-7</v>
      </c>
      <c r="BO5751" s="146" t="str">
        <f t="shared" si="765"/>
        <v/>
      </c>
    </row>
    <row r="5752" spans="62:67" ht="20.100000000000001" customHeight="1" x14ac:dyDescent="0.25">
      <c r="BJ5752" s="146">
        <v>4972</v>
      </c>
      <c r="BK5752" s="146">
        <f t="shared" si="766"/>
        <v>31.814399999997541</v>
      </c>
      <c r="BL5752" s="146">
        <f t="shared" si="767"/>
        <v>4.3962995973338921E-5</v>
      </c>
      <c r="BM5752" s="146">
        <f t="shared" si="768"/>
        <v>1.1982940453377183E-7</v>
      </c>
      <c r="BN5752" s="146">
        <f t="shared" si="769"/>
        <v>1.1982940453377183E-7</v>
      </c>
      <c r="BO5752" s="146" t="str">
        <f t="shared" si="765"/>
        <v/>
      </c>
    </row>
    <row r="5753" spans="62:67" ht="20.100000000000001" customHeight="1" x14ac:dyDescent="0.25">
      <c r="BJ5753" s="146">
        <v>4973</v>
      </c>
      <c r="BK5753" s="146">
        <f t="shared" si="766"/>
        <v>31.82079999999754</v>
      </c>
      <c r="BL5753" s="146">
        <f t="shared" si="767"/>
        <v>4.3843166568805149E-5</v>
      </c>
      <c r="BM5753" s="146">
        <f t="shared" si="768"/>
        <v>1.1950663803263027E-7</v>
      </c>
      <c r="BN5753" s="146">
        <f t="shared" si="769"/>
        <v>1.1950663803263027E-7</v>
      </c>
      <c r="BO5753" s="146" t="str">
        <f t="shared" si="765"/>
        <v/>
      </c>
    </row>
    <row r="5754" spans="62:67" ht="20.100000000000001" customHeight="1" x14ac:dyDescent="0.25">
      <c r="BJ5754" s="146">
        <v>4974</v>
      </c>
      <c r="BK5754" s="146">
        <f t="shared" si="766"/>
        <v>31.827199999997539</v>
      </c>
      <c r="BL5754" s="146">
        <f t="shared" si="767"/>
        <v>4.3723659930772519E-5</v>
      </c>
      <c r="BM5754" s="146">
        <f t="shared" si="768"/>
        <v>1.1918472886834105E-7</v>
      </c>
      <c r="BN5754" s="146">
        <f t="shared" si="769"/>
        <v>1.1918472886834105E-7</v>
      </c>
      <c r="BO5754" s="146" t="str">
        <f t="shared" si="765"/>
        <v/>
      </c>
    </row>
    <row r="5755" spans="62:67" ht="20.100000000000001" customHeight="1" x14ac:dyDescent="0.25">
      <c r="BJ5755" s="146">
        <v>4975</v>
      </c>
      <c r="BK5755" s="146">
        <f t="shared" si="766"/>
        <v>31.833599999997539</v>
      </c>
      <c r="BL5755" s="146">
        <f t="shared" si="767"/>
        <v>4.3604475201904178E-5</v>
      </c>
      <c r="BM5755" s="146">
        <f t="shared" si="768"/>
        <v>1.18863674801593E-7</v>
      </c>
      <c r="BN5755" s="146">
        <f t="shared" si="769"/>
        <v>1.18863674801593E-7</v>
      </c>
      <c r="BO5755" s="146" t="str">
        <f t="shared" si="765"/>
        <v/>
      </c>
    </row>
    <row r="5756" spans="62:67" ht="20.100000000000001" customHeight="1" x14ac:dyDescent="0.25">
      <c r="BJ5756" s="146">
        <v>4976</v>
      </c>
      <c r="BK5756" s="146">
        <f t="shared" si="766"/>
        <v>31.839999999997538</v>
      </c>
      <c r="BL5756" s="146">
        <f t="shared" si="767"/>
        <v>4.3485611527102585E-5</v>
      </c>
      <c r="BM5756" s="146">
        <f t="shared" si="768"/>
        <v>1.1854347359894997E-7</v>
      </c>
      <c r="BN5756" s="146">
        <f t="shared" si="769"/>
        <v>1.1854347359894997E-7</v>
      </c>
      <c r="BO5756" s="146" t="str">
        <f t="shared" si="765"/>
        <v/>
      </c>
    </row>
    <row r="5757" spans="62:67" ht="20.100000000000001" customHeight="1" x14ac:dyDescent="0.25">
      <c r="BJ5757" s="146">
        <v>4977</v>
      </c>
      <c r="BK5757" s="146">
        <f t="shared" si="766"/>
        <v>31.846399999997537</v>
      </c>
      <c r="BL5757" s="146">
        <f t="shared" si="767"/>
        <v>4.3367068053503635E-5</v>
      </c>
      <c r="BM5757" s="146">
        <f t="shared" si="768"/>
        <v>1.1822412303146847E-7</v>
      </c>
      <c r="BN5757" s="146">
        <f t="shared" si="769"/>
        <v>1.1822412303146847E-7</v>
      </c>
      <c r="BO5757" s="146" t="str">
        <f t="shared" si="765"/>
        <v/>
      </c>
    </row>
    <row r="5758" spans="62:67" ht="20.100000000000001" customHeight="1" x14ac:dyDescent="0.25">
      <c r="BJ5758" s="146">
        <v>4978</v>
      </c>
      <c r="BK5758" s="146">
        <f t="shared" si="766"/>
        <v>31.852799999997536</v>
      </c>
      <c r="BL5758" s="146">
        <f t="shared" si="767"/>
        <v>4.3248843930472167E-5</v>
      </c>
      <c r="BM5758" s="146">
        <f t="shared" si="768"/>
        <v>1.1790562087765215E-7</v>
      </c>
      <c r="BN5758" s="146">
        <f t="shared" si="769"/>
        <v>1.1790562087765215E-7</v>
      </c>
      <c r="BO5758" s="146" t="str">
        <f t="shared" si="765"/>
        <v/>
      </c>
    </row>
    <row r="5759" spans="62:67" ht="20.100000000000001" customHeight="1" x14ac:dyDescent="0.25">
      <c r="BJ5759" s="146">
        <v>4979</v>
      </c>
      <c r="BK5759" s="146">
        <f t="shared" si="766"/>
        <v>31.859199999997536</v>
      </c>
      <c r="BL5759" s="146">
        <f t="shared" si="767"/>
        <v>4.3130938309594514E-5</v>
      </c>
      <c r="BM5759" s="146">
        <f t="shared" si="768"/>
        <v>1.1758796492034143E-7</v>
      </c>
      <c r="BN5759" s="146">
        <f t="shared" si="769"/>
        <v>1.1758796492034143E-7</v>
      </c>
      <c r="BO5759" s="146" t="str">
        <f t="shared" si="765"/>
        <v/>
      </c>
    </row>
    <row r="5760" spans="62:67" ht="20.100000000000001" customHeight="1" x14ac:dyDescent="0.25">
      <c r="BJ5760" s="146">
        <v>4980</v>
      </c>
      <c r="BK5760" s="146">
        <f t="shared" si="766"/>
        <v>31.865599999997535</v>
      </c>
      <c r="BL5760" s="146">
        <f t="shared" si="767"/>
        <v>4.3013350344674173E-5</v>
      </c>
      <c r="BM5760" s="146">
        <f t="shared" si="768"/>
        <v>1.1727115294859737E-7</v>
      </c>
      <c r="BN5760" s="146">
        <f t="shared" si="769"/>
        <v>1.1727115294859737E-7</v>
      </c>
      <c r="BO5760" s="146" t="str">
        <f t="shared" si="765"/>
        <v/>
      </c>
    </row>
    <row r="5761" spans="62:67" ht="20.100000000000001" customHeight="1" x14ac:dyDescent="0.25">
      <c r="BJ5761" s="146">
        <v>4981</v>
      </c>
      <c r="BK5761" s="146">
        <f t="shared" si="766"/>
        <v>31.871999999997534</v>
      </c>
      <c r="BL5761" s="146">
        <f t="shared" si="767"/>
        <v>4.2896079191725576E-5</v>
      </c>
      <c r="BM5761" s="146">
        <f t="shared" si="768"/>
        <v>1.1695518275719341E-7</v>
      </c>
      <c r="BN5761" s="146">
        <f t="shared" si="769"/>
        <v>1.1695518275719341E-7</v>
      </c>
      <c r="BO5761" s="146" t="str">
        <f t="shared" si="765"/>
        <v/>
      </c>
    </row>
    <row r="5762" spans="62:67" ht="20.100000000000001" customHeight="1" x14ac:dyDescent="0.25">
      <c r="BJ5762" s="146">
        <v>4982</v>
      </c>
      <c r="BK5762" s="146">
        <f t="shared" si="766"/>
        <v>31.878399999997534</v>
      </c>
      <c r="BL5762" s="146">
        <f t="shared" si="767"/>
        <v>4.2779124008968382E-5</v>
      </c>
      <c r="BM5762" s="146">
        <f t="shared" si="768"/>
        <v>1.1664005214607326E-7</v>
      </c>
      <c r="BN5762" s="146">
        <f t="shared" si="769"/>
        <v>1.1664005214607326E-7</v>
      </c>
      <c r="BO5762" s="146" t="str">
        <f t="shared" si="765"/>
        <v/>
      </c>
    </row>
    <row r="5763" spans="62:67" ht="20.100000000000001" customHeight="1" x14ac:dyDescent="0.25">
      <c r="BJ5763" s="146">
        <v>4983</v>
      </c>
      <c r="BK5763" s="146">
        <f t="shared" si="766"/>
        <v>31.884799999997533</v>
      </c>
      <c r="BL5763" s="146">
        <f t="shared" si="767"/>
        <v>4.2662483956822309E-5</v>
      </c>
      <c r="BM5763" s="146">
        <f t="shared" si="768"/>
        <v>1.1632575892176042E-7</v>
      </c>
      <c r="BN5763" s="146">
        <f t="shared" si="769"/>
        <v>1.1632575892176042E-7</v>
      </c>
      <c r="BO5763" s="146" t="str">
        <f t="shared" si="765"/>
        <v/>
      </c>
    </row>
    <row r="5764" spans="62:67" ht="20.100000000000001" customHeight="1" x14ac:dyDescent="0.25">
      <c r="BJ5764" s="146">
        <v>4984</v>
      </c>
      <c r="BK5764" s="146">
        <f t="shared" si="766"/>
        <v>31.891199999997532</v>
      </c>
      <c r="BL5764" s="146">
        <f t="shared" si="767"/>
        <v>4.2546158197900549E-5</v>
      </c>
      <c r="BM5764" s="146">
        <f t="shared" si="768"/>
        <v>1.1601230089521003E-7</v>
      </c>
      <c r="BN5764" s="146">
        <f t="shared" si="769"/>
        <v>1.1601230089521003E-7</v>
      </c>
      <c r="BO5764" s="146" t="str">
        <f t="shared" si="765"/>
        <v/>
      </c>
    </row>
    <row r="5765" spans="62:67" ht="20.100000000000001" customHeight="1" x14ac:dyDescent="0.25">
      <c r="BJ5765" s="146">
        <v>4985</v>
      </c>
      <c r="BK5765" s="146">
        <f t="shared" si="766"/>
        <v>31.897599999997531</v>
      </c>
      <c r="BL5765" s="146">
        <f t="shared" si="767"/>
        <v>4.2430145897005338E-5</v>
      </c>
      <c r="BM5765" s="146">
        <f t="shared" si="768"/>
        <v>1.1569967588395024E-7</v>
      </c>
      <c r="BN5765" s="146">
        <f t="shared" si="769"/>
        <v>1.1569967588395024E-7</v>
      </c>
      <c r="BO5765" s="146" t="str">
        <f t="shared" si="765"/>
        <v/>
      </c>
    </row>
    <row r="5766" spans="62:67" ht="20.100000000000001" customHeight="1" x14ac:dyDescent="0.25">
      <c r="BJ5766" s="146">
        <v>4986</v>
      </c>
      <c r="BK5766" s="146">
        <f t="shared" si="766"/>
        <v>31.903999999997531</v>
      </c>
      <c r="BL5766" s="146">
        <f t="shared" si="767"/>
        <v>4.2314446221121388E-5</v>
      </c>
      <c r="BM5766" s="146">
        <f t="shared" si="768"/>
        <v>1.1538788171062525E-7</v>
      </c>
      <c r="BN5766" s="146">
        <f t="shared" si="769"/>
        <v>1.1538788171062525E-7</v>
      </c>
      <c r="BO5766" s="146" t="str">
        <f t="shared" si="765"/>
        <v/>
      </c>
    </row>
    <row r="5767" spans="62:67" ht="20.100000000000001" customHeight="1" x14ac:dyDescent="0.25">
      <c r="BJ5767" s="146">
        <v>4987</v>
      </c>
      <c r="BK5767" s="146">
        <f t="shared" si="766"/>
        <v>31.91039999999753</v>
      </c>
      <c r="BL5767" s="146">
        <f t="shared" si="767"/>
        <v>4.2199058339410763E-5</v>
      </c>
      <c r="BM5767" s="146">
        <f t="shared" si="768"/>
        <v>1.1507691620344935E-7</v>
      </c>
      <c r="BN5767" s="146">
        <f t="shared" si="769"/>
        <v>1.1507691620344935E-7</v>
      </c>
      <c r="BO5767" s="146" t="str">
        <f t="shared" si="765"/>
        <v/>
      </c>
    </row>
    <row r="5768" spans="62:67" ht="20.100000000000001" customHeight="1" x14ac:dyDescent="0.25">
      <c r="BJ5768" s="146">
        <v>4988</v>
      </c>
      <c r="BK5768" s="146">
        <f t="shared" si="766"/>
        <v>31.916799999997529</v>
      </c>
      <c r="BL5768" s="146">
        <f t="shared" si="767"/>
        <v>4.2083981423207314E-5</v>
      </c>
      <c r="BM5768" s="146">
        <f t="shared" si="768"/>
        <v>1.1476677719651188E-7</v>
      </c>
      <c r="BN5768" s="146">
        <f t="shared" si="769"/>
        <v>1.1476677719651188E-7</v>
      </c>
      <c r="BO5768" s="146" t="str">
        <f t="shared" si="765"/>
        <v/>
      </c>
    </row>
    <row r="5769" spans="62:67" ht="20.100000000000001" customHeight="1" x14ac:dyDescent="0.25">
      <c r="BJ5769" s="146">
        <v>4989</v>
      </c>
      <c r="BK5769" s="146">
        <f t="shared" si="766"/>
        <v>31.923199999997529</v>
      </c>
      <c r="BL5769" s="146">
        <f t="shared" si="767"/>
        <v>4.1969214646010802E-5</v>
      </c>
      <c r="BM5769" s="146">
        <f t="shared" si="768"/>
        <v>1.144574625289979E-7</v>
      </c>
      <c r="BN5769" s="146">
        <f t="shared" si="769"/>
        <v>1.144574625289979E-7</v>
      </c>
      <c r="BO5769" s="146" t="str">
        <f t="shared" si="765"/>
        <v/>
      </c>
    </row>
    <row r="5770" spans="62:67" ht="20.100000000000001" customHeight="1" x14ac:dyDescent="0.25">
      <c r="BJ5770" s="146">
        <v>4990</v>
      </c>
      <c r="BK5770" s="146">
        <f t="shared" si="766"/>
        <v>31.929599999997528</v>
      </c>
      <c r="BL5770" s="146">
        <f t="shared" si="767"/>
        <v>4.1854757183481804E-5</v>
      </c>
      <c r="BM5770" s="146">
        <f t="shared" si="768"/>
        <v>1.1414897004592006E-7</v>
      </c>
      <c r="BN5770" s="146">
        <f t="shared" si="769"/>
        <v>1.1414897004592006E-7</v>
      </c>
      <c r="BO5770" s="146" t="str">
        <f t="shared" si="765"/>
        <v/>
      </c>
    </row>
    <row r="5771" spans="62:67" ht="20.100000000000001" customHeight="1" x14ac:dyDescent="0.25">
      <c r="BJ5771" s="146">
        <v>4991</v>
      </c>
      <c r="BK5771" s="146">
        <f t="shared" si="766"/>
        <v>31.935999999997527</v>
      </c>
      <c r="BL5771" s="146">
        <f t="shared" si="767"/>
        <v>4.1740608213435884E-5</v>
      </c>
      <c r="BM5771" s="146">
        <f t="shared" si="768"/>
        <v>1.1384129759796954E-7</v>
      </c>
      <c r="BN5771" s="146">
        <f t="shared" si="769"/>
        <v>1.1384129759796954E-7</v>
      </c>
      <c r="BO5771" s="146" t="str">
        <f t="shared" si="765"/>
        <v/>
      </c>
    </row>
    <row r="5772" spans="62:67" ht="20.100000000000001" customHeight="1" x14ac:dyDescent="0.25">
      <c r="BJ5772" s="146">
        <v>4992</v>
      </c>
      <c r="BK5772" s="146">
        <f t="shared" si="766"/>
        <v>31.942399999997527</v>
      </c>
      <c r="BL5772" s="146">
        <f t="shared" si="767"/>
        <v>4.1626766915837914E-5</v>
      </c>
      <c r="BM5772" s="146">
        <f t="shared" si="768"/>
        <v>1.1353444304087226E-7</v>
      </c>
      <c r="BN5772" s="146">
        <f t="shared" si="769"/>
        <v>1.1353444304087226E-7</v>
      </c>
      <c r="BO5772" s="146" t="str">
        <f t="shared" si="765"/>
        <v/>
      </c>
    </row>
    <row r="5773" spans="62:67" ht="20.100000000000001" customHeight="1" x14ac:dyDescent="0.25">
      <c r="BJ5773" s="146">
        <v>4993</v>
      </c>
      <c r="BK5773" s="146">
        <f t="shared" si="766"/>
        <v>31.948799999997526</v>
      </c>
      <c r="BL5773" s="146">
        <f t="shared" si="767"/>
        <v>4.1513232472797042E-5</v>
      </c>
      <c r="BM5773" s="146">
        <f t="shared" si="768"/>
        <v>1.1322840423635792E-7</v>
      </c>
      <c r="BN5773" s="146">
        <f t="shared" si="769"/>
        <v>1.1322840423635792E-7</v>
      </c>
      <c r="BO5773" s="146" t="str">
        <f t="shared" ref="BO5773:BO5781" si="770">IF($BL5773&lt;(1-$BH$793),$BM5773,"")</f>
        <v/>
      </c>
    </row>
    <row r="5774" spans="62:67" ht="20.100000000000001" customHeight="1" x14ac:dyDescent="0.25">
      <c r="BJ5774" s="146">
        <v>4994</v>
      </c>
      <c r="BK5774" s="146">
        <f t="shared" ref="BK5774:BK5781" si="771">BK5773+$BN$778</f>
        <v>31.955199999997525</v>
      </c>
      <c r="BL5774" s="146">
        <f t="shared" ref="BL5774:BL5781" si="772">_xlfn.CHISQ.DIST.RT(BK5774,7)</f>
        <v>4.1400004068560684E-5</v>
      </c>
      <c r="BM5774" s="146">
        <f t="shared" ref="BM5774:BM5781" si="773">BL5774-BL5775</f>
        <v>1.1292317905113E-7</v>
      </c>
      <c r="BN5774" s="146">
        <f t="shared" ref="BN5774:BN5781" si="774">IF(BL5774&lt;(1-$BH$785),BM5774,"")</f>
        <v>1.1292317905113E-7</v>
      </c>
      <c r="BO5774" s="146" t="str">
        <f t="shared" si="770"/>
        <v/>
      </c>
    </row>
    <row r="5775" spans="62:67" ht="20.100000000000001" customHeight="1" x14ac:dyDescent="0.25">
      <c r="BJ5775" s="146">
        <v>4995</v>
      </c>
      <c r="BK5775" s="146">
        <f t="shared" si="771"/>
        <v>31.961599999997524</v>
      </c>
      <c r="BL5775" s="146">
        <f t="shared" si="772"/>
        <v>4.1287080889509554E-5</v>
      </c>
      <c r="BM5775" s="146">
        <f t="shared" si="773"/>
        <v>1.1261876535792286E-7</v>
      </c>
      <c r="BN5775" s="146">
        <f t="shared" si="774"/>
        <v>1.1261876535792286E-7</v>
      </c>
      <c r="BO5775" s="146" t="str">
        <f t="shared" si="770"/>
        <v/>
      </c>
    </row>
    <row r="5776" spans="62:67" ht="20.100000000000001" customHeight="1" x14ac:dyDescent="0.25">
      <c r="BJ5776" s="146">
        <v>4996</v>
      </c>
      <c r="BK5776" s="146">
        <f t="shared" si="771"/>
        <v>31.967999999997524</v>
      </c>
      <c r="BL5776" s="146">
        <f t="shared" si="772"/>
        <v>4.1174462124151631E-5</v>
      </c>
      <c r="BM5776" s="146">
        <f t="shared" si="773"/>
        <v>1.1231516103429553E-7</v>
      </c>
      <c r="BN5776" s="146">
        <f t="shared" si="774"/>
        <v>1.1231516103429553E-7</v>
      </c>
      <c r="BO5776" s="146" t="str">
        <f t="shared" si="770"/>
        <v/>
      </c>
    </row>
    <row r="5777" spans="62:67" ht="20.100000000000001" customHeight="1" x14ac:dyDescent="0.25">
      <c r="BJ5777" s="146">
        <v>4997</v>
      </c>
      <c r="BK5777" s="146">
        <f t="shared" si="771"/>
        <v>31.974399999997523</v>
      </c>
      <c r="BL5777" s="146">
        <f t="shared" si="772"/>
        <v>4.1062146963117336E-5</v>
      </c>
      <c r="BM5777" s="146">
        <f t="shared" si="773"/>
        <v>1.1201236396370242E-7</v>
      </c>
      <c r="BN5777" s="146">
        <f t="shared" si="774"/>
        <v>1.1201236396370242E-7</v>
      </c>
      <c r="BO5777" s="146" t="str">
        <f t="shared" si="770"/>
        <v/>
      </c>
    </row>
    <row r="5778" spans="62:67" ht="20.100000000000001" customHeight="1" x14ac:dyDescent="0.25">
      <c r="BJ5778" s="146">
        <v>4998</v>
      </c>
      <c r="BK5778" s="146">
        <f t="shared" si="771"/>
        <v>31.980799999997522</v>
      </c>
      <c r="BL5778" s="146">
        <f t="shared" si="772"/>
        <v>4.0950134599153633E-5</v>
      </c>
      <c r="BM5778" s="146">
        <f t="shared" si="773"/>
        <v>1.1171037203514092E-7</v>
      </c>
      <c r="BN5778" s="146">
        <f t="shared" si="774"/>
        <v>1.1171037203514092E-7</v>
      </c>
      <c r="BO5778" s="146" t="str">
        <f t="shared" si="770"/>
        <v/>
      </c>
    </row>
    <row r="5779" spans="62:67" ht="20.100000000000001" customHeight="1" x14ac:dyDescent="0.25">
      <c r="BJ5779" s="146">
        <v>4999</v>
      </c>
      <c r="BK5779" s="146">
        <f t="shared" si="771"/>
        <v>31.987199999997522</v>
      </c>
      <c r="BL5779" s="146">
        <f t="shared" si="772"/>
        <v>4.0838424227118492E-5</v>
      </c>
      <c r="BM5779" s="146">
        <f t="shared" si="773"/>
        <v>1.1140918314222982E-7</v>
      </c>
      <c r="BN5779" s="146">
        <f t="shared" si="774"/>
        <v>1.1140918314222982E-7</v>
      </c>
      <c r="BO5779" s="146" t="str">
        <f t="shared" si="770"/>
        <v/>
      </c>
    </row>
    <row r="5780" spans="62:67" ht="20.100000000000001" customHeight="1" x14ac:dyDescent="0.25">
      <c r="BJ5780" s="146">
        <v>5000</v>
      </c>
      <c r="BK5780" s="146">
        <f t="shared" si="771"/>
        <v>31.993599999997521</v>
      </c>
      <c r="BL5780" s="146">
        <f t="shared" si="772"/>
        <v>4.0727015043976263E-5</v>
      </c>
      <c r="BM5780" s="146">
        <f t="shared" si="773"/>
        <v>1.1110879518497115E-7</v>
      </c>
      <c r="BN5780" s="146">
        <f t="shared" si="774"/>
        <v>1.1110879518497115E-7</v>
      </c>
      <c r="BO5780" s="146" t="str">
        <f t="shared" si="770"/>
        <v/>
      </c>
    </row>
    <row r="5781" spans="62:67" ht="20.100000000000001" customHeight="1" x14ac:dyDescent="0.25">
      <c r="BJ5781" s="146">
        <v>5001</v>
      </c>
      <c r="BK5781" s="146">
        <f t="shared" si="771"/>
        <v>31.99999999999752</v>
      </c>
      <c r="BL5781" s="146">
        <f t="shared" si="772"/>
        <v>4.0615906248791291E-5</v>
      </c>
      <c r="BM5781" s="146">
        <f t="shared" si="773"/>
        <v>0</v>
      </c>
      <c r="BN5781" s="146">
        <f t="shared" si="774"/>
        <v>0</v>
      </c>
      <c r="BO5781" s="146" t="str">
        <f t="shared" si="770"/>
        <v/>
      </c>
    </row>
    <row r="5782" spans="62:67" ht="20.100000000000001" customHeight="1" x14ac:dyDescent="0.25">
      <c r="BL5782" s="146">
        <f>BL5781</f>
        <v>4.0615906248791291E-5</v>
      </c>
    </row>
  </sheetData>
  <autoFilter ref="B11:J47" xr:uid="{18CA3339-6272-475F-A9BE-AC367CACDF3B}">
    <sortState xmlns:xlrd2="http://schemas.microsoft.com/office/spreadsheetml/2017/richdata2" ref="B12:J47">
      <sortCondition ref="J11:J47"/>
    </sortState>
  </autoFilter>
  <sortState xmlns:xlrd2="http://schemas.microsoft.com/office/spreadsheetml/2017/richdata2" ref="J340:J363">
    <sortCondition ref="J340:J363"/>
  </sortState>
  <mergeCells count="296">
    <mergeCell ref="P64:P65"/>
    <mergeCell ref="Q64:Q65"/>
    <mergeCell ref="T16:U16"/>
    <mergeCell ref="T17:U17"/>
    <mergeCell ref="G414:J414"/>
    <mergeCell ref="A559:K561"/>
    <mergeCell ref="L118:N118"/>
    <mergeCell ref="L119:N119"/>
    <mergeCell ref="E157:E168"/>
    <mergeCell ref="B152:B156"/>
    <mergeCell ref="E152:E156"/>
    <mergeCell ref="F152:F156"/>
    <mergeCell ref="A84:K85"/>
    <mergeCell ref="A126:F126"/>
    <mergeCell ref="F169:F173"/>
    <mergeCell ref="C174:C178"/>
    <mergeCell ref="P66:P67"/>
    <mergeCell ref="C169:C173"/>
    <mergeCell ref="D169:D173"/>
    <mergeCell ref="F467:G467"/>
    <mergeCell ref="H463:K463"/>
    <mergeCell ref="T21:U21"/>
    <mergeCell ref="T18:U18"/>
    <mergeCell ref="T19:U19"/>
    <mergeCell ref="T25:U25"/>
    <mergeCell ref="T20:U20"/>
    <mergeCell ref="P26:Q26"/>
    <mergeCell ref="P27:Q27"/>
    <mergeCell ref="T23:U23"/>
    <mergeCell ref="T24:U24"/>
    <mergeCell ref="P17:Q17"/>
    <mergeCell ref="P18:Q18"/>
    <mergeCell ref="P28:Q28"/>
    <mergeCell ref="P19:Q19"/>
    <mergeCell ref="P20:Q20"/>
    <mergeCell ref="P21:Q21"/>
    <mergeCell ref="P22:Q22"/>
    <mergeCell ref="P23:Q23"/>
    <mergeCell ref="P24:Q24"/>
    <mergeCell ref="P25:Q25"/>
    <mergeCell ref="A406:K407"/>
    <mergeCell ref="B149:B151"/>
    <mergeCell ref="E169:E173"/>
    <mergeCell ref="B157:B168"/>
    <mergeCell ref="C157:C168"/>
    <mergeCell ref="F462:G462"/>
    <mergeCell ref="B458:B459"/>
    <mergeCell ref="M8:U8"/>
    <mergeCell ref="T12:U12"/>
    <mergeCell ref="T13:U13"/>
    <mergeCell ref="T14:U14"/>
    <mergeCell ref="T15:U15"/>
    <mergeCell ref="P12:Q12"/>
    <mergeCell ref="P13:Q13"/>
    <mergeCell ref="P14:Q14"/>
    <mergeCell ref="P15:Q15"/>
    <mergeCell ref="M10:M11"/>
    <mergeCell ref="N10:N11"/>
    <mergeCell ref="O10:O11"/>
    <mergeCell ref="R10:R11"/>
    <mergeCell ref="S10:S11"/>
    <mergeCell ref="P10:Q11"/>
    <mergeCell ref="T10:U11"/>
    <mergeCell ref="P16:Q16"/>
    <mergeCell ref="C152:C156"/>
    <mergeCell ref="B145:B146"/>
    <mergeCell ref="F157:F168"/>
    <mergeCell ref="D147:D148"/>
    <mergeCell ref="E149:E151"/>
    <mergeCell ref="F149:F151"/>
    <mergeCell ref="A401:K401"/>
    <mergeCell ref="B169:B173"/>
    <mergeCell ref="B174:B178"/>
    <mergeCell ref="D174:D178"/>
    <mergeCell ref="E174:E178"/>
    <mergeCell ref="F174:F178"/>
    <mergeCell ref="B147:B148"/>
    <mergeCell ref="A309:F309"/>
    <mergeCell ref="A306:K306"/>
    <mergeCell ref="A181:K181"/>
    <mergeCell ref="C458:C459"/>
    <mergeCell ref="H458:K459"/>
    <mergeCell ref="H460:K460"/>
    <mergeCell ref="H461:K461"/>
    <mergeCell ref="F466:G466"/>
    <mergeCell ref="H466:K466"/>
    <mergeCell ref="A431:K431"/>
    <mergeCell ref="F463:G463"/>
    <mergeCell ref="F464:G464"/>
    <mergeCell ref="H464:K464"/>
    <mergeCell ref="H465:K465"/>
    <mergeCell ref="F458:G459"/>
    <mergeCell ref="F460:G460"/>
    <mergeCell ref="A715:K715"/>
    <mergeCell ref="A716:K716"/>
    <mergeCell ref="A712:K712"/>
    <mergeCell ref="A711:K711"/>
    <mergeCell ref="A717:K717"/>
    <mergeCell ref="A718:K718"/>
    <mergeCell ref="H653:I653"/>
    <mergeCell ref="A719:K719"/>
    <mergeCell ref="A720:K720"/>
    <mergeCell ref="C688:F688"/>
    <mergeCell ref="C690:F690"/>
    <mergeCell ref="B681:C681"/>
    <mergeCell ref="B682:C682"/>
    <mergeCell ref="B683:C683"/>
    <mergeCell ref="D681:E681"/>
    <mergeCell ref="F681:G681"/>
    <mergeCell ref="D682:E682"/>
    <mergeCell ref="F682:G682"/>
    <mergeCell ref="D683:E683"/>
    <mergeCell ref="F683:G683"/>
    <mergeCell ref="A659:B660"/>
    <mergeCell ref="A661:B662"/>
    <mergeCell ref="A713:K713"/>
    <mergeCell ref="A701:K701"/>
    <mergeCell ref="X687:Y687"/>
    <mergeCell ref="C659:E659"/>
    <mergeCell ref="C661:C662"/>
    <mergeCell ref="D661:D662"/>
    <mergeCell ref="E661:E662"/>
    <mergeCell ref="A656:K656"/>
    <mergeCell ref="A674:K674"/>
    <mergeCell ref="A675:K679"/>
    <mergeCell ref="A714:K714"/>
    <mergeCell ref="C686:F686"/>
    <mergeCell ref="A702:K702"/>
    <mergeCell ref="L704:N704"/>
    <mergeCell ref="G613:K613"/>
    <mergeCell ref="G609:K609"/>
    <mergeCell ref="A646:K646"/>
    <mergeCell ref="A566:K566"/>
    <mergeCell ref="A567:K567"/>
    <mergeCell ref="A568:K568"/>
    <mergeCell ref="A618:K618"/>
    <mergeCell ref="A626:K626"/>
    <mergeCell ref="A564:K564"/>
    <mergeCell ref="G612:K612"/>
    <mergeCell ref="Q52:Q53"/>
    <mergeCell ref="M54:O55"/>
    <mergeCell ref="P54:P55"/>
    <mergeCell ref="Q54:Q55"/>
    <mergeCell ref="M56:O57"/>
    <mergeCell ref="T29:U29"/>
    <mergeCell ref="T30:U30"/>
    <mergeCell ref="P56:P57"/>
    <mergeCell ref="Q56:Q57"/>
    <mergeCell ref="M52:O53"/>
    <mergeCell ref="P52:P53"/>
    <mergeCell ref="P43:Q43"/>
    <mergeCell ref="T43:U43"/>
    <mergeCell ref="T34:U34"/>
    <mergeCell ref="T35:U35"/>
    <mergeCell ref="T31:U31"/>
    <mergeCell ref="T32:U32"/>
    <mergeCell ref="T33:U33"/>
    <mergeCell ref="P34:Q34"/>
    <mergeCell ref="P35:Q35"/>
    <mergeCell ref="P33:Q33"/>
    <mergeCell ref="T42:U42"/>
    <mergeCell ref="T22:U22"/>
    <mergeCell ref="M58:O59"/>
    <mergeCell ref="P58:P59"/>
    <mergeCell ref="Q58:Q59"/>
    <mergeCell ref="Q60:Q61"/>
    <mergeCell ref="P37:Q37"/>
    <mergeCell ref="T37:U37"/>
    <mergeCell ref="P38:Q38"/>
    <mergeCell ref="T38:U38"/>
    <mergeCell ref="P39:Q39"/>
    <mergeCell ref="P44:Q44"/>
    <mergeCell ref="T44:U44"/>
    <mergeCell ref="P45:Q45"/>
    <mergeCell ref="T45:U45"/>
    <mergeCell ref="P46:Q46"/>
    <mergeCell ref="T46:U46"/>
    <mergeCell ref="P47:Q47"/>
    <mergeCell ref="T47:U47"/>
    <mergeCell ref="T39:U39"/>
    <mergeCell ref="P40:Q40"/>
    <mergeCell ref="T40:U40"/>
    <mergeCell ref="P41:Q41"/>
    <mergeCell ref="T41:U41"/>
    <mergeCell ref="P42:Q42"/>
    <mergeCell ref="AE740:AM740"/>
    <mergeCell ref="C740:H740"/>
    <mergeCell ref="R740:W740"/>
    <mergeCell ref="P29:Q29"/>
    <mergeCell ref="P30:Q30"/>
    <mergeCell ref="P31:Q31"/>
    <mergeCell ref="P32:Q32"/>
    <mergeCell ref="T26:U26"/>
    <mergeCell ref="T27:U27"/>
    <mergeCell ref="T28:U28"/>
    <mergeCell ref="M60:O61"/>
    <mergeCell ref="P60:P61"/>
    <mergeCell ref="M50:Q50"/>
    <mergeCell ref="B262:C262"/>
    <mergeCell ref="B303:C303"/>
    <mergeCell ref="A399:K399"/>
    <mergeCell ref="P36:Q36"/>
    <mergeCell ref="T36:U36"/>
    <mergeCell ref="M51:O51"/>
    <mergeCell ref="L115:N115"/>
    <mergeCell ref="C66:F69"/>
    <mergeCell ref="L114:N114"/>
    <mergeCell ref="M66:O67"/>
    <mergeCell ref="L117:N117"/>
    <mergeCell ref="A5:K5"/>
    <mergeCell ref="C62:D62"/>
    <mergeCell ref="E62:F62"/>
    <mergeCell ref="C63:D63"/>
    <mergeCell ref="E63:F63"/>
    <mergeCell ref="C64:D64"/>
    <mergeCell ref="E64:F64"/>
    <mergeCell ref="C65:D65"/>
    <mergeCell ref="E65:F65"/>
    <mergeCell ref="E61:F61"/>
    <mergeCell ref="A59:K59"/>
    <mergeCell ref="C61:D61"/>
    <mergeCell ref="A7:J7"/>
    <mergeCell ref="A8:J8"/>
    <mergeCell ref="B9:I9"/>
    <mergeCell ref="A404:K404"/>
    <mergeCell ref="A452:B452"/>
    <mergeCell ref="D90:E90"/>
    <mergeCell ref="D96:E96"/>
    <mergeCell ref="D152:D156"/>
    <mergeCell ref="A102:K102"/>
    <mergeCell ref="A88:K88"/>
    <mergeCell ref="B110:C110"/>
    <mergeCell ref="A140:K143"/>
    <mergeCell ref="A433:C433"/>
    <mergeCell ref="H337:K337"/>
    <mergeCell ref="G311:K311"/>
    <mergeCell ref="A408:F408"/>
    <mergeCell ref="A311:F311"/>
    <mergeCell ref="A337:F337"/>
    <mergeCell ref="A334:F334"/>
    <mergeCell ref="A400:K400"/>
    <mergeCell ref="A145:A178"/>
    <mergeCell ref="D157:D168"/>
    <mergeCell ref="C149:C151"/>
    <mergeCell ref="D149:D151"/>
    <mergeCell ref="C145:C146"/>
    <mergeCell ref="D145:F145"/>
    <mergeCell ref="A138:F138"/>
    <mergeCell ref="G410:H410"/>
    <mergeCell ref="G411:H411"/>
    <mergeCell ref="G412:H412"/>
    <mergeCell ref="H420:K420"/>
    <mergeCell ref="H419:K419"/>
    <mergeCell ref="A535:K538"/>
    <mergeCell ref="F465:G465"/>
    <mergeCell ref="D458:D459"/>
    <mergeCell ref="E458:E459"/>
    <mergeCell ref="H462:K462"/>
    <mergeCell ref="A502:K502"/>
    <mergeCell ref="A455:B455"/>
    <mergeCell ref="A456:B456"/>
    <mergeCell ref="A453:B453"/>
    <mergeCell ref="A454:B454"/>
    <mergeCell ref="A533:K533"/>
    <mergeCell ref="A472:K476"/>
    <mergeCell ref="A507:K508"/>
    <mergeCell ref="A458:A459"/>
    <mergeCell ref="F461:G461"/>
    <mergeCell ref="A530:K530"/>
    <mergeCell ref="A505:K505"/>
    <mergeCell ref="A470:K470"/>
    <mergeCell ref="H467:K467"/>
    <mergeCell ref="A313:K313"/>
    <mergeCell ref="Q66:Q67"/>
    <mergeCell ref="M68:O69"/>
    <mergeCell ref="P68:P69"/>
    <mergeCell ref="Q68:Q69"/>
    <mergeCell ref="M64:O65"/>
    <mergeCell ref="P62:P63"/>
    <mergeCell ref="Q62:Q63"/>
    <mergeCell ref="M62:O63"/>
    <mergeCell ref="L111:N111"/>
    <mergeCell ref="L113:N113"/>
    <mergeCell ref="L116:N116"/>
    <mergeCell ref="L105:N105"/>
    <mergeCell ref="L120:N120"/>
    <mergeCell ref="L112:N112"/>
    <mergeCell ref="H309:K309"/>
    <mergeCell ref="B221:C221"/>
    <mergeCell ref="C147:C148"/>
    <mergeCell ref="B123:K123"/>
    <mergeCell ref="E147:E148"/>
    <mergeCell ref="F147:F148"/>
    <mergeCell ref="M70:O71"/>
    <mergeCell ref="P70:P71"/>
    <mergeCell ref="Q70:Q71"/>
  </mergeCells>
  <phoneticPr fontId="4" type="noConversion"/>
  <conditionalFormatting sqref="C623:I623 J653:K653">
    <cfRule type="containsText" dxfId="15" priority="61" operator="containsText" text="Inadmissível">
      <formula>NOT(ISERROR(SEARCH("Inadmissível",C623)))</formula>
    </cfRule>
  </conditionalFormatting>
  <conditionalFormatting sqref="F111:F119 G113:J116 K113:K122 K322">
    <cfRule type="cellIs" dxfId="14" priority="82" operator="greaterThan">
      <formula>0.3</formula>
    </cfRule>
  </conditionalFormatting>
  <conditionalFormatting sqref="H420:K420">
    <cfRule type="containsText" dxfId="13" priority="7" operator="containsText" text="Não se pode rejeitar a hipótese nula">
      <formula>NOT(ISERROR(SEARCH("Não se pode rejeitar a hipótese nula",H420)))</formula>
    </cfRule>
  </conditionalFormatting>
  <conditionalFormatting sqref="K209:K220 A311 A337:J337 H477:J483 M710:N710">
    <cfRule type="containsText" dxfId="12" priority="58" operator="containsText" text="Ponto atípico">
      <formula>NOT(ISERROR(SEARCH("Ponto atípico",A209)))</formula>
    </cfRule>
  </conditionalFormatting>
  <conditionalFormatting sqref="K706">
    <cfRule type="cellIs" dxfId="11" priority="69" operator="greaterThan">
      <formula>0.01</formula>
    </cfRule>
  </conditionalFormatting>
  <conditionalFormatting sqref="L704:M704">
    <cfRule type="containsText" dxfId="10" priority="62" operator="containsText" text="Reduzir o número de casas decimais">
      <formula>NOT(ISERROR(SEARCH("Reduzir o número de casas decimais",L704)))</formula>
    </cfRule>
  </conditionalFormatting>
  <conditionalFormatting sqref="N12:N47">
    <cfRule type="cellIs" dxfId="9" priority="8" operator="notBetween">
      <formula>-2</formula>
      <formula>2</formula>
    </cfRule>
  </conditionalFormatting>
  <conditionalFormatting sqref="O12:O47">
    <cfRule type="cellIs" dxfId="8" priority="6" operator="greaterThan">
      <formula>1</formula>
    </cfRule>
  </conditionalFormatting>
  <conditionalFormatting sqref="P12:P47">
    <cfRule type="containsText" dxfId="7" priority="40" operator="containsText" text="Elemento com maior influência sobre os resultados da regressão">
      <formula>NOT(ISERROR(SEARCH("Elemento com maior influência sobre os resultados da regressão",P12)))</formula>
    </cfRule>
  </conditionalFormatting>
  <conditionalFormatting sqref="P52 F105 K411">
    <cfRule type="cellIs" dxfId="6" priority="72" operator="greaterThan">
      <formula>0.05</formula>
    </cfRule>
  </conditionalFormatting>
  <conditionalFormatting sqref="P70:P71 E671">
    <cfRule type="cellIs" priority="5" operator="greaterThan">
      <formula>0.5</formula>
    </cfRule>
  </conditionalFormatting>
  <conditionalFormatting sqref="Q52 Q54 Q56 Q58 Q60 Q62 Q64 Q66 Q70">
    <cfRule type="containsText" dxfId="5" priority="37" operator="containsText" text="Revisar os elementos da amostra">
      <formula>NOT(ISERROR(SEARCH("Revisar os elementos da amostra",Q52)))</formula>
    </cfRule>
  </conditionalFormatting>
  <conditionalFormatting sqref="Q68">
    <cfRule type="containsText" dxfId="4" priority="1" operator="containsText" text="Revisar os elementos da amostra">
      <formula>NOT(ISERROR(SEARCH("Revisar os elementos da amostra",Q68)))</formula>
    </cfRule>
  </conditionalFormatting>
  <conditionalFormatting sqref="S12:S47">
    <cfRule type="cellIs" dxfId="3" priority="14" operator="lessThan">
      <formula>0.1</formula>
    </cfRule>
  </conditionalFormatting>
  <conditionalFormatting sqref="T12:U47">
    <cfRule type="containsText" dxfId="2" priority="17" operator="containsText" text="Rejeitado a um nível de significância de 10% (dez por cento)">
      <formula>NOT(ISERROR(SEARCH("Rejeitado a um nível de significância de 10% (dez por cento)",T12)))</formula>
    </cfRule>
  </conditionalFormatting>
  <pageMargins left="0.511811024" right="0.511811024" top="0.78740157499999996" bottom="0.78740157499999996" header="0.31496062000000002" footer="0.31496062000000002"/>
  <pageSetup paperSize="9" scale="32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5568-00A9-40B1-94F1-21ADE1D721F3}">
  <sheetPr>
    <pageSetUpPr fitToPage="1"/>
  </sheetPr>
  <dimension ref="A1:AP144"/>
  <sheetViews>
    <sheetView workbookViewId="0">
      <selection sqref="A1:AL1"/>
    </sheetView>
  </sheetViews>
  <sheetFormatPr defaultColWidth="3.625" defaultRowHeight="15" x14ac:dyDescent="0.25"/>
  <cols>
    <col min="41" max="42" width="3.625" style="44"/>
    <col min="43" max="16384" width="3.625" style="45"/>
  </cols>
  <sheetData>
    <row r="1" spans="1:38" s="44" customFormat="1" ht="20.100000000000001" customHeight="1" x14ac:dyDescent="0.25">
      <c r="A1" s="242" t="s">
        <v>360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</row>
    <row r="2" spans="1:38" s="44" customFormat="1" ht="20.100000000000001" customHeight="1" x14ac:dyDescent="0.25">
      <c r="A2" s="242" t="s">
        <v>361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</row>
    <row r="3" spans="1:38" s="44" customFormat="1" ht="20.100000000000001" customHeight="1" x14ac:dyDescent="0.25">
      <c r="A3" s="46"/>
      <c r="B3" s="46"/>
      <c r="C3" s="46"/>
      <c r="D3" s="46"/>
      <c r="E3" s="43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</row>
    <row r="4" spans="1:38" s="44" customFormat="1" ht="20.100000000000001" customHeight="1" x14ac:dyDescent="0.2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</row>
    <row r="5" spans="1:38" s="44" customFormat="1" ht="20.100000000000001" customHeight="1" x14ac:dyDescent="0.25">
      <c r="A5" s="242" t="s">
        <v>182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</row>
    <row r="6" spans="1:38" s="44" customFormat="1" ht="20.100000000000001" customHeight="1" x14ac:dyDescent="0.25"/>
    <row r="7" spans="1:38" s="44" customFormat="1" ht="20.100000000000001" customHeight="1" thickBot="1" x14ac:dyDescent="0.3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</row>
    <row r="8" spans="1:38" s="44" customFormat="1" ht="20.100000000000001" customHeight="1" x14ac:dyDescent="0.25">
      <c r="A8" s="243" t="s">
        <v>183</v>
      </c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Z8" s="244"/>
      <c r="AA8" s="244"/>
      <c r="AB8" s="244"/>
      <c r="AC8" s="244"/>
      <c r="AD8" s="244"/>
      <c r="AE8" s="244"/>
      <c r="AF8" s="244"/>
      <c r="AG8" s="244"/>
      <c r="AH8" s="244"/>
      <c r="AI8" s="244"/>
      <c r="AJ8" s="244"/>
      <c r="AK8" s="244"/>
      <c r="AL8" s="245"/>
    </row>
    <row r="9" spans="1:38" s="44" customFormat="1" ht="20.100000000000001" customHeight="1" x14ac:dyDescent="0.25">
      <c r="A9" s="48"/>
      <c r="B9"/>
      <c r="C9"/>
      <c r="D9"/>
      <c r="E9"/>
      <c r="F9"/>
      <c r="G9"/>
      <c r="H9"/>
      <c r="I9"/>
      <c r="J9"/>
      <c r="K9" s="4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0"/>
    </row>
    <row r="10" spans="1:38" s="44" customFormat="1" ht="20.100000000000001" customHeight="1" x14ac:dyDescent="0.25">
      <c r="A10" s="48"/>
      <c r="B10" s="234" t="s">
        <v>184</v>
      </c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  <c r="Y10" s="234"/>
      <c r="Z10" s="234"/>
      <c r="AA10" s="234"/>
      <c r="AB10" s="234"/>
      <c r="AC10" s="234"/>
      <c r="AD10" s="234"/>
      <c r="AE10" s="234"/>
      <c r="AF10" s="234"/>
      <c r="AG10" s="234"/>
      <c r="AH10" s="234"/>
      <c r="AI10" s="234"/>
      <c r="AJ10" s="234"/>
      <c r="AK10" s="234"/>
      <c r="AL10" s="50"/>
    </row>
    <row r="11" spans="1:38" s="44" customFormat="1" ht="20.100000000000001" customHeight="1" x14ac:dyDescent="0.25">
      <c r="A11" s="48"/>
      <c r="B11" s="229" t="s">
        <v>185</v>
      </c>
      <c r="C11" s="230"/>
      <c r="D11" s="230"/>
      <c r="E11" s="230"/>
      <c r="F11" s="230"/>
      <c r="G11" s="230"/>
      <c r="H11" s="230"/>
      <c r="I11" s="230"/>
      <c r="J11" s="230"/>
      <c r="K11" s="231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50"/>
    </row>
    <row r="12" spans="1:38" s="44" customFormat="1" ht="20.100000000000001" customHeight="1" x14ac:dyDescent="0.25">
      <c r="A12" s="48"/>
      <c r="B12" s="229" t="s">
        <v>186</v>
      </c>
      <c r="C12" s="230"/>
      <c r="D12" s="230"/>
      <c r="E12" s="230"/>
      <c r="F12" s="230"/>
      <c r="G12" s="230"/>
      <c r="H12" s="230"/>
      <c r="I12" s="230"/>
      <c r="J12" s="230"/>
      <c r="K12" s="231"/>
      <c r="L12" s="234"/>
      <c r="M12" s="234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Z12" s="234"/>
      <c r="AA12" s="234"/>
      <c r="AB12" s="234"/>
      <c r="AC12" s="234"/>
      <c r="AD12" s="234"/>
      <c r="AE12" s="234"/>
      <c r="AF12" s="234"/>
      <c r="AG12" s="234"/>
      <c r="AH12" s="234"/>
      <c r="AI12" s="234"/>
      <c r="AJ12" s="234"/>
      <c r="AK12" s="234"/>
      <c r="AL12" s="50"/>
    </row>
    <row r="13" spans="1:38" s="44" customFormat="1" ht="20.100000000000001" customHeight="1" x14ac:dyDescent="0.25">
      <c r="A13" s="48"/>
      <c r="B13" s="229" t="s">
        <v>187</v>
      </c>
      <c r="C13" s="230"/>
      <c r="D13" s="230"/>
      <c r="E13" s="230"/>
      <c r="F13" s="230"/>
      <c r="G13" s="230"/>
      <c r="H13" s="230"/>
      <c r="I13" s="230"/>
      <c r="J13" s="230"/>
      <c r="K13" s="231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  <c r="AL13" s="50"/>
    </row>
    <row r="14" spans="1:38" s="44" customFormat="1" ht="20.100000000000001" customHeight="1" x14ac:dyDescent="0.25">
      <c r="A14" s="48"/>
      <c r="B14" s="229" t="s">
        <v>188</v>
      </c>
      <c r="C14" s="230"/>
      <c r="D14" s="230"/>
      <c r="E14" s="230"/>
      <c r="F14" s="230"/>
      <c r="G14" s="230"/>
      <c r="H14" s="230"/>
      <c r="I14" s="230"/>
      <c r="J14" s="230"/>
      <c r="K14" s="231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50"/>
    </row>
    <row r="15" spans="1:38" s="44" customFormat="1" ht="20.100000000000001" customHeight="1" x14ac:dyDescent="0.25">
      <c r="A15" s="48"/>
      <c r="B15" s="229" t="s">
        <v>189</v>
      </c>
      <c r="C15" s="230"/>
      <c r="D15" s="230"/>
      <c r="E15" s="230"/>
      <c r="F15" s="230"/>
      <c r="G15" s="230"/>
      <c r="H15" s="230"/>
      <c r="I15" s="230"/>
      <c r="J15" s="230"/>
      <c r="K15" s="231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50"/>
    </row>
    <row r="16" spans="1:38" s="44" customFormat="1" ht="20.100000000000001" customHeight="1" x14ac:dyDescent="0.25">
      <c r="A16" s="48"/>
      <c r="B16" s="236" t="s">
        <v>336</v>
      </c>
      <c r="C16" s="237"/>
      <c r="D16" s="237"/>
      <c r="E16" s="237"/>
      <c r="F16" s="237"/>
      <c r="G16" s="237"/>
      <c r="H16" s="237"/>
      <c r="I16" s="237"/>
      <c r="J16" s="237"/>
      <c r="K16" s="238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50"/>
    </row>
    <row r="17" spans="1:38" s="44" customFormat="1" ht="20.100000000000001" customHeight="1" x14ac:dyDescent="0.25">
      <c r="A17" s="48"/>
      <c r="B17" s="236" t="s">
        <v>190</v>
      </c>
      <c r="C17" s="237"/>
      <c r="D17" s="237"/>
      <c r="E17" s="237"/>
      <c r="F17" s="237"/>
      <c r="G17" s="237"/>
      <c r="H17" s="237"/>
      <c r="I17" s="237"/>
      <c r="J17" s="237"/>
      <c r="K17" s="238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  <c r="AA17" s="239"/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50"/>
    </row>
    <row r="18" spans="1:38" s="44" customFormat="1" ht="20.100000000000001" customHeight="1" x14ac:dyDescent="0.25">
      <c r="A18" s="48"/>
      <c r="B18" s="236" t="s">
        <v>191</v>
      </c>
      <c r="C18" s="237"/>
      <c r="D18" s="237"/>
      <c r="E18" s="237"/>
      <c r="F18" s="237"/>
      <c r="G18" s="237"/>
      <c r="H18" s="237"/>
      <c r="I18" s="237"/>
      <c r="J18" s="237"/>
      <c r="K18" s="238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  <c r="AA18" s="239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50"/>
    </row>
    <row r="19" spans="1:38" s="44" customFormat="1" ht="20.100000000000001" customHeight="1" thickBot="1" x14ac:dyDescent="0.3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53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54"/>
    </row>
    <row r="20" spans="1:38" s="44" customFormat="1" ht="20.100000000000001" customHeight="1" thickBot="1" x14ac:dyDescent="0.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</row>
    <row r="21" spans="1:38" s="44" customFormat="1" ht="20.100000000000001" customHeight="1" x14ac:dyDescent="0.25">
      <c r="A21" s="243" t="s">
        <v>192</v>
      </c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A21" s="244"/>
      <c r="AB21" s="244"/>
      <c r="AC21" s="244"/>
      <c r="AD21" s="244"/>
      <c r="AE21" s="244"/>
      <c r="AF21" s="244"/>
      <c r="AG21" s="244"/>
      <c r="AH21" s="244"/>
      <c r="AI21" s="244"/>
      <c r="AJ21" s="244"/>
      <c r="AK21" s="244"/>
      <c r="AL21" s="245"/>
    </row>
    <row r="22" spans="1:38" s="44" customFormat="1" ht="20.100000000000001" customHeight="1" x14ac:dyDescent="0.25">
      <c r="A22" s="48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0"/>
    </row>
    <row r="23" spans="1:38" s="44" customFormat="1" ht="20.100000000000001" customHeight="1" x14ac:dyDescent="0.25">
      <c r="A23" s="48"/>
      <c r="B23" s="239" t="s">
        <v>193</v>
      </c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50"/>
    </row>
    <row r="24" spans="1:38" s="44" customFormat="1" ht="20.100000000000001" customHeight="1" x14ac:dyDescent="0.25">
      <c r="A24" s="48"/>
      <c r="B24" s="239" t="s">
        <v>194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50"/>
    </row>
    <row r="25" spans="1:38" s="44" customFormat="1" ht="20.100000000000001" customHeight="1" x14ac:dyDescent="0.25">
      <c r="A25" s="48"/>
      <c r="B25" s="239" t="s">
        <v>195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50"/>
    </row>
    <row r="26" spans="1:38" s="44" customFormat="1" ht="20.100000000000001" customHeight="1" thickBot="1" x14ac:dyDescent="0.3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54"/>
    </row>
    <row r="27" spans="1:38" s="44" customFormat="1" ht="20.100000000000001" customHeight="1" x14ac:dyDescent="0.25">
      <c r="A27" s="246" t="s">
        <v>196</v>
      </c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247"/>
    </row>
    <row r="28" spans="1:38" s="44" customFormat="1" ht="20.100000000000001" customHeight="1" x14ac:dyDescent="0.25">
      <c r="A28" s="4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0"/>
    </row>
    <row r="29" spans="1:38" s="44" customFormat="1" ht="20.100000000000001" customHeight="1" x14ac:dyDescent="0.25">
      <c r="A29" s="48"/>
      <c r="B29" s="240" t="s">
        <v>197</v>
      </c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/>
      <c r="P29"/>
      <c r="Q29"/>
      <c r="R29"/>
      <c r="S29"/>
      <c r="T29"/>
      <c r="U29"/>
      <c r="V29" s="241" t="s">
        <v>198</v>
      </c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57"/>
    </row>
    <row r="30" spans="1:38" s="44" customFormat="1" ht="20.100000000000001" customHeight="1" x14ac:dyDescent="0.25">
      <c r="A30" s="48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0"/>
    </row>
    <row r="31" spans="1:38" s="44" customFormat="1" ht="20.100000000000001" customHeight="1" x14ac:dyDescent="0.25">
      <c r="A31" s="48"/>
      <c r="B31" s="51"/>
      <c r="C31" s="58" t="s">
        <v>199</v>
      </c>
      <c r="D31"/>
      <c r="E31"/>
      <c r="L31" s="51"/>
      <c r="M31" s="58" t="s">
        <v>200</v>
      </c>
      <c r="N31"/>
      <c r="O31"/>
      <c r="P31"/>
      <c r="Q31"/>
      <c r="R31"/>
      <c r="S31"/>
      <c r="T31"/>
      <c r="U31"/>
      <c r="V31" s="51"/>
      <c r="W31" s="59" t="s">
        <v>201</v>
      </c>
      <c r="X31" s="58"/>
      <c r="Y31" s="58"/>
      <c r="Z31" s="58"/>
      <c r="AA31" s="58"/>
      <c r="AB31" s="58"/>
      <c r="AC31" s="58"/>
      <c r="AD31" s="58"/>
      <c r="AE31" s="51"/>
      <c r="AF31" s="59" t="s">
        <v>202</v>
      </c>
      <c r="AH31"/>
      <c r="AI31"/>
      <c r="AJ31" s="58"/>
      <c r="AK31" s="58"/>
      <c r="AL31" s="60"/>
    </row>
    <row r="32" spans="1:38" s="44" customFormat="1" ht="20.100000000000001" customHeight="1" x14ac:dyDescent="0.25">
      <c r="A32"/>
      <c r="B32"/>
      <c r="C32"/>
      <c r="D32"/>
      <c r="E32"/>
      <c r="L32"/>
      <c r="M32" s="58"/>
      <c r="N32"/>
      <c r="O32"/>
      <c r="P32"/>
      <c r="Q32"/>
      <c r="R32"/>
      <c r="S32"/>
      <c r="T32"/>
      <c r="U32"/>
      <c r="V32"/>
      <c r="W32"/>
      <c r="X32" s="58"/>
      <c r="Y32" s="58"/>
      <c r="Z32" s="58"/>
      <c r="AA32" s="58"/>
      <c r="AB32" s="58"/>
      <c r="AC32" s="58"/>
      <c r="AD32" s="58"/>
      <c r="AE32"/>
      <c r="AF32"/>
      <c r="AH32"/>
      <c r="AI32"/>
      <c r="AJ32" s="58"/>
      <c r="AK32" s="58"/>
      <c r="AL32" s="60"/>
    </row>
    <row r="33" spans="1:38" s="44" customFormat="1" ht="20.100000000000001" customHeight="1" x14ac:dyDescent="0.25">
      <c r="A33" s="48"/>
      <c r="B33" s="51"/>
      <c r="C33" s="58" t="s">
        <v>203</v>
      </c>
      <c r="D33"/>
      <c r="E33"/>
      <c r="L33" s="51"/>
      <c r="M33" s="58" t="s">
        <v>204</v>
      </c>
      <c r="N33"/>
      <c r="O33"/>
      <c r="P33"/>
      <c r="Q33"/>
      <c r="R33"/>
      <c r="S33"/>
      <c r="T33"/>
      <c r="U33"/>
      <c r="V33" s="51"/>
      <c r="W33" s="59" t="s">
        <v>205</v>
      </c>
      <c r="X33" s="58"/>
      <c r="Y33" s="58"/>
      <c r="Z33" s="58"/>
      <c r="AA33" s="58"/>
      <c r="AB33" s="58"/>
      <c r="AC33" s="58"/>
      <c r="AD33" s="58"/>
      <c r="AE33" s="51"/>
      <c r="AF33" s="59" t="s">
        <v>206</v>
      </c>
      <c r="AG33" s="58"/>
      <c r="AH33" s="58"/>
      <c r="AI33" s="58"/>
      <c r="AJ33" s="58"/>
      <c r="AK33" s="58"/>
      <c r="AL33" s="50"/>
    </row>
    <row r="34" spans="1:38" s="44" customFormat="1" ht="20.100000000000001" customHeight="1" x14ac:dyDescent="0.25">
      <c r="A34" s="48"/>
      <c r="C34" s="58"/>
      <c r="D34"/>
      <c r="E34"/>
      <c r="K34" s="58"/>
      <c r="L34"/>
      <c r="M34"/>
      <c r="N34"/>
      <c r="O34"/>
      <c r="P34"/>
      <c r="Q34"/>
      <c r="R34"/>
      <c r="S34"/>
      <c r="T34"/>
      <c r="U34"/>
      <c r="V34"/>
      <c r="W34"/>
      <c r="X34" s="58"/>
      <c r="Y34" s="58"/>
      <c r="Z34" s="58"/>
      <c r="AA34" s="58"/>
      <c r="AB34" s="58"/>
      <c r="AC34" s="58"/>
      <c r="AD34" s="58"/>
      <c r="AF34" s="58"/>
      <c r="AG34" s="58"/>
      <c r="AH34" s="58"/>
      <c r="AI34" s="58"/>
      <c r="AJ34" s="58"/>
      <c r="AK34" s="58"/>
      <c r="AL34" s="50"/>
    </row>
    <row r="35" spans="1:38" s="44" customFormat="1" ht="20.100000000000001" customHeight="1" x14ac:dyDescent="0.25">
      <c r="A35" s="48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1"/>
      <c r="W35" s="59" t="s">
        <v>207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0"/>
    </row>
    <row r="36" spans="1:38" s="44" customFormat="1" ht="20.100000000000001" customHeight="1" x14ac:dyDescent="0.25">
      <c r="A36" s="48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58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0"/>
    </row>
    <row r="37" spans="1:38" s="44" customFormat="1" ht="20.100000000000001" customHeight="1" x14ac:dyDescent="0.25">
      <c r="A37" s="48"/>
      <c r="B37" s="249" t="s">
        <v>208</v>
      </c>
      <c r="C37" s="250"/>
      <c r="D37" s="250"/>
      <c r="E37" s="250"/>
      <c r="F37" s="250"/>
      <c r="G37" s="250"/>
      <c r="H37" s="251"/>
      <c r="L37" s="51"/>
      <c r="M37" s="58" t="s">
        <v>209</v>
      </c>
      <c r="O37"/>
      <c r="P37"/>
      <c r="Q37"/>
      <c r="R37"/>
      <c r="S37"/>
      <c r="T37"/>
      <c r="U37"/>
      <c r="V37" s="51"/>
      <c r="W37" s="58" t="s">
        <v>210</v>
      </c>
      <c r="X37"/>
      <c r="Y37"/>
      <c r="AC37"/>
      <c r="AD37"/>
      <c r="AE37"/>
      <c r="AF37"/>
      <c r="AG37"/>
      <c r="AH37"/>
      <c r="AI37"/>
      <c r="AJ37"/>
      <c r="AK37"/>
      <c r="AL37" s="50"/>
    </row>
    <row r="38" spans="1:38" s="44" customFormat="1" ht="20.100000000000001" customHeight="1" thickBot="1" x14ac:dyDescent="0.3">
      <c r="A38" s="52"/>
      <c r="B38" s="47"/>
      <c r="C38" s="47"/>
      <c r="D38" s="47"/>
      <c r="E38" s="47"/>
      <c r="F38" s="47"/>
      <c r="G38" s="47"/>
      <c r="H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61"/>
      <c r="W38" s="62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54"/>
    </row>
    <row r="39" spans="1:38" s="44" customFormat="1" ht="20.100000000000001" customHeight="1" x14ac:dyDescent="0.25">
      <c r="A39" s="243" t="s">
        <v>211</v>
      </c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5"/>
    </row>
    <row r="40" spans="1:38" s="44" customFormat="1" ht="20.100000000000001" customHeight="1" x14ac:dyDescent="0.25">
      <c r="A40" s="48"/>
      <c r="B40" s="63"/>
      <c r="C40" s="64"/>
      <c r="D40" s="64"/>
      <c r="E40" s="64"/>
      <c r="F40" s="64"/>
      <c r="G40" s="64"/>
      <c r="H40" s="64"/>
      <c r="I40" s="64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4"/>
      <c r="W40" s="64"/>
      <c r="X40" s="64"/>
      <c r="Y40" s="64"/>
      <c r="Z40" s="64"/>
      <c r="AA40" s="64"/>
      <c r="AB40" s="64"/>
      <c r="AC40" s="66"/>
      <c r="AD40" s="66"/>
      <c r="AE40" s="66"/>
      <c r="AF40" s="66"/>
      <c r="AG40" s="66"/>
      <c r="AH40" s="66"/>
      <c r="AI40" s="64"/>
      <c r="AJ40" s="64"/>
      <c r="AK40" s="64"/>
      <c r="AL40" s="67"/>
    </row>
    <row r="41" spans="1:38" s="44" customFormat="1" ht="20.100000000000001" customHeight="1" x14ac:dyDescent="0.25">
      <c r="A41" s="48"/>
      <c r="B41" s="68"/>
      <c r="C41" s="58" t="s">
        <v>212</v>
      </c>
      <c r="D41" s="64"/>
      <c r="E41" s="64"/>
      <c r="F41" s="64"/>
      <c r="G41" s="64"/>
      <c r="H41" s="64"/>
      <c r="I41" s="64"/>
      <c r="L41" s="68"/>
      <c r="M41" s="58" t="s">
        <v>213</v>
      </c>
      <c r="N41" s="58"/>
      <c r="O41" s="58"/>
      <c r="P41" s="58"/>
      <c r="Q41"/>
      <c r="R41" s="68"/>
      <c r="S41" s="58" t="s">
        <v>214</v>
      </c>
      <c r="X41" s="68"/>
      <c r="Y41" s="58" t="s">
        <v>215</v>
      </c>
      <c r="AD41" s="58"/>
      <c r="AG41"/>
      <c r="AH41"/>
      <c r="AI41" s="69"/>
      <c r="AL41" s="60"/>
    </row>
    <row r="42" spans="1:38" s="44" customFormat="1" ht="20.100000000000001" customHeight="1" x14ac:dyDescent="0.25">
      <c r="A42" s="48"/>
      <c r="B42" s="56"/>
      <c r="C42" s="58"/>
      <c r="D42" s="64"/>
      <c r="E42" s="64"/>
      <c r="F42" s="64"/>
      <c r="G42" s="64"/>
      <c r="H42" s="64"/>
      <c r="I42" s="64"/>
      <c r="L42" s="58"/>
      <c r="M42" s="58"/>
      <c r="N42" s="58"/>
      <c r="O42" s="58"/>
      <c r="P42" s="58"/>
      <c r="Q42"/>
      <c r="R42" s="58"/>
      <c r="S42" s="58"/>
      <c r="X42" s="58"/>
      <c r="Y42" s="58"/>
      <c r="AD42" s="58"/>
      <c r="AG42"/>
      <c r="AH42"/>
      <c r="AI42" s="58"/>
      <c r="AL42" s="60"/>
    </row>
    <row r="43" spans="1:38" s="44" customFormat="1" ht="20.100000000000001" customHeight="1" x14ac:dyDescent="0.25">
      <c r="A43" s="48"/>
      <c r="B43" s="68"/>
      <c r="C43" s="58" t="s">
        <v>216</v>
      </c>
      <c r="D43" s="64"/>
      <c r="E43" s="64"/>
      <c r="F43" s="64"/>
      <c r="G43" s="64"/>
      <c r="H43" s="64"/>
      <c r="I43" s="64"/>
      <c r="L43" s="68"/>
      <c r="M43" s="58" t="s">
        <v>217</v>
      </c>
      <c r="N43" s="58"/>
      <c r="O43" s="58"/>
      <c r="P43" s="58"/>
      <c r="Q43"/>
      <c r="R43" s="68"/>
      <c r="S43" s="58" t="s">
        <v>218</v>
      </c>
      <c r="X43" s="68"/>
      <c r="Y43" s="58" t="s">
        <v>219</v>
      </c>
      <c r="AD43" s="58"/>
      <c r="AG43"/>
      <c r="AH43"/>
      <c r="AI43" s="58"/>
      <c r="AL43" s="60"/>
    </row>
    <row r="44" spans="1:38" s="44" customFormat="1" ht="20.100000000000001" customHeight="1" thickBot="1" x14ac:dyDescent="0.3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54"/>
    </row>
    <row r="45" spans="1:38" s="44" customFormat="1" ht="20.100000000000001" customHeight="1" x14ac:dyDescent="0.25">
      <c r="A45" s="246" t="s">
        <v>220</v>
      </c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247"/>
    </row>
    <row r="46" spans="1:38" s="44" customFormat="1" ht="20.100000000000001" customHeight="1" x14ac:dyDescent="0.25">
      <c r="A46" s="48"/>
      <c r="B46" s="63"/>
      <c r="C46" s="64"/>
      <c r="D46" s="64"/>
      <c r="E46" s="64"/>
      <c r="F46" s="64"/>
      <c r="G46" s="64"/>
      <c r="H46" s="64"/>
      <c r="I46" s="64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4"/>
      <c r="W46" s="64"/>
      <c r="X46" s="64"/>
      <c r="Y46" s="64"/>
      <c r="Z46" s="64"/>
      <c r="AA46" s="64"/>
      <c r="AB46" s="64"/>
      <c r="AC46" s="66"/>
      <c r="AD46" s="66"/>
      <c r="AE46" s="66"/>
      <c r="AF46" s="66"/>
      <c r="AG46" s="66"/>
      <c r="AH46" s="66"/>
      <c r="AI46" s="64"/>
      <c r="AJ46" s="64"/>
      <c r="AK46" s="64"/>
      <c r="AL46" s="67"/>
    </row>
    <row r="47" spans="1:38" s="44" customFormat="1" ht="20.100000000000001" customHeight="1" x14ac:dyDescent="0.25">
      <c r="A47" s="48"/>
      <c r="B47" s="68"/>
      <c r="C47" s="58" t="s">
        <v>221</v>
      </c>
      <c r="D47" s="64"/>
      <c r="E47" s="64"/>
      <c r="F47" s="64"/>
      <c r="G47" s="64"/>
      <c r="H47" s="64"/>
      <c r="I47" s="64"/>
      <c r="L47" s="68"/>
      <c r="M47" s="58" t="s">
        <v>222</v>
      </c>
      <c r="N47" s="58"/>
      <c r="O47" s="58"/>
      <c r="P47" s="58"/>
      <c r="Q47"/>
      <c r="R47" s="68"/>
      <c r="S47" s="58" t="s">
        <v>223</v>
      </c>
      <c r="X47" s="68"/>
      <c r="Y47" s="58" t="s">
        <v>224</v>
      </c>
      <c r="AD47" s="58"/>
      <c r="AG47"/>
      <c r="AH47"/>
      <c r="AI47" s="69"/>
      <c r="AL47" s="60"/>
    </row>
    <row r="48" spans="1:38" s="44" customFormat="1" ht="20.100000000000001" customHeight="1" x14ac:dyDescent="0.25">
      <c r="A48" s="48"/>
      <c r="B48" s="56"/>
      <c r="C48" s="58"/>
      <c r="D48" s="64"/>
      <c r="E48" s="64"/>
      <c r="F48" s="64"/>
      <c r="G48" s="64"/>
      <c r="H48" s="64"/>
      <c r="I48" s="64"/>
      <c r="L48" s="58"/>
      <c r="M48" s="58"/>
      <c r="N48" s="58"/>
      <c r="O48" s="58"/>
      <c r="P48" s="58"/>
      <c r="Q48"/>
      <c r="R48" s="58"/>
      <c r="S48" s="58"/>
      <c r="X48" s="58"/>
      <c r="Y48" s="58"/>
      <c r="AD48" s="58"/>
      <c r="AG48"/>
      <c r="AH48"/>
      <c r="AI48" s="58"/>
      <c r="AL48" s="60"/>
    </row>
    <row r="49" spans="1:38" s="44" customFormat="1" ht="20.100000000000001" customHeight="1" x14ac:dyDescent="0.25">
      <c r="A49" s="48"/>
      <c r="B49" s="68"/>
      <c r="C49" s="58" t="s">
        <v>225</v>
      </c>
      <c r="D49" s="64"/>
      <c r="E49" s="64"/>
      <c r="F49" s="64"/>
      <c r="G49" s="64"/>
      <c r="H49" s="64"/>
      <c r="I49" s="64"/>
      <c r="L49" s="68"/>
      <c r="M49" s="58" t="s">
        <v>226</v>
      </c>
      <c r="N49" s="58"/>
      <c r="O49" s="58"/>
      <c r="P49" s="58"/>
      <c r="Q49"/>
      <c r="R49" s="68"/>
      <c r="S49" s="58" t="s">
        <v>227</v>
      </c>
      <c r="X49" s="68"/>
      <c r="Y49" s="58" t="s">
        <v>228</v>
      </c>
      <c r="AD49" s="58"/>
      <c r="AG49"/>
      <c r="AH49"/>
      <c r="AI49" s="58"/>
      <c r="AL49" s="60"/>
    </row>
    <row r="50" spans="1:38" s="44" customFormat="1" ht="20.100000000000001" customHeight="1" thickBot="1" x14ac:dyDescent="0.3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54"/>
    </row>
    <row r="51" spans="1:38" s="44" customFormat="1" ht="20.100000000000001" customHeight="1" x14ac:dyDescent="0.25">
      <c r="A51" s="243" t="s">
        <v>229</v>
      </c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  <c r="AG51" s="244"/>
      <c r="AH51" s="244"/>
      <c r="AI51" s="244"/>
      <c r="AJ51" s="244"/>
      <c r="AK51" s="244"/>
      <c r="AL51" s="245"/>
    </row>
    <row r="52" spans="1:38" s="44" customFormat="1" ht="20.100000000000001" customHeight="1" x14ac:dyDescent="0.25">
      <c r="A52" s="48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0"/>
    </row>
    <row r="53" spans="1:38" s="44" customFormat="1" ht="20.100000000000001" customHeight="1" x14ac:dyDescent="0.25">
      <c r="A53" s="48"/>
      <c r="B53" s="252" t="s">
        <v>230</v>
      </c>
      <c r="C53" s="253"/>
      <c r="D53" s="253"/>
      <c r="E53" s="253"/>
      <c r="F53" s="253"/>
      <c r="G53" s="253"/>
      <c r="H53" s="253"/>
      <c r="I53" s="253"/>
      <c r="J53" s="253"/>
      <c r="K53" s="234"/>
      <c r="L53" s="234"/>
      <c r="M53" s="234"/>
      <c r="N53" s="234"/>
      <c r="O53" s="234"/>
      <c r="P53"/>
      <c r="Q53" s="252" t="s">
        <v>231</v>
      </c>
      <c r="R53" s="253"/>
      <c r="S53" s="253"/>
      <c r="T53" s="253"/>
      <c r="U53" s="253"/>
      <c r="V53" s="253"/>
      <c r="W53" s="253"/>
      <c r="X53" s="248"/>
      <c r="Y53" s="248"/>
      <c r="Z53" s="248"/>
      <c r="AA53" s="248"/>
      <c r="AB53"/>
      <c r="AC53" s="252" t="s">
        <v>232</v>
      </c>
      <c r="AD53" s="253"/>
      <c r="AE53" s="253"/>
      <c r="AF53" s="253"/>
      <c r="AG53" s="253"/>
      <c r="AH53" s="253"/>
      <c r="AI53" s="253"/>
      <c r="AJ53" s="248"/>
      <c r="AK53" s="248"/>
      <c r="AL53" s="50"/>
    </row>
    <row r="54" spans="1:38" s="44" customFormat="1" ht="20.100000000000001" customHeight="1" x14ac:dyDescent="0.25">
      <c r="A54" s="48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0"/>
    </row>
    <row r="55" spans="1:38" s="44" customFormat="1" ht="20.100000000000001" customHeight="1" x14ac:dyDescent="0.25">
      <c r="A55" s="48"/>
      <c r="B55" s="248" t="s">
        <v>233</v>
      </c>
      <c r="C55" s="248"/>
      <c r="D55" s="248"/>
      <c r="E55" s="248"/>
      <c r="F55" s="248"/>
      <c r="G55" s="248"/>
      <c r="H55" s="248"/>
      <c r="I55" s="248"/>
      <c r="J55" s="248"/>
      <c r="K55"/>
      <c r="L55" s="51"/>
      <c r="M55" s="58" t="s">
        <v>234</v>
      </c>
      <c r="N55"/>
      <c r="O55"/>
      <c r="P55"/>
      <c r="R55" s="51"/>
      <c r="S55" s="58" t="s">
        <v>235</v>
      </c>
      <c r="T55"/>
      <c r="U55"/>
      <c r="V55"/>
      <c r="X55" s="51"/>
      <c r="Y55" s="58" t="s">
        <v>236</v>
      </c>
      <c r="Z55"/>
      <c r="AA55"/>
      <c r="AB55"/>
      <c r="AE55"/>
      <c r="AF55"/>
      <c r="AG55"/>
      <c r="AH55"/>
      <c r="AI55"/>
      <c r="AJ55"/>
      <c r="AK55"/>
      <c r="AL55" s="50"/>
    </row>
    <row r="56" spans="1:38" s="44" customFormat="1" ht="20.100000000000001" customHeight="1" x14ac:dyDescent="0.25">
      <c r="A56" s="48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0"/>
    </row>
    <row r="57" spans="1:38" s="44" customFormat="1" ht="20.100000000000001" customHeight="1" x14ac:dyDescent="0.25">
      <c r="A57" s="48"/>
      <c r="B57" s="248" t="s">
        <v>237</v>
      </c>
      <c r="C57" s="248"/>
      <c r="D57" s="248"/>
      <c r="E57" s="248"/>
      <c r="F57" s="248"/>
      <c r="G57" s="248"/>
      <c r="H57" s="248"/>
      <c r="I57" s="248"/>
      <c r="J57" s="248"/>
      <c r="K57"/>
      <c r="L57" s="51"/>
      <c r="M57" s="58" t="s">
        <v>238</v>
      </c>
      <c r="N57"/>
      <c r="O57"/>
      <c r="P57"/>
      <c r="R57" s="51"/>
      <c r="S57" s="58" t="s">
        <v>239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0"/>
    </row>
    <row r="58" spans="1:38" s="44" customFormat="1" ht="20.100000000000001" customHeight="1" x14ac:dyDescent="0.25">
      <c r="A58" s="4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0"/>
    </row>
    <row r="59" spans="1:38" s="44" customFormat="1" ht="20.100000000000001" customHeight="1" x14ac:dyDescent="0.25">
      <c r="A59" s="48"/>
      <c r="B59" s="248" t="s">
        <v>240</v>
      </c>
      <c r="C59" s="248"/>
      <c r="D59" s="248"/>
      <c r="E59" s="248"/>
      <c r="F59" s="248"/>
      <c r="G59" s="248"/>
      <c r="H59" s="248"/>
      <c r="I59" s="248"/>
      <c r="J59" s="248"/>
      <c r="K59"/>
      <c r="L59" s="51"/>
      <c r="M59" s="58" t="s">
        <v>241</v>
      </c>
      <c r="N59"/>
      <c r="O59"/>
      <c r="P59"/>
      <c r="R59" s="51"/>
      <c r="S59" s="58" t="s">
        <v>242</v>
      </c>
      <c r="T59"/>
      <c r="U59"/>
      <c r="V59"/>
      <c r="X59" s="51"/>
      <c r="Y59" s="58" t="s">
        <v>359</v>
      </c>
      <c r="Z59"/>
      <c r="AA59"/>
      <c r="AB59"/>
      <c r="AC59"/>
      <c r="AD59"/>
      <c r="AE59"/>
      <c r="AF59"/>
      <c r="AG59"/>
      <c r="AH59"/>
      <c r="AI59"/>
      <c r="AJ59"/>
      <c r="AK59"/>
      <c r="AL59" s="50"/>
    </row>
    <row r="60" spans="1:38" s="44" customFormat="1" ht="20.100000000000001" customHeight="1" x14ac:dyDescent="0.25">
      <c r="A60" s="48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0"/>
    </row>
    <row r="61" spans="1:38" s="44" customFormat="1" ht="20.100000000000001" customHeight="1" x14ac:dyDescent="0.25">
      <c r="A61" s="48"/>
      <c r="B61" s="248" t="s">
        <v>243</v>
      </c>
      <c r="C61" s="248"/>
      <c r="D61" s="248"/>
      <c r="E61" s="248"/>
      <c r="F61" s="248"/>
      <c r="G61" s="248"/>
      <c r="H61" s="248"/>
      <c r="I61" s="248"/>
      <c r="J61" s="248"/>
      <c r="K61"/>
      <c r="L61" s="51"/>
      <c r="M61" s="58" t="s">
        <v>244</v>
      </c>
      <c r="N61"/>
      <c r="O61"/>
      <c r="P61"/>
      <c r="R61" s="51"/>
      <c r="S61" s="58" t="s">
        <v>245</v>
      </c>
      <c r="T61"/>
      <c r="U61"/>
      <c r="V61"/>
      <c r="X61" s="51"/>
      <c r="Y61" s="58" t="s">
        <v>246</v>
      </c>
      <c r="Z61"/>
      <c r="AA61"/>
      <c r="AB61"/>
      <c r="AD61" s="51"/>
      <c r="AE61" s="58" t="s">
        <v>247</v>
      </c>
      <c r="AF61"/>
      <c r="AG61"/>
      <c r="AH61"/>
      <c r="AI61"/>
      <c r="AJ61"/>
      <c r="AK61"/>
      <c r="AL61" s="50"/>
    </row>
    <row r="62" spans="1:38" s="44" customFormat="1" ht="20.100000000000001" customHeight="1" x14ac:dyDescent="0.25">
      <c r="A62" s="48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0"/>
    </row>
    <row r="63" spans="1:38" s="44" customFormat="1" ht="20.100000000000001" customHeight="1" x14ac:dyDescent="0.25">
      <c r="A63" s="48"/>
      <c r="B63" s="248" t="s">
        <v>248</v>
      </c>
      <c r="C63" s="248"/>
      <c r="D63" s="248"/>
      <c r="E63" s="248"/>
      <c r="F63" s="248"/>
      <c r="G63" s="248"/>
      <c r="H63" s="248"/>
      <c r="I63" s="248"/>
      <c r="J63" s="248"/>
      <c r="K63"/>
      <c r="L63" s="51"/>
      <c r="M63" s="58" t="s">
        <v>249</v>
      </c>
      <c r="N63"/>
      <c r="O63"/>
      <c r="P63"/>
      <c r="R63" s="51"/>
      <c r="S63" s="58" t="s">
        <v>250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0"/>
    </row>
    <row r="64" spans="1:38" s="44" customFormat="1" ht="20.100000000000001" customHeight="1" x14ac:dyDescent="0.25">
      <c r="A64" s="48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R64"/>
      <c r="S64"/>
      <c r="T64"/>
      <c r="U64"/>
      <c r="V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 s="50"/>
    </row>
    <row r="65" spans="1:38" s="44" customFormat="1" ht="20.100000000000001" customHeight="1" x14ac:dyDescent="0.25">
      <c r="A65" s="48"/>
      <c r="B65" s="248" t="s">
        <v>251</v>
      </c>
      <c r="C65" s="248"/>
      <c r="D65" s="248"/>
      <c r="E65" s="248"/>
      <c r="F65" s="248"/>
      <c r="G65" s="248"/>
      <c r="H65" s="248"/>
      <c r="I65" s="248"/>
      <c r="J65" s="248"/>
      <c r="K65"/>
      <c r="L65" s="51"/>
      <c r="M65" s="58" t="s">
        <v>252</v>
      </c>
      <c r="N65"/>
      <c r="O65"/>
      <c r="P65"/>
      <c r="R65" s="51"/>
      <c r="S65" s="58" t="s">
        <v>253</v>
      </c>
      <c r="T65"/>
      <c r="U65"/>
      <c r="V65"/>
      <c r="X65" s="51"/>
      <c r="Y65" s="58" t="s">
        <v>254</v>
      </c>
      <c r="Z65"/>
      <c r="AA65"/>
      <c r="AB65"/>
      <c r="AD65" s="58"/>
      <c r="AE65"/>
      <c r="AF65"/>
      <c r="AG65"/>
      <c r="AH65"/>
      <c r="AI65"/>
      <c r="AJ65"/>
      <c r="AK65"/>
      <c r="AL65" s="50"/>
    </row>
    <row r="66" spans="1:38" s="44" customFormat="1" ht="20.100000000000001" customHeight="1" thickBot="1" x14ac:dyDescent="0.3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54"/>
    </row>
    <row r="67" spans="1:38" s="44" customFormat="1" ht="20.100000000000001" customHeight="1" x14ac:dyDescent="0.25">
      <c r="A67" s="243" t="s">
        <v>255</v>
      </c>
      <c r="B67" s="244"/>
      <c r="C67" s="244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  <c r="AG67" s="244"/>
      <c r="AH67" s="244"/>
      <c r="AI67" s="244"/>
      <c r="AJ67" s="244"/>
      <c r="AK67" s="244"/>
      <c r="AL67" s="245"/>
    </row>
    <row r="68" spans="1:38" s="44" customFormat="1" ht="20.100000000000001" customHeight="1" x14ac:dyDescent="0.25">
      <c r="A68" s="4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0"/>
    </row>
    <row r="69" spans="1:38" s="44" customFormat="1" ht="20.100000000000001" customHeight="1" x14ac:dyDescent="0.25">
      <c r="A69" s="48"/>
      <c r="B69" s="248" t="s">
        <v>256</v>
      </c>
      <c r="C69" s="248"/>
      <c r="D69" s="248"/>
      <c r="E69" s="248"/>
      <c r="F69" s="248"/>
      <c r="G69" s="248"/>
      <c r="H69" s="248"/>
      <c r="I69" s="248"/>
      <c r="J69" s="248"/>
      <c r="K69"/>
      <c r="L69" s="51"/>
      <c r="M69" s="58" t="s">
        <v>257</v>
      </c>
      <c r="N69"/>
      <c r="O69"/>
      <c r="P69"/>
      <c r="R69" s="51"/>
      <c r="S69" s="58" t="s">
        <v>258</v>
      </c>
      <c r="T69"/>
      <c r="U69"/>
      <c r="V69"/>
      <c r="X69" s="51"/>
      <c r="Y69" s="58" t="s">
        <v>238</v>
      </c>
      <c r="Z69"/>
      <c r="AA69"/>
      <c r="AB69"/>
      <c r="AD69" s="51"/>
      <c r="AE69" s="58" t="s">
        <v>259</v>
      </c>
      <c r="AF69"/>
      <c r="AG69"/>
      <c r="AH69"/>
      <c r="AI69"/>
      <c r="AJ69"/>
      <c r="AK69"/>
      <c r="AL69" s="50"/>
    </row>
    <row r="70" spans="1:38" s="44" customFormat="1" ht="20.100000000000001" customHeight="1" x14ac:dyDescent="0.25">
      <c r="A70" s="48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0"/>
    </row>
    <row r="71" spans="1:38" s="44" customFormat="1" ht="20.100000000000001" customHeight="1" x14ac:dyDescent="0.25">
      <c r="A71" s="48"/>
      <c r="B71" s="248" t="s">
        <v>260</v>
      </c>
      <c r="C71" s="248"/>
      <c r="D71" s="248"/>
      <c r="E71" s="248"/>
      <c r="F71" s="248"/>
      <c r="G71" s="248"/>
      <c r="H71" s="248"/>
      <c r="I71" s="248"/>
      <c r="J71" s="248"/>
      <c r="K71"/>
      <c r="L71" s="51"/>
      <c r="M71" s="58" t="s">
        <v>261</v>
      </c>
      <c r="N71"/>
      <c r="O71"/>
      <c r="P71"/>
      <c r="R71" s="51"/>
      <c r="S71" s="58" t="s">
        <v>262</v>
      </c>
      <c r="T71"/>
      <c r="U71"/>
      <c r="V71"/>
      <c r="X71" s="51"/>
      <c r="Y71" s="58" t="s">
        <v>263</v>
      </c>
      <c r="Z71"/>
      <c r="AA71"/>
      <c r="AB71"/>
      <c r="AD71" s="51"/>
      <c r="AE71" s="58" t="s">
        <v>264</v>
      </c>
      <c r="AF71"/>
      <c r="AG71"/>
      <c r="AH71"/>
      <c r="AI71"/>
      <c r="AJ71"/>
      <c r="AK71"/>
      <c r="AL71" s="50"/>
    </row>
    <row r="72" spans="1:38" s="44" customFormat="1" ht="20.100000000000001" customHeight="1" x14ac:dyDescent="0.25">
      <c r="A72" s="48"/>
      <c r="B72" s="64"/>
      <c r="C72" s="64"/>
      <c r="D72" s="64"/>
      <c r="E72" s="64"/>
      <c r="F72" s="64"/>
      <c r="G72" s="64"/>
      <c r="H72" s="64"/>
      <c r="I72" s="64"/>
      <c r="J72" s="64"/>
      <c r="K72"/>
      <c r="M72" s="58"/>
      <c r="N72"/>
      <c r="O72"/>
      <c r="P72"/>
      <c r="S72" s="58"/>
      <c r="T72"/>
      <c r="U72"/>
      <c r="V72"/>
      <c r="Y72" s="58"/>
      <c r="Z72"/>
      <c r="AA72"/>
      <c r="AB72"/>
      <c r="AD72" s="58"/>
      <c r="AE72"/>
      <c r="AF72"/>
      <c r="AG72"/>
      <c r="AH72"/>
      <c r="AI72"/>
      <c r="AJ72"/>
      <c r="AK72"/>
      <c r="AL72" s="50"/>
    </row>
    <row r="73" spans="1:38" s="44" customFormat="1" ht="20.100000000000001" customHeight="1" x14ac:dyDescent="0.25">
      <c r="A73" s="48"/>
      <c r="B73" s="64"/>
      <c r="C73" s="64"/>
      <c r="D73" s="64"/>
      <c r="E73" s="64"/>
      <c r="F73" s="64"/>
      <c r="G73" s="64"/>
      <c r="H73" s="64"/>
      <c r="I73" s="64"/>
      <c r="J73" s="64"/>
      <c r="K73"/>
      <c r="L73" s="51"/>
      <c r="M73" s="58" t="s">
        <v>265</v>
      </c>
      <c r="N73"/>
      <c r="O73"/>
      <c r="P73"/>
      <c r="R73" s="51"/>
      <c r="S73" s="58" t="s">
        <v>266</v>
      </c>
      <c r="T73"/>
      <c r="U73"/>
      <c r="V73"/>
      <c r="X73" s="51"/>
      <c r="Y73" s="58" t="s">
        <v>267</v>
      </c>
      <c r="Z73"/>
      <c r="AA73"/>
      <c r="AB73"/>
      <c r="AD73" s="58"/>
      <c r="AE73"/>
      <c r="AF73"/>
      <c r="AG73"/>
      <c r="AH73"/>
      <c r="AI73"/>
      <c r="AJ73"/>
      <c r="AK73"/>
      <c r="AL73" s="50"/>
    </row>
    <row r="74" spans="1:38" s="44" customFormat="1" ht="20.100000000000001" customHeight="1" thickBot="1" x14ac:dyDescent="0.3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54"/>
    </row>
    <row r="75" spans="1:38" s="44" customFormat="1" ht="20.100000000000001" customHeight="1" x14ac:dyDescent="0.25">
      <c r="A75" s="243" t="s">
        <v>268</v>
      </c>
      <c r="B75" s="244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5"/>
    </row>
    <row r="76" spans="1:38" s="44" customFormat="1" ht="20.100000000000001" customHeight="1" x14ac:dyDescent="0.25">
      <c r="A76" s="48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0"/>
    </row>
    <row r="77" spans="1:38" s="44" customFormat="1" ht="20.100000000000001" customHeight="1" x14ac:dyDescent="0.25">
      <c r="A77" s="48"/>
      <c r="B77" s="248" t="s">
        <v>269</v>
      </c>
      <c r="C77" s="248"/>
      <c r="D77" s="248"/>
      <c r="E77" s="248"/>
      <c r="F77" s="248"/>
      <c r="G77" s="248"/>
      <c r="H77" s="248"/>
      <c r="I77" s="248"/>
      <c r="J77" s="248"/>
      <c r="K77"/>
      <c r="L77" s="51"/>
      <c r="M77" s="58" t="s">
        <v>270</v>
      </c>
      <c r="N77"/>
      <c r="O77"/>
      <c r="P77"/>
      <c r="Q77"/>
      <c r="R77" s="51"/>
      <c r="S77" s="58" t="s">
        <v>271</v>
      </c>
      <c r="T77"/>
      <c r="U77"/>
      <c r="V77"/>
      <c r="X77" s="51"/>
      <c r="Y77" s="58" t="s">
        <v>272</v>
      </c>
      <c r="AA77"/>
      <c r="AB77"/>
      <c r="AC77"/>
      <c r="AD77"/>
      <c r="AF77"/>
      <c r="AG77"/>
      <c r="AH77"/>
      <c r="AI77"/>
      <c r="AJ77"/>
      <c r="AK77"/>
      <c r="AL77" s="50"/>
    </row>
    <row r="78" spans="1:38" s="44" customFormat="1" ht="20.100000000000001" customHeight="1" x14ac:dyDescent="0.25">
      <c r="A78" s="4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0"/>
    </row>
    <row r="79" spans="1:38" s="44" customFormat="1" ht="20.100000000000001" customHeight="1" x14ac:dyDescent="0.25">
      <c r="A79" s="48"/>
      <c r="B79" s="248" t="s">
        <v>273</v>
      </c>
      <c r="C79" s="248"/>
      <c r="D79" s="248"/>
      <c r="E79" s="248"/>
      <c r="F79" s="248"/>
      <c r="G79" s="248"/>
      <c r="H79" s="248"/>
      <c r="I79" s="248"/>
      <c r="J79" s="248"/>
      <c r="K79"/>
      <c r="L79" s="51"/>
      <c r="M79" s="58" t="s">
        <v>270</v>
      </c>
      <c r="N79"/>
      <c r="O79"/>
      <c r="P79"/>
      <c r="Q79"/>
      <c r="R79" s="51"/>
      <c r="S79" s="58" t="s">
        <v>217</v>
      </c>
      <c r="T79"/>
      <c r="U79"/>
      <c r="V79"/>
      <c r="X79" s="51"/>
      <c r="Y79" s="58" t="s">
        <v>274</v>
      </c>
      <c r="AA79"/>
      <c r="AC79" s="58"/>
      <c r="AD79"/>
      <c r="AE79"/>
      <c r="AF79"/>
      <c r="AG79"/>
      <c r="AH79"/>
      <c r="AI79"/>
      <c r="AJ79"/>
      <c r="AK79"/>
      <c r="AL79" s="50"/>
    </row>
    <row r="80" spans="1:38" s="44" customFormat="1" ht="20.100000000000001" customHeight="1" thickBot="1" x14ac:dyDescent="0.3">
      <c r="A80" s="70"/>
      <c r="B80" s="71"/>
      <c r="C80" s="71"/>
      <c r="D80" s="71"/>
      <c r="E80" s="71"/>
      <c r="F80" s="71"/>
      <c r="G80" s="71"/>
      <c r="H80" s="71"/>
      <c r="I80" s="71"/>
      <c r="J80" s="47"/>
      <c r="K80" s="61"/>
      <c r="L80" s="62"/>
      <c r="M80" s="47"/>
      <c r="N80" s="47"/>
      <c r="O80" s="47"/>
      <c r="P80" s="61"/>
      <c r="Q80" s="62"/>
      <c r="R80" s="47"/>
      <c r="S80" s="47"/>
      <c r="T80" s="47"/>
      <c r="U80" s="47"/>
      <c r="V80" s="61"/>
      <c r="W80" s="62"/>
      <c r="X80" s="47"/>
      <c r="Y80" s="47"/>
      <c r="Z80" s="47"/>
      <c r="AA80" s="47"/>
      <c r="AB80" s="61"/>
      <c r="AC80" s="62"/>
      <c r="AD80" s="47"/>
      <c r="AE80" s="47"/>
      <c r="AF80" s="47"/>
      <c r="AG80" s="47"/>
      <c r="AH80" s="47"/>
      <c r="AI80" s="47"/>
      <c r="AJ80" s="47"/>
      <c r="AK80" s="47"/>
      <c r="AL80" s="54"/>
    </row>
    <row r="81" spans="1:38" s="44" customFormat="1" ht="20.100000000000001" customHeight="1" x14ac:dyDescent="0.25">
      <c r="A81" s="243" t="s">
        <v>275</v>
      </c>
      <c r="B81" s="244"/>
      <c r="C81" s="244"/>
      <c r="D81" s="244"/>
      <c r="E81" s="244"/>
      <c r="F81" s="244"/>
      <c r="G81" s="244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4"/>
      <c r="AA81" s="244"/>
      <c r="AB81" s="244"/>
      <c r="AC81" s="244"/>
      <c r="AD81" s="244"/>
      <c r="AE81" s="244"/>
      <c r="AF81" s="244"/>
      <c r="AG81" s="244"/>
      <c r="AH81" s="244"/>
      <c r="AI81" s="244"/>
      <c r="AJ81" s="244"/>
      <c r="AK81" s="244"/>
      <c r="AL81" s="245"/>
    </row>
    <row r="82" spans="1:38" s="44" customFormat="1" ht="20.100000000000001" customHeight="1" x14ac:dyDescent="0.25">
      <c r="A82" s="48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0"/>
    </row>
    <row r="83" spans="1:38" s="44" customFormat="1" ht="20.100000000000001" customHeight="1" x14ac:dyDescent="0.25">
      <c r="A83" s="48"/>
      <c r="B83" s="64"/>
      <c r="C83" s="68"/>
      <c r="D83" s="58" t="s">
        <v>276</v>
      </c>
      <c r="E83" s="64"/>
      <c r="F83" s="64"/>
      <c r="G83" s="64"/>
      <c r="H83" s="64"/>
      <c r="K83"/>
      <c r="L83" s="68"/>
      <c r="M83" s="58" t="s">
        <v>277</v>
      </c>
      <c r="N83"/>
      <c r="Q83"/>
      <c r="R83" s="68"/>
      <c r="S83" s="58" t="s">
        <v>278</v>
      </c>
      <c r="T83"/>
      <c r="U83"/>
      <c r="V83"/>
      <c r="X83" s="68"/>
      <c r="Y83" s="58" t="s">
        <v>279</v>
      </c>
      <c r="AA83"/>
      <c r="AB83"/>
      <c r="AF83"/>
      <c r="AG83"/>
      <c r="AH83"/>
      <c r="AI83"/>
      <c r="AJ83"/>
      <c r="AK83"/>
      <c r="AL83" s="50"/>
    </row>
    <row r="84" spans="1:38" s="44" customFormat="1" ht="20.100000000000001" customHeight="1" x14ac:dyDescent="0.25">
      <c r="A84" s="48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0"/>
    </row>
    <row r="85" spans="1:38" s="44" customFormat="1" ht="20.100000000000001" customHeight="1" x14ac:dyDescent="0.25">
      <c r="A85" s="48"/>
      <c r="B85" s="64"/>
      <c r="C85" s="68"/>
      <c r="D85" s="58" t="s">
        <v>281</v>
      </c>
      <c r="E85" s="64"/>
      <c r="F85" s="64"/>
      <c r="G85" s="64"/>
      <c r="H85" s="64"/>
      <c r="I85" s="64"/>
      <c r="J85" s="64"/>
      <c r="K85"/>
      <c r="L85" s="68"/>
      <c r="M85" s="58" t="s">
        <v>282</v>
      </c>
      <c r="N85"/>
      <c r="O85"/>
      <c r="P85"/>
      <c r="Q85"/>
      <c r="R85" s="68"/>
      <c r="S85" s="58" t="s">
        <v>280</v>
      </c>
      <c r="T85"/>
      <c r="U85"/>
      <c r="V85"/>
      <c r="W85"/>
      <c r="X85"/>
      <c r="Z85" s="58"/>
      <c r="AA85"/>
      <c r="AC85" s="58"/>
      <c r="AD85"/>
      <c r="AE85"/>
      <c r="AF85"/>
      <c r="AG85"/>
      <c r="AH85"/>
      <c r="AI85"/>
      <c r="AJ85"/>
      <c r="AK85"/>
      <c r="AL85" s="50"/>
    </row>
    <row r="86" spans="1:38" s="44" customFormat="1" ht="20.100000000000001" customHeight="1" thickBot="1" x14ac:dyDescent="0.3">
      <c r="A86" s="70"/>
      <c r="B86" s="71"/>
      <c r="C86" s="71"/>
      <c r="D86" s="71"/>
      <c r="E86" s="71"/>
      <c r="F86" s="71"/>
      <c r="G86" s="71"/>
      <c r="H86" s="71"/>
      <c r="I86" s="71"/>
      <c r="J86" s="47"/>
      <c r="K86" s="61"/>
      <c r="L86" s="62"/>
      <c r="M86" s="47"/>
      <c r="N86" s="47"/>
      <c r="O86" s="47"/>
      <c r="P86" s="61"/>
      <c r="Q86" s="62"/>
      <c r="R86" s="47"/>
      <c r="S86" s="47"/>
      <c r="T86" s="47"/>
      <c r="U86" s="47"/>
      <c r="V86" s="61"/>
      <c r="W86" s="62"/>
      <c r="X86" s="47"/>
      <c r="Y86" s="47"/>
      <c r="Z86" s="47"/>
      <c r="AA86" s="47"/>
      <c r="AB86" s="61"/>
      <c r="AC86" s="62"/>
      <c r="AD86" s="47"/>
      <c r="AE86" s="47"/>
      <c r="AF86" s="47"/>
      <c r="AG86" s="47"/>
      <c r="AH86" s="47"/>
      <c r="AI86" s="47"/>
      <c r="AJ86" s="47"/>
      <c r="AK86" s="47"/>
      <c r="AL86" s="54"/>
    </row>
    <row r="87" spans="1:38" s="44" customFormat="1" ht="20.100000000000001" customHeight="1" x14ac:dyDescent="0.25">
      <c r="A87" s="243" t="s">
        <v>334</v>
      </c>
      <c r="B87" s="244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  <c r="Z87" s="244"/>
      <c r="AA87" s="244"/>
      <c r="AB87" s="244"/>
      <c r="AC87" s="244"/>
      <c r="AD87" s="244"/>
      <c r="AE87" s="244"/>
      <c r="AF87" s="244"/>
      <c r="AG87" s="244"/>
      <c r="AH87" s="244"/>
      <c r="AI87" s="244"/>
      <c r="AJ87" s="244"/>
      <c r="AK87" s="244"/>
      <c r="AL87" s="245"/>
    </row>
    <row r="88" spans="1:38" s="44" customFormat="1" ht="20.100000000000001" customHeight="1" x14ac:dyDescent="0.25">
      <c r="A88" s="4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0"/>
    </row>
    <row r="89" spans="1:38" s="44" customFormat="1" ht="20.100000000000001" customHeight="1" x14ac:dyDescent="0.25">
      <c r="A89" s="48"/>
      <c r="B89" s="248" t="s">
        <v>283</v>
      </c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64"/>
      <c r="R89" s="64"/>
      <c r="S89" s="64"/>
      <c r="T89" s="248" t="s">
        <v>284</v>
      </c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64"/>
      <c r="AJ89" s="64"/>
      <c r="AK89" s="64"/>
      <c r="AL89" s="50"/>
    </row>
    <row r="90" spans="1:38" s="44" customFormat="1" ht="20.100000000000001" customHeight="1" x14ac:dyDescent="0.25">
      <c r="A90" s="48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0"/>
    </row>
    <row r="91" spans="1:38" s="44" customFormat="1" ht="20.100000000000001" customHeight="1" x14ac:dyDescent="0.25">
      <c r="A91" s="48"/>
      <c r="B91" s="248" t="s">
        <v>285</v>
      </c>
      <c r="C91" s="248"/>
      <c r="D91" s="248"/>
      <c r="E91" s="248"/>
      <c r="F91" s="248"/>
      <c r="G91" s="248"/>
      <c r="H91" s="248"/>
      <c r="I91" s="248"/>
      <c r="J91" s="248"/>
      <c r="K91"/>
      <c r="L91" s="234"/>
      <c r="M91" s="234"/>
      <c r="N91" s="234"/>
      <c r="O91" s="234"/>
      <c r="P91" s="234"/>
      <c r="R91" s="58"/>
      <c r="S91"/>
      <c r="T91" s="248" t="s">
        <v>285</v>
      </c>
      <c r="U91" s="248"/>
      <c r="V91" s="248"/>
      <c r="W91" s="248"/>
      <c r="X91" s="248"/>
      <c r="Y91" s="248"/>
      <c r="Z91" s="248"/>
      <c r="AA91" s="248"/>
      <c r="AB91" s="248"/>
      <c r="AC91"/>
      <c r="AD91" s="234"/>
      <c r="AE91" s="234"/>
      <c r="AF91" s="234"/>
      <c r="AG91" s="234"/>
      <c r="AH91" s="234"/>
      <c r="AI91"/>
      <c r="AJ91"/>
      <c r="AK91"/>
      <c r="AL91" s="50"/>
    </row>
    <row r="92" spans="1:38" s="44" customFormat="1" ht="20.100000000000001" customHeight="1" x14ac:dyDescent="0.25">
      <c r="A92" s="48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0"/>
    </row>
    <row r="93" spans="1:38" s="44" customFormat="1" ht="20.100000000000001" customHeight="1" x14ac:dyDescent="0.25">
      <c r="A93" s="48"/>
      <c r="B93" s="248" t="s">
        <v>286</v>
      </c>
      <c r="C93" s="248"/>
      <c r="D93" s="248"/>
      <c r="E93" s="248"/>
      <c r="F93" s="248"/>
      <c r="G93" s="248"/>
      <c r="H93" s="248"/>
      <c r="I93" s="248"/>
      <c r="J93" s="248"/>
      <c r="K93"/>
      <c r="L93" s="234"/>
      <c r="M93" s="234"/>
      <c r="N93" s="234"/>
      <c r="O93" s="234"/>
      <c r="P93" s="234"/>
      <c r="R93" s="58"/>
      <c r="S93"/>
      <c r="T93" s="248" t="s">
        <v>287</v>
      </c>
      <c r="U93" s="248"/>
      <c r="V93" s="248"/>
      <c r="W93" s="248"/>
      <c r="X93" s="248"/>
      <c r="Y93" s="248"/>
      <c r="Z93" s="248"/>
      <c r="AA93" s="248"/>
      <c r="AB93" s="248"/>
      <c r="AC93" s="64"/>
      <c r="AD93" s="248"/>
      <c r="AE93" s="248"/>
      <c r="AF93" s="248"/>
      <c r="AG93" s="248"/>
      <c r="AH93" s="248"/>
      <c r="AI93"/>
      <c r="AJ93"/>
      <c r="AK93"/>
      <c r="AL93" s="50"/>
    </row>
    <row r="94" spans="1:38" s="44" customFormat="1" ht="20.100000000000001" customHeight="1" x14ac:dyDescent="0.25">
      <c r="A94" s="48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48"/>
      <c r="U94" s="248"/>
      <c r="V94" s="248"/>
      <c r="W94" s="248"/>
      <c r="X94" s="248"/>
      <c r="Y94" s="248"/>
      <c r="Z94" s="248"/>
      <c r="AA94" s="248"/>
      <c r="AB94" s="248"/>
      <c r="AC94"/>
      <c r="AD94" s="248"/>
      <c r="AE94" s="248"/>
      <c r="AF94" s="248"/>
      <c r="AG94" s="248"/>
      <c r="AH94" s="248"/>
      <c r="AI94"/>
      <c r="AJ94"/>
      <c r="AK94"/>
      <c r="AL94" s="50"/>
    </row>
    <row r="95" spans="1:38" s="44" customFormat="1" ht="20.100000000000001" customHeight="1" x14ac:dyDescent="0.25">
      <c r="A95" s="48"/>
      <c r="B95" s="248" t="s">
        <v>288</v>
      </c>
      <c r="C95" s="248"/>
      <c r="D95" s="248"/>
      <c r="E95" s="248"/>
      <c r="F95" s="248"/>
      <c r="G95" s="248"/>
      <c r="H95" s="248"/>
      <c r="I95" s="248"/>
      <c r="J95" s="248"/>
      <c r="K95"/>
      <c r="L95" s="234"/>
      <c r="M95" s="234"/>
      <c r="N95" s="234"/>
      <c r="O95" s="234"/>
      <c r="P95" s="234"/>
      <c r="R95" s="58"/>
      <c r="S95"/>
      <c r="T95" s="248"/>
      <c r="U95" s="248"/>
      <c r="V95" s="248"/>
      <c r="W95" s="248"/>
      <c r="X95" s="248"/>
      <c r="Y95" s="248"/>
      <c r="Z95" s="248"/>
      <c r="AA95" s="248"/>
      <c r="AB95" s="248"/>
      <c r="AC95"/>
      <c r="AD95" s="248"/>
      <c r="AE95" s="248"/>
      <c r="AF95" s="248"/>
      <c r="AG95" s="248"/>
      <c r="AH95" s="248"/>
      <c r="AI95"/>
      <c r="AJ95"/>
      <c r="AK95"/>
      <c r="AL95" s="50"/>
    </row>
    <row r="96" spans="1:38" s="44" customFormat="1" ht="20.100000000000001" customHeight="1" thickBot="1" x14ac:dyDescent="0.3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54"/>
    </row>
    <row r="97" spans="1:38" s="44" customFormat="1" ht="20.100000000000001" customHeight="1" x14ac:dyDescent="0.25">
      <c r="A97" s="243" t="s">
        <v>335</v>
      </c>
      <c r="B97" s="244"/>
      <c r="C97" s="244"/>
      <c r="D97" s="244"/>
      <c r="E97" s="244"/>
      <c r="F97" s="244"/>
      <c r="G97" s="244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Y97" s="244"/>
      <c r="Z97" s="244"/>
      <c r="AA97" s="244"/>
      <c r="AB97" s="244"/>
      <c r="AC97" s="244"/>
      <c r="AD97" s="244"/>
      <c r="AE97" s="244"/>
      <c r="AF97" s="244"/>
      <c r="AG97" s="244"/>
      <c r="AH97" s="244"/>
      <c r="AI97" s="244"/>
      <c r="AJ97" s="244"/>
      <c r="AK97" s="244"/>
      <c r="AL97" s="245"/>
    </row>
    <row r="98" spans="1:38" s="44" customFormat="1" ht="20.100000000000001" customHeight="1" x14ac:dyDescent="0.25">
      <c r="A98" s="4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0"/>
    </row>
    <row r="99" spans="1:38" s="44" customFormat="1" ht="20.100000000000001" customHeight="1" x14ac:dyDescent="0.25">
      <c r="A99" s="48"/>
      <c r="B99" s="248" t="s">
        <v>289</v>
      </c>
      <c r="C99" s="248"/>
      <c r="D99" s="248"/>
      <c r="E99" s="248"/>
      <c r="F99" s="248"/>
      <c r="G99" s="248"/>
      <c r="H99" s="248"/>
      <c r="I99" s="248"/>
      <c r="J99" s="248"/>
      <c r="K99"/>
      <c r="L99" s="51"/>
      <c r="M99" s="58" t="s">
        <v>290</v>
      </c>
      <c r="R99" s="51"/>
      <c r="S99" s="58" t="s">
        <v>291</v>
      </c>
      <c r="T99" s="72"/>
      <c r="U99" s="72"/>
      <c r="V99" s="72"/>
      <c r="X99" s="51"/>
      <c r="Y99" t="s">
        <v>292</v>
      </c>
      <c r="Z99" s="72"/>
      <c r="AA99" s="72"/>
      <c r="AB99"/>
      <c r="AD99" s="51"/>
      <c r="AE99" t="s">
        <v>293</v>
      </c>
      <c r="AF99"/>
      <c r="AG99"/>
      <c r="AH99"/>
      <c r="AI99"/>
      <c r="AJ99"/>
      <c r="AK99"/>
      <c r="AL99" s="50"/>
    </row>
    <row r="100" spans="1:38" s="44" customFormat="1" ht="20.100000000000001" customHeight="1" x14ac:dyDescent="0.25">
      <c r="A100" s="48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0"/>
    </row>
    <row r="101" spans="1:38" s="44" customFormat="1" ht="20.100000000000001" customHeight="1" x14ac:dyDescent="0.25">
      <c r="A101" s="48"/>
      <c r="B101" s="257" t="s">
        <v>294</v>
      </c>
      <c r="C101" s="258"/>
      <c r="D101" s="258"/>
      <c r="E101" s="258"/>
      <c r="F101" s="258"/>
      <c r="G101" s="258"/>
      <c r="H101" s="258"/>
      <c r="I101" s="258"/>
      <c r="J101" s="259"/>
      <c r="K101"/>
      <c r="P101"/>
      <c r="S101" s="58"/>
      <c r="T101"/>
      <c r="U101"/>
      <c r="V101"/>
      <c r="Y101" s="58"/>
      <c r="Z101"/>
      <c r="AA101"/>
      <c r="AB101"/>
      <c r="AD101"/>
      <c r="AF101"/>
      <c r="AG101"/>
      <c r="AH101"/>
      <c r="AI101"/>
      <c r="AJ101"/>
      <c r="AK101"/>
      <c r="AL101" s="50"/>
    </row>
    <row r="102" spans="1:38" s="44" customFormat="1" ht="20.100000000000001" customHeight="1" x14ac:dyDescent="0.25">
      <c r="A102" s="48"/>
      <c r="B102" s="260"/>
      <c r="C102" s="261"/>
      <c r="D102" s="261"/>
      <c r="E102" s="261"/>
      <c r="F102" s="261"/>
      <c r="G102" s="261"/>
      <c r="H102" s="261"/>
      <c r="I102" s="261"/>
      <c r="J102" s="262"/>
      <c r="K102"/>
      <c r="AF102"/>
      <c r="AG102"/>
      <c r="AH102"/>
      <c r="AI102"/>
      <c r="AJ102"/>
      <c r="AK102"/>
      <c r="AL102" s="50"/>
    </row>
    <row r="103" spans="1:38" s="44" customFormat="1" ht="20.100000000000001" customHeight="1" x14ac:dyDescent="0.25">
      <c r="A103" s="48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0"/>
    </row>
    <row r="104" spans="1:38" s="44" customFormat="1" ht="20.100000000000001" customHeight="1" x14ac:dyDescent="0.25">
      <c r="A104" s="48"/>
      <c r="B104"/>
      <c r="C104" s="51"/>
      <c r="D104" s="58" t="s">
        <v>295</v>
      </c>
      <c r="K104" s="72"/>
      <c r="L104" s="51"/>
      <c r="M104" s="58" t="s">
        <v>296</v>
      </c>
      <c r="Q104" s="72"/>
      <c r="R104" s="51"/>
      <c r="S104" s="58" t="s">
        <v>297</v>
      </c>
      <c r="X104" s="51"/>
      <c r="Y104" s="44" t="s">
        <v>302</v>
      </c>
      <c r="AF104"/>
      <c r="AG104"/>
      <c r="AH104"/>
      <c r="AI104"/>
      <c r="AJ104"/>
      <c r="AK104"/>
      <c r="AL104" s="50"/>
    </row>
    <row r="105" spans="1:38" s="44" customFormat="1" ht="20.100000000000001" customHeight="1" x14ac:dyDescent="0.25">
      <c r="A105" s="48"/>
      <c r="B105"/>
      <c r="G105"/>
      <c r="K105"/>
      <c r="M105" s="58"/>
      <c r="Q105"/>
      <c r="S105" s="58"/>
      <c r="X105"/>
      <c r="Y105"/>
      <c r="AF105"/>
      <c r="AG105"/>
      <c r="AH105"/>
      <c r="AI105"/>
      <c r="AJ105"/>
      <c r="AK105"/>
      <c r="AL105" s="50"/>
    </row>
    <row r="106" spans="1:38" s="44" customFormat="1" ht="20.100000000000001" customHeight="1" x14ac:dyDescent="0.25">
      <c r="A106" s="48"/>
      <c r="B106"/>
      <c r="C106" s="51"/>
      <c r="D106" s="58" t="s">
        <v>299</v>
      </c>
      <c r="K106" s="72"/>
      <c r="L106" s="51"/>
      <c r="M106" s="58" t="s">
        <v>300</v>
      </c>
      <c r="Q106" s="72"/>
      <c r="R106" s="51"/>
      <c r="S106" s="58" t="s">
        <v>301</v>
      </c>
      <c r="X106" s="51"/>
      <c r="Y106" s="58" t="s">
        <v>305</v>
      </c>
      <c r="AF106"/>
      <c r="AG106"/>
      <c r="AH106"/>
      <c r="AI106"/>
      <c r="AJ106"/>
      <c r="AK106"/>
      <c r="AL106" s="50"/>
    </row>
    <row r="107" spans="1:38" s="44" customFormat="1" ht="20.100000000000001" customHeight="1" x14ac:dyDescent="0.25">
      <c r="A107" s="48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2"/>
      <c r="Z107" s="72"/>
      <c r="AA107" s="72"/>
      <c r="AB107"/>
      <c r="AD107"/>
      <c r="AE107"/>
      <c r="AF107"/>
      <c r="AG107"/>
      <c r="AH107"/>
      <c r="AI107"/>
      <c r="AJ107"/>
      <c r="AK107"/>
      <c r="AL107" s="50"/>
    </row>
    <row r="108" spans="1:38" s="44" customFormat="1" ht="20.100000000000001" customHeight="1" x14ac:dyDescent="0.25">
      <c r="A108" s="48"/>
      <c r="B108"/>
      <c r="C108" s="51"/>
      <c r="D108" s="58" t="s">
        <v>303</v>
      </c>
      <c r="K108" s="72"/>
      <c r="L108" s="51"/>
      <c r="M108" s="44" t="s">
        <v>298</v>
      </c>
      <c r="Q108" s="72"/>
      <c r="R108" s="51"/>
      <c r="S108" s="58" t="s">
        <v>304</v>
      </c>
      <c r="X108" s="51"/>
      <c r="Y108" s="58" t="s">
        <v>306</v>
      </c>
      <c r="Z108"/>
      <c r="AA108"/>
      <c r="AB108"/>
      <c r="AD108" s="58"/>
      <c r="AE108"/>
      <c r="AF108"/>
      <c r="AG108"/>
      <c r="AH108"/>
      <c r="AI108"/>
      <c r="AJ108"/>
      <c r="AK108"/>
      <c r="AL108" s="50"/>
    </row>
    <row r="109" spans="1:38" s="44" customFormat="1" ht="20.100000000000001" customHeight="1" thickBot="1" x14ac:dyDescent="0.3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54"/>
    </row>
    <row r="110" spans="1:38" s="44" customFormat="1" ht="20.100000000000001" customHeight="1" x14ac:dyDescent="0.25">
      <c r="A110" s="243" t="s">
        <v>307</v>
      </c>
      <c r="B110" s="244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  <c r="AG110" s="244"/>
      <c r="AH110" s="244"/>
      <c r="AI110" s="244"/>
      <c r="AJ110" s="244"/>
      <c r="AK110" s="244"/>
      <c r="AL110" s="245"/>
    </row>
    <row r="111" spans="1:38" s="44" customFormat="1" ht="20.100000000000001" customHeight="1" x14ac:dyDescent="0.25">
      <c r="A111" s="48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0"/>
    </row>
    <row r="112" spans="1:38" s="44" customFormat="1" ht="20.100000000000001" customHeight="1" x14ac:dyDescent="0.25">
      <c r="A112" s="48"/>
      <c r="B112"/>
      <c r="C112" s="68"/>
      <c r="D112" s="44" t="s">
        <v>308</v>
      </c>
      <c r="E112" s="56"/>
      <c r="F112" s="56"/>
      <c r="G112" s="56"/>
      <c r="J112" s="56"/>
      <c r="K112" s="56"/>
      <c r="L112" s="68"/>
      <c r="M112" s="58" t="s">
        <v>309</v>
      </c>
      <c r="N112" s="56"/>
      <c r="O112" s="56"/>
      <c r="R112" s="74"/>
      <c r="S112" s="58" t="s">
        <v>310</v>
      </c>
      <c r="T112" s="58"/>
      <c r="U112" s="58"/>
      <c r="V112" s="58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0"/>
    </row>
    <row r="113" spans="1:38" s="44" customFormat="1" ht="20.100000000000001" customHeight="1" x14ac:dyDescent="0.25">
      <c r="A113" s="48"/>
      <c r="B113"/>
      <c r="C113" s="72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R113" s="56"/>
      <c r="S113" s="56"/>
      <c r="T113" s="58"/>
      <c r="U113" s="58"/>
      <c r="V113" s="58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 s="50"/>
    </row>
    <row r="114" spans="1:38" s="44" customFormat="1" ht="20.100000000000001" customHeight="1" x14ac:dyDescent="0.25">
      <c r="A114" s="48"/>
      <c r="B114"/>
      <c r="C114" s="51"/>
      <c r="D114" s="58" t="s">
        <v>311</v>
      </c>
      <c r="I114" s="58"/>
      <c r="J114" s="58"/>
      <c r="K114" s="58"/>
      <c r="L114" s="51"/>
      <c r="M114" s="58" t="s">
        <v>312</v>
      </c>
      <c r="R114" s="51"/>
      <c r="S114" s="58" t="s">
        <v>313</v>
      </c>
      <c r="T114" s="58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0"/>
    </row>
    <row r="115" spans="1:38" s="44" customFormat="1" ht="20.100000000000001" customHeight="1" thickBot="1" x14ac:dyDescent="0.3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54"/>
    </row>
    <row r="116" spans="1:38" s="44" customFormat="1" ht="20.100000000000001" customHeight="1" x14ac:dyDescent="0.25">
      <c r="A116" s="243" t="s">
        <v>314</v>
      </c>
      <c r="B116" s="244"/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4"/>
      <c r="Z116" s="244"/>
      <c r="AA116" s="244"/>
      <c r="AB116" s="244"/>
      <c r="AC116" s="244"/>
      <c r="AD116" s="244"/>
      <c r="AE116" s="244"/>
      <c r="AF116" s="244"/>
      <c r="AG116" s="244"/>
      <c r="AH116" s="244"/>
      <c r="AI116" s="244"/>
      <c r="AJ116" s="244"/>
      <c r="AK116" s="244"/>
      <c r="AL116" s="245"/>
    </row>
    <row r="117" spans="1:38" s="44" customFormat="1" ht="20.100000000000001" customHeight="1" x14ac:dyDescent="0.25">
      <c r="A117" s="48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0"/>
    </row>
    <row r="118" spans="1:38" s="44" customFormat="1" ht="20.100000000000001" customHeight="1" x14ac:dyDescent="0.25">
      <c r="A118" s="48"/>
      <c r="B118"/>
      <c r="C118" s="68"/>
      <c r="D118" s="73" t="s">
        <v>308</v>
      </c>
      <c r="E118" s="56"/>
      <c r="F118" s="56"/>
      <c r="G118" s="56"/>
      <c r="J118" s="56"/>
      <c r="K118" s="56"/>
      <c r="L118" s="68"/>
      <c r="M118" s="58" t="s">
        <v>318</v>
      </c>
      <c r="N118" s="56"/>
      <c r="O118" s="56"/>
      <c r="R118" s="74"/>
      <c r="S118" s="58" t="s">
        <v>316</v>
      </c>
      <c r="T118" s="58"/>
      <c r="U118" s="58"/>
      <c r="V118" s="58"/>
      <c r="X118" s="51"/>
      <c r="Y118" s="58" t="s">
        <v>317</v>
      </c>
      <c r="Z118"/>
      <c r="AA118"/>
      <c r="AB118"/>
      <c r="AD118" s="51"/>
      <c r="AE118" s="58" t="s">
        <v>315</v>
      </c>
      <c r="AF118"/>
      <c r="AG118"/>
      <c r="AH118"/>
      <c r="AI118"/>
      <c r="AJ118"/>
      <c r="AK118"/>
      <c r="AL118" s="50"/>
    </row>
    <row r="119" spans="1:38" s="44" customFormat="1" ht="20.100000000000001" customHeight="1" x14ac:dyDescent="0.25">
      <c r="A119" s="48"/>
      <c r="B119"/>
      <c r="C119" s="72"/>
      <c r="D119" s="56"/>
      <c r="E119" s="56"/>
      <c r="F119" s="56"/>
      <c r="G119" s="56"/>
      <c r="J119" s="56"/>
      <c r="K119" s="56"/>
      <c r="L119" s="56"/>
      <c r="M119" s="56"/>
      <c r="N119" s="56"/>
      <c r="O119" s="56"/>
      <c r="P119" s="56"/>
      <c r="Q119" s="56"/>
      <c r="R119" s="56"/>
      <c r="S119" s="58"/>
      <c r="T119" s="58"/>
      <c r="U119" s="58"/>
      <c r="V119" s="58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0"/>
    </row>
    <row r="120" spans="1:38" s="44" customFormat="1" ht="20.100000000000001" customHeight="1" x14ac:dyDescent="0.25">
      <c r="A120" s="48"/>
      <c r="B120"/>
      <c r="C120" s="51"/>
      <c r="D120" s="58" t="s">
        <v>319</v>
      </c>
      <c r="J120" s="75"/>
      <c r="K120" s="58"/>
      <c r="L120" s="51"/>
      <c r="M120" s="58" t="s">
        <v>313</v>
      </c>
      <c r="P120"/>
      <c r="Q120"/>
      <c r="R120"/>
      <c r="T120" s="58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0"/>
    </row>
    <row r="121" spans="1:38" s="44" customFormat="1" ht="20.100000000000001" customHeight="1" thickBot="1" x14ac:dyDescent="0.3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54"/>
    </row>
    <row r="122" spans="1:38" s="44" customFormat="1" ht="20.100000000000001" customHeight="1" x14ac:dyDescent="0.25">
      <c r="A122" s="243" t="s">
        <v>320</v>
      </c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  <c r="Z122" s="244"/>
      <c r="AA122" s="244"/>
      <c r="AB122" s="244"/>
      <c r="AC122" s="244"/>
      <c r="AD122" s="244"/>
      <c r="AE122" s="244"/>
      <c r="AF122" s="244"/>
      <c r="AG122" s="244"/>
      <c r="AH122" s="244"/>
      <c r="AI122" s="244"/>
      <c r="AJ122" s="244"/>
      <c r="AK122" s="244"/>
      <c r="AL122" s="245"/>
    </row>
    <row r="123" spans="1:38" s="44" customFormat="1" ht="20.100000000000001" customHeight="1" x14ac:dyDescent="0.25">
      <c r="A123" s="48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0"/>
    </row>
    <row r="124" spans="1:38" s="44" customFormat="1" ht="20.100000000000001" customHeight="1" x14ac:dyDescent="0.25">
      <c r="A124" s="48"/>
      <c r="B124" s="265" t="s">
        <v>321</v>
      </c>
      <c r="C124" s="265"/>
      <c r="D124" s="265"/>
      <c r="E124" s="265"/>
      <c r="F124" s="265"/>
      <c r="G124" s="265"/>
      <c r="H124" s="265"/>
      <c r="I124" s="265"/>
      <c r="J124" s="265"/>
      <c r="K124" s="265"/>
      <c r="L124" s="265"/>
      <c r="M124" s="265"/>
      <c r="N124" s="265"/>
      <c r="O124" s="265"/>
      <c r="P124" s="265"/>
      <c r="Q124" s="265"/>
      <c r="R124" s="265"/>
      <c r="S124" s="265"/>
      <c r="T124" s="265"/>
      <c r="U124" s="265"/>
      <c r="V124" s="265"/>
      <c r="W124" s="265"/>
      <c r="X124" s="265"/>
      <c r="Y124" s="265"/>
      <c r="Z124" s="265"/>
      <c r="AA124" s="265"/>
      <c r="AB124" s="72"/>
      <c r="AC124" s="72"/>
      <c r="AD124" s="76"/>
      <c r="AE124" s="58" t="s">
        <v>322</v>
      </c>
      <c r="AF124"/>
      <c r="AG124" s="76"/>
      <c r="AH124" s="58" t="s">
        <v>323</v>
      </c>
      <c r="AI124"/>
      <c r="AL124" s="50"/>
    </row>
    <row r="125" spans="1:38" s="44" customFormat="1" ht="20.100000000000001" customHeight="1" x14ac:dyDescent="0.25">
      <c r="A125" s="48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/>
      <c r="AD125" s="77"/>
      <c r="AE125" s="77"/>
      <c r="AF125"/>
      <c r="AG125" s="77"/>
      <c r="AH125" s="77"/>
      <c r="AI125"/>
      <c r="AL125" s="50"/>
    </row>
    <row r="126" spans="1:38" customFormat="1" ht="20.100000000000001" customHeight="1" x14ac:dyDescent="0.25">
      <c r="A126" s="48"/>
      <c r="B126" s="265" t="s">
        <v>324</v>
      </c>
      <c r="C126" s="265"/>
      <c r="D126" s="265"/>
      <c r="E126" s="265"/>
      <c r="F126" s="265"/>
      <c r="G126" s="265"/>
      <c r="H126" s="265"/>
      <c r="I126" s="265"/>
      <c r="J126" s="265"/>
      <c r="K126" s="265"/>
      <c r="L126" s="265"/>
      <c r="M126" s="265"/>
      <c r="N126" s="265"/>
      <c r="O126" s="265"/>
      <c r="P126" s="265"/>
      <c r="Q126" s="265"/>
      <c r="R126" s="265"/>
      <c r="S126" s="265"/>
      <c r="T126" s="265"/>
      <c r="U126" s="265"/>
      <c r="V126" s="265"/>
      <c r="W126" s="265"/>
      <c r="X126" s="265"/>
      <c r="Y126" s="265"/>
      <c r="Z126" s="265"/>
      <c r="AA126" s="265"/>
      <c r="AB126" s="58"/>
      <c r="AD126" s="76"/>
      <c r="AE126" s="58" t="s">
        <v>322</v>
      </c>
      <c r="AG126" s="76"/>
      <c r="AH126" s="58" t="s">
        <v>323</v>
      </c>
      <c r="AL126" s="50"/>
    </row>
    <row r="127" spans="1:38" customFormat="1" ht="20.100000000000001" customHeight="1" x14ac:dyDescent="0.25">
      <c r="A127" s="48"/>
      <c r="B127" s="75"/>
      <c r="C127" s="75"/>
      <c r="D127" s="75"/>
      <c r="E127" s="75"/>
      <c r="F127" s="58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D127" s="77"/>
      <c r="AE127" s="77"/>
      <c r="AG127" s="77"/>
      <c r="AH127" s="77"/>
      <c r="AL127" s="50"/>
    </row>
    <row r="128" spans="1:38" customFormat="1" ht="20.100000000000001" customHeight="1" x14ac:dyDescent="0.25">
      <c r="A128" s="48"/>
      <c r="B128" s="265" t="s">
        <v>325</v>
      </c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265"/>
      <c r="N128" s="265"/>
      <c r="O128" s="265"/>
      <c r="P128" s="265"/>
      <c r="Q128" s="265"/>
      <c r="R128" s="265"/>
      <c r="S128" s="265"/>
      <c r="T128" s="265"/>
      <c r="U128" s="265"/>
      <c r="V128" s="265"/>
      <c r="W128" s="265"/>
      <c r="X128" s="265"/>
      <c r="Y128" s="265"/>
      <c r="Z128" s="265"/>
      <c r="AA128" s="265"/>
      <c r="AB128" s="58"/>
      <c r="AD128" s="76"/>
      <c r="AE128" s="58" t="s">
        <v>322</v>
      </c>
      <c r="AG128" s="76"/>
      <c r="AH128" s="58" t="s">
        <v>323</v>
      </c>
      <c r="AL128" s="50"/>
    </row>
    <row r="129" spans="1:38" customFormat="1" ht="20.100000000000001" customHeight="1" x14ac:dyDescent="0.25">
      <c r="A129" s="48"/>
      <c r="B129" s="75"/>
      <c r="C129" s="75"/>
      <c r="D129" s="75"/>
      <c r="E129" s="75"/>
      <c r="F129" s="58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D129" s="77"/>
      <c r="AE129" s="77"/>
      <c r="AG129" s="77"/>
      <c r="AH129" s="77"/>
      <c r="AL129" s="50"/>
    </row>
    <row r="130" spans="1:38" customFormat="1" ht="20.100000000000001" customHeight="1" x14ac:dyDescent="0.25">
      <c r="A130" s="48"/>
      <c r="B130" s="265" t="s">
        <v>326</v>
      </c>
      <c r="C130" s="265"/>
      <c r="D130" s="265"/>
      <c r="E130" s="265"/>
      <c r="F130" s="265"/>
      <c r="G130" s="265"/>
      <c r="H130" s="265"/>
      <c r="I130" s="265"/>
      <c r="J130" s="265"/>
      <c r="K130" s="265"/>
      <c r="L130" s="265"/>
      <c r="M130" s="265"/>
      <c r="N130" s="265"/>
      <c r="O130" s="265"/>
      <c r="P130" s="265"/>
      <c r="Q130" s="265"/>
      <c r="R130" s="265"/>
      <c r="S130" s="265"/>
      <c r="T130" s="265"/>
      <c r="U130" s="265"/>
      <c r="V130" s="265"/>
      <c r="W130" s="265"/>
      <c r="X130" s="265"/>
      <c r="Y130" s="265"/>
      <c r="Z130" s="265"/>
      <c r="AA130" s="265"/>
      <c r="AB130" s="58"/>
      <c r="AD130" s="76"/>
      <c r="AE130" s="58" t="s">
        <v>322</v>
      </c>
      <c r="AG130" s="76"/>
      <c r="AH130" s="58" t="s">
        <v>323</v>
      </c>
      <c r="AL130" s="50"/>
    </row>
    <row r="131" spans="1:38" customFormat="1" ht="20.100000000000001" customHeight="1" x14ac:dyDescent="0.25">
      <c r="A131" s="48"/>
      <c r="B131" s="75"/>
      <c r="C131" s="75"/>
      <c r="D131" s="75"/>
      <c r="E131" s="75"/>
      <c r="F131" s="58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D131" s="77"/>
      <c r="AE131" s="77"/>
      <c r="AG131" s="77"/>
      <c r="AH131" s="77"/>
      <c r="AL131" s="50"/>
    </row>
    <row r="132" spans="1:38" customFormat="1" ht="20.100000000000001" customHeight="1" x14ac:dyDescent="0.25">
      <c r="A132" s="48"/>
      <c r="B132" s="265" t="s">
        <v>327</v>
      </c>
      <c r="C132" s="265"/>
      <c r="D132" s="265"/>
      <c r="E132" s="265"/>
      <c r="F132" s="265"/>
      <c r="G132" s="265"/>
      <c r="H132" s="265"/>
      <c r="I132" s="265"/>
      <c r="J132" s="265"/>
      <c r="K132" s="265"/>
      <c r="L132" s="265"/>
      <c r="M132" s="265"/>
      <c r="N132" s="265"/>
      <c r="O132" s="265"/>
      <c r="P132" s="265"/>
      <c r="Q132" s="265"/>
      <c r="R132" s="265"/>
      <c r="S132" s="265"/>
      <c r="T132" s="265"/>
      <c r="U132" s="265"/>
      <c r="V132" s="265"/>
      <c r="W132" s="265"/>
      <c r="X132" s="265"/>
      <c r="Y132" s="265"/>
      <c r="Z132" s="265"/>
      <c r="AA132" s="265"/>
      <c r="AB132" s="72"/>
      <c r="AC132" s="72"/>
      <c r="AD132" s="76"/>
      <c r="AE132" s="58" t="s">
        <v>322</v>
      </c>
      <c r="AG132" s="76"/>
      <c r="AH132" s="58" t="s">
        <v>323</v>
      </c>
      <c r="AL132" s="50"/>
    </row>
    <row r="133" spans="1:38" customFormat="1" ht="20.100000000000001" customHeight="1" x14ac:dyDescent="0.25">
      <c r="A133" s="48"/>
      <c r="AL133" s="50"/>
    </row>
    <row r="134" spans="1:38" customFormat="1" ht="20.100000000000001" customHeight="1" x14ac:dyDescent="0.25">
      <c r="A134" s="48"/>
      <c r="B134" s="265" t="s">
        <v>362</v>
      </c>
      <c r="C134" s="265"/>
      <c r="D134" s="265"/>
      <c r="E134" s="265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5"/>
      <c r="T134" s="265"/>
      <c r="U134" s="265"/>
      <c r="V134" s="265"/>
      <c r="W134" s="265"/>
      <c r="X134" s="265"/>
      <c r="Y134" s="265"/>
      <c r="Z134" s="265"/>
      <c r="AA134" s="265"/>
      <c r="AB134" s="72"/>
      <c r="AC134" s="72"/>
      <c r="AD134" s="72"/>
      <c r="AE134" s="72"/>
      <c r="AL134" s="50"/>
    </row>
    <row r="135" spans="1:38" customFormat="1" ht="20.100000000000001" customHeight="1" x14ac:dyDescent="0.25">
      <c r="A135" s="48"/>
      <c r="B135" s="263"/>
      <c r="C135" s="263"/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63"/>
      <c r="T135" s="263"/>
      <c r="U135" s="263"/>
      <c r="V135" s="263"/>
      <c r="W135" s="263"/>
      <c r="X135" s="263"/>
      <c r="Y135" s="263"/>
      <c r="Z135" s="263"/>
      <c r="AA135" s="263"/>
      <c r="AB135" s="263"/>
      <c r="AC135" s="263"/>
      <c r="AD135" s="263"/>
      <c r="AE135" s="263"/>
      <c r="AF135" s="263"/>
      <c r="AG135" s="263"/>
      <c r="AH135" s="263"/>
      <c r="AI135" s="263"/>
      <c r="AJ135" s="263"/>
      <c r="AK135" s="263"/>
      <c r="AL135" s="50"/>
    </row>
    <row r="136" spans="1:38" customFormat="1" ht="20.100000000000001" customHeight="1" x14ac:dyDescent="0.25">
      <c r="A136" s="48"/>
      <c r="B136" s="263"/>
      <c r="C136" s="263"/>
      <c r="D136" s="263"/>
      <c r="E136" s="263"/>
      <c r="F136" s="263"/>
      <c r="G136" s="263"/>
      <c r="H136" s="263"/>
      <c r="I136" s="263"/>
      <c r="J136" s="263"/>
      <c r="K136" s="263"/>
      <c r="L136" s="263"/>
      <c r="M136" s="263"/>
      <c r="N136" s="263"/>
      <c r="O136" s="263"/>
      <c r="P136" s="263"/>
      <c r="Q136" s="263"/>
      <c r="R136" s="263"/>
      <c r="S136" s="263"/>
      <c r="T136" s="263"/>
      <c r="U136" s="263"/>
      <c r="V136" s="263"/>
      <c r="W136" s="263"/>
      <c r="X136" s="263"/>
      <c r="Y136" s="263"/>
      <c r="Z136" s="263"/>
      <c r="AA136" s="263"/>
      <c r="AB136" s="263"/>
      <c r="AC136" s="263"/>
      <c r="AD136" s="263"/>
      <c r="AE136" s="263"/>
      <c r="AF136" s="263"/>
      <c r="AG136" s="263"/>
      <c r="AH136" s="263"/>
      <c r="AI136" s="263"/>
      <c r="AJ136" s="263"/>
      <c r="AK136" s="263"/>
      <c r="AL136" s="50"/>
    </row>
    <row r="137" spans="1:38" s="44" customFormat="1" ht="20.100000000000001" customHeight="1" x14ac:dyDescent="0.25">
      <c r="A137" s="48"/>
      <c r="B137" s="264"/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50"/>
    </row>
    <row r="138" spans="1:38" s="44" customFormat="1" ht="20.100000000000001" customHeight="1" thickBot="1" x14ac:dyDescent="0.3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54"/>
    </row>
    <row r="139" spans="1:38" s="44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44" customFormat="1" ht="20.100000000000001" customHeight="1" thickBot="1" x14ac:dyDescent="0.3">
      <c r="A140" s="266" t="s">
        <v>328</v>
      </c>
      <c r="B140" s="267"/>
      <c r="C140" s="267"/>
      <c r="D140" s="267"/>
      <c r="E140" s="267"/>
      <c r="F140" s="267"/>
      <c r="G140" s="267"/>
      <c r="H140" s="267"/>
      <c r="I140" s="267"/>
      <c r="J140" s="267"/>
      <c r="K140" s="268"/>
      <c r="L140" s="269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  <c r="AA140" s="270"/>
      <c r="AB140" s="270"/>
      <c r="AC140" s="270"/>
      <c r="AD140" s="270"/>
      <c r="AE140" s="270"/>
      <c r="AF140" s="270"/>
      <c r="AG140" s="270"/>
      <c r="AH140" s="270"/>
      <c r="AI140" s="270"/>
      <c r="AJ140" s="270"/>
      <c r="AK140" s="270"/>
      <c r="AL140" s="271"/>
    </row>
    <row r="141" spans="1:38" s="44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44" customFormat="1" ht="20.100000000000001" customHeight="1" thickBot="1" x14ac:dyDescent="0.3">
      <c r="A142" s="79" t="s">
        <v>329</v>
      </c>
      <c r="B142" s="81"/>
      <c r="C142" s="82"/>
      <c r="D142" s="82"/>
      <c r="E142" s="82"/>
      <c r="F142" s="82"/>
      <c r="G142" s="82"/>
      <c r="H142" s="82"/>
      <c r="I142" s="82"/>
      <c r="J142" s="82"/>
      <c r="K142" s="83"/>
      <c r="L142" s="254" t="s">
        <v>330</v>
      </c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  <c r="AG142" s="255"/>
      <c r="AH142" s="255"/>
      <c r="AI142" s="255"/>
      <c r="AJ142" s="255"/>
      <c r="AK142" s="255"/>
      <c r="AL142" s="256"/>
    </row>
    <row r="144" spans="1:38" x14ac:dyDescent="0.25">
      <c r="A144" s="233" t="s">
        <v>389</v>
      </c>
      <c r="B144" s="233"/>
      <c r="C144" s="233"/>
      <c r="D144" s="233"/>
      <c r="E144" s="233"/>
      <c r="F144" s="233"/>
      <c r="G144" s="233"/>
      <c r="H144" s="233"/>
      <c r="I144" s="233"/>
      <c r="J144" s="233"/>
      <c r="K144" s="233"/>
      <c r="L144" s="233"/>
      <c r="M144" s="233"/>
      <c r="N144" s="233"/>
      <c r="O144" s="233"/>
      <c r="P144" s="233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3"/>
      <c r="AI144" s="233"/>
      <c r="AJ144" s="233"/>
      <c r="AK144" s="233"/>
      <c r="AL144" s="233"/>
    </row>
  </sheetData>
  <mergeCells count="85">
    <mergeCell ref="L142:AL142"/>
    <mergeCell ref="A122:AL122"/>
    <mergeCell ref="B101:J102"/>
    <mergeCell ref="B135:AK137"/>
    <mergeCell ref="B124:AA124"/>
    <mergeCell ref="B126:AA126"/>
    <mergeCell ref="B128:AA128"/>
    <mergeCell ref="B130:AA130"/>
    <mergeCell ref="B132:AA132"/>
    <mergeCell ref="A140:K140"/>
    <mergeCell ref="L140:AL140"/>
    <mergeCell ref="B134:AA134"/>
    <mergeCell ref="A97:AL97"/>
    <mergeCell ref="B99:J99"/>
    <mergeCell ref="A110:AL110"/>
    <mergeCell ref="A116:AL116"/>
    <mergeCell ref="B93:J93"/>
    <mergeCell ref="L93:P93"/>
    <mergeCell ref="T93:AB95"/>
    <mergeCell ref="AD93:AH95"/>
    <mergeCell ref="B79:J79"/>
    <mergeCell ref="A81:AL81"/>
    <mergeCell ref="A87:AL87"/>
    <mergeCell ref="B89:P89"/>
    <mergeCell ref="T89:AH89"/>
    <mergeCell ref="B91:J91"/>
    <mergeCell ref="L91:P91"/>
    <mergeCell ref="T91:AB91"/>
    <mergeCell ref="AD91:AH91"/>
    <mergeCell ref="B95:J95"/>
    <mergeCell ref="L95:P95"/>
    <mergeCell ref="B55:J55"/>
    <mergeCell ref="B57:J57"/>
    <mergeCell ref="B59:J59"/>
    <mergeCell ref="B61:J61"/>
    <mergeCell ref="B63:J63"/>
    <mergeCell ref="B77:J77"/>
    <mergeCell ref="B37:H37"/>
    <mergeCell ref="A39:AL39"/>
    <mergeCell ref="A45:AL45"/>
    <mergeCell ref="A51:AL51"/>
    <mergeCell ref="B53:J53"/>
    <mergeCell ref="K53:O53"/>
    <mergeCell ref="Q53:W53"/>
    <mergeCell ref="X53:AA53"/>
    <mergeCell ref="AC53:AI53"/>
    <mergeCell ref="AJ53:AK53"/>
    <mergeCell ref="B65:J65"/>
    <mergeCell ref="A67:AL67"/>
    <mergeCell ref="B69:J69"/>
    <mergeCell ref="B71:J71"/>
    <mergeCell ref="A75:AL75"/>
    <mergeCell ref="B24:K24"/>
    <mergeCell ref="L24:AK24"/>
    <mergeCell ref="B25:K25"/>
    <mergeCell ref="L25:AK25"/>
    <mergeCell ref="A27:AL27"/>
    <mergeCell ref="L17:AK17"/>
    <mergeCell ref="B18:K18"/>
    <mergeCell ref="L18:AK18"/>
    <mergeCell ref="A21:AL21"/>
    <mergeCell ref="B23:K23"/>
    <mergeCell ref="L23:AK23"/>
    <mergeCell ref="A1:AL1"/>
    <mergeCell ref="A2:AL2"/>
    <mergeCell ref="A5:AL5"/>
    <mergeCell ref="A8:AL8"/>
    <mergeCell ref="B10:K10"/>
    <mergeCell ref="L10:AK10"/>
    <mergeCell ref="B14:K14"/>
    <mergeCell ref="L14:AK14"/>
    <mergeCell ref="B15:K15"/>
    <mergeCell ref="A144:AL144"/>
    <mergeCell ref="B11:K11"/>
    <mergeCell ref="L11:AK11"/>
    <mergeCell ref="B12:K12"/>
    <mergeCell ref="L12:AK12"/>
    <mergeCell ref="B13:K13"/>
    <mergeCell ref="L13:AK13"/>
    <mergeCell ref="L15:AK15"/>
    <mergeCell ref="B16:K16"/>
    <mergeCell ref="L16:AK16"/>
    <mergeCell ref="B29:N29"/>
    <mergeCell ref="V29:AK29"/>
    <mergeCell ref="B17:K1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F35DC8F7-41B0-47C0-A6F9-2ECCCA0D0723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07037FED-BF71-472F-9CB3-279EB1438D15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  <pageSetup paperSize="9" scale="64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REGRESSÃO LINEAR MÚLTIPLA</vt:lpstr>
      <vt:lpstr>LAUDO DE VISTORIA</vt:lpstr>
      <vt:lpstr>'LAUDO DE VISTORIA'!Area_de_impressao</vt:lpstr>
      <vt:lpstr>'REGRESSÃO LINEAR MÚLTIPLA'!Area_de_impressao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Regressão linear múltipla</dc:title>
  <dc:creator>Samuel Jesus de Oliveira</dc:creator>
  <cp:keywords>Regressão linear múltipla</cp:keywords>
  <cp:lastModifiedBy>Samuel Jesus de Oliveira</cp:lastModifiedBy>
  <cp:lastPrinted>2024-07-25T16:15:31Z</cp:lastPrinted>
  <dcterms:created xsi:type="dcterms:W3CDTF">2024-06-07T15:06:55Z</dcterms:created>
  <dcterms:modified xsi:type="dcterms:W3CDTF">2024-08-08T01:46:45Z</dcterms:modified>
  <cp:category>Regressão linear múltipla</cp:category>
</cp:coreProperties>
</file>